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5,24 ПОКОМ ЗПФ Сочи\Сочи\"/>
    </mc:Choice>
  </mc:AlternateContent>
  <xr:revisionPtr revIDLastSave="0" documentId="13_ncr:1_{55C4CE14-3930-417A-B80B-09E9E5E9438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3" i="1" l="1"/>
  <c r="AI63" i="1" s="1"/>
  <c r="AH62" i="1"/>
  <c r="AI62" i="1" s="1"/>
  <c r="AH61" i="1" l="1"/>
  <c r="AI61" i="1" s="1"/>
  <c r="AF61" i="1" l="1"/>
  <c r="AF62" i="1"/>
  <c r="AF63" i="1"/>
  <c r="AH60" i="1" l="1"/>
  <c r="AI60" i="1" s="1"/>
  <c r="AH59" i="1"/>
  <c r="AI59" i="1" s="1"/>
  <c r="AH58" i="1"/>
  <c r="AI58" i="1" s="1"/>
  <c r="AH57" i="1"/>
  <c r="AI57" i="1" s="1"/>
  <c r="AH56" i="1"/>
  <c r="AI56" i="1" s="1"/>
  <c r="AH53" i="1"/>
  <c r="AI53" i="1" s="1"/>
  <c r="AH52" i="1"/>
  <c r="AI52" i="1" s="1"/>
  <c r="AH51" i="1"/>
  <c r="AI51" i="1" s="1"/>
  <c r="AH50" i="1"/>
  <c r="AI50" i="1" s="1"/>
  <c r="AH44" i="1"/>
  <c r="AI44" i="1" s="1"/>
  <c r="AH43" i="1"/>
  <c r="AI43" i="1" s="1"/>
  <c r="AH42" i="1"/>
  <c r="AI42" i="1" s="1"/>
  <c r="AH41" i="1"/>
  <c r="AI41" i="1" s="1"/>
  <c r="AH40" i="1"/>
  <c r="AI40" i="1" s="1"/>
  <c r="AH38" i="1"/>
  <c r="AI38" i="1" s="1"/>
  <c r="AH37" i="1"/>
  <c r="AI37" i="1" s="1"/>
  <c r="AH36" i="1"/>
  <c r="AI36" i="1" s="1"/>
  <c r="AH35" i="1"/>
  <c r="AI35" i="1" s="1"/>
  <c r="AH34" i="1"/>
  <c r="AI34" i="1" s="1"/>
  <c r="AH33" i="1"/>
  <c r="AI33" i="1" s="1"/>
  <c r="AH30" i="1"/>
  <c r="AI30" i="1" s="1"/>
  <c r="AH28" i="1"/>
  <c r="AI28" i="1" s="1"/>
  <c r="AH26" i="1"/>
  <c r="AI26" i="1" s="1"/>
  <c r="AH25" i="1"/>
  <c r="AI25" i="1" s="1"/>
  <c r="AH24" i="1"/>
  <c r="AI24" i="1" s="1"/>
  <c r="AH23" i="1"/>
  <c r="AI23" i="1" s="1"/>
  <c r="AH21" i="1"/>
  <c r="AI21" i="1" s="1"/>
  <c r="AH20" i="1"/>
  <c r="AI20" i="1" s="1"/>
  <c r="AH19" i="1"/>
  <c r="AI19" i="1" s="1"/>
  <c r="AH17" i="1"/>
  <c r="AI17" i="1" s="1"/>
  <c r="AH16" i="1"/>
  <c r="AI16" i="1" s="1"/>
  <c r="AH15" i="1"/>
  <c r="AI15" i="1" s="1"/>
  <c r="AH13" i="1"/>
  <c r="AI13" i="1" s="1"/>
  <c r="AH12" i="1"/>
  <c r="AI12" i="1" s="1"/>
  <c r="AH10" i="1"/>
  <c r="AI10" i="1" s="1"/>
  <c r="AH9" i="1"/>
  <c r="AI9" i="1" s="1"/>
  <c r="AF60" i="1"/>
  <c r="AF59" i="1"/>
  <c r="AF58" i="1"/>
  <c r="AF57" i="1"/>
  <c r="AF56" i="1"/>
  <c r="AF53" i="1"/>
  <c r="AF52" i="1"/>
  <c r="AF51" i="1"/>
  <c r="AF50" i="1"/>
  <c r="AF44" i="1"/>
  <c r="AF43" i="1"/>
  <c r="AF42" i="1"/>
  <c r="AF41" i="1"/>
  <c r="AF40" i="1"/>
  <c r="AF38" i="1"/>
  <c r="AF37" i="1"/>
  <c r="AF36" i="1"/>
  <c r="AF35" i="1"/>
  <c r="AF34" i="1"/>
  <c r="AF33" i="1"/>
  <c r="AF30" i="1"/>
  <c r="AF28" i="1"/>
  <c r="AF26" i="1"/>
  <c r="AF25" i="1"/>
  <c r="AF24" i="1"/>
  <c r="AF23" i="1"/>
  <c r="AF21" i="1"/>
  <c r="AF20" i="1"/>
  <c r="AF19" i="1"/>
  <c r="AF17" i="1"/>
  <c r="AF16" i="1"/>
  <c r="AF15" i="1"/>
  <c r="AF13" i="1"/>
  <c r="AF12" i="1"/>
  <c r="AF10" i="1"/>
  <c r="AF9" i="1"/>
  <c r="U48" i="1"/>
  <c r="AF48" i="1" s="1"/>
  <c r="U46" i="1"/>
  <c r="AF46" i="1" s="1"/>
  <c r="U45" i="1"/>
  <c r="AF45" i="1" s="1"/>
  <c r="U39" i="1"/>
  <c r="AF39" i="1" s="1"/>
  <c r="U32" i="1"/>
  <c r="AH32" i="1" s="1"/>
  <c r="AI32" i="1" s="1"/>
  <c r="U29" i="1"/>
  <c r="AF29" i="1" s="1"/>
  <c r="U22" i="1"/>
  <c r="AF22" i="1" s="1"/>
  <c r="U18" i="1"/>
  <c r="AF18" i="1" s="1"/>
  <c r="U14" i="1"/>
  <c r="AF14" i="1" s="1"/>
  <c r="AH18" i="1" l="1"/>
  <c r="AI18" i="1" s="1"/>
  <c r="AH39" i="1"/>
  <c r="AI39" i="1" s="1"/>
  <c r="AH14" i="1"/>
  <c r="AI14" i="1" s="1"/>
  <c r="AH22" i="1"/>
  <c r="AI22" i="1" s="1"/>
  <c r="AH45" i="1"/>
  <c r="AI45" i="1" s="1"/>
  <c r="AH48" i="1"/>
  <c r="AI48" i="1" s="1"/>
  <c r="AH29" i="1"/>
  <c r="AI29" i="1" s="1"/>
  <c r="AH46" i="1"/>
  <c r="AI46" i="1" s="1"/>
  <c r="AF32" i="1"/>
  <c r="G46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" i="1"/>
  <c r="S7" i="1"/>
  <c r="Y7" i="1" s="1"/>
  <c r="S8" i="1"/>
  <c r="S9" i="1"/>
  <c r="X9" i="1" s="1"/>
  <c r="S10" i="1"/>
  <c r="X10" i="1" s="1"/>
  <c r="S11" i="1"/>
  <c r="S12" i="1"/>
  <c r="X12" i="1" s="1"/>
  <c r="S13" i="1"/>
  <c r="X13" i="1" s="1"/>
  <c r="S14" i="1"/>
  <c r="X14" i="1" s="1"/>
  <c r="S15" i="1"/>
  <c r="X15" i="1" s="1"/>
  <c r="S16" i="1"/>
  <c r="X16" i="1" s="1"/>
  <c r="S17" i="1"/>
  <c r="X17" i="1" s="1"/>
  <c r="S18" i="1"/>
  <c r="X18" i="1" s="1"/>
  <c r="S19" i="1"/>
  <c r="X19" i="1" s="1"/>
  <c r="S20" i="1"/>
  <c r="X20" i="1" s="1"/>
  <c r="S21" i="1"/>
  <c r="X21" i="1" s="1"/>
  <c r="S22" i="1"/>
  <c r="X22" i="1" s="1"/>
  <c r="S23" i="1"/>
  <c r="X23" i="1" s="1"/>
  <c r="S24" i="1"/>
  <c r="X24" i="1" s="1"/>
  <c r="S25" i="1"/>
  <c r="X25" i="1" s="1"/>
  <c r="S26" i="1"/>
  <c r="X26" i="1" s="1"/>
  <c r="S27" i="1"/>
  <c r="S28" i="1"/>
  <c r="X28" i="1" s="1"/>
  <c r="S29" i="1"/>
  <c r="X29" i="1" s="1"/>
  <c r="S30" i="1"/>
  <c r="X30" i="1" s="1"/>
  <c r="S31" i="1"/>
  <c r="Y31" i="1" s="1"/>
  <c r="S32" i="1"/>
  <c r="X32" i="1" s="1"/>
  <c r="S33" i="1"/>
  <c r="X33" i="1" s="1"/>
  <c r="S34" i="1"/>
  <c r="X34" i="1" s="1"/>
  <c r="S35" i="1"/>
  <c r="X35" i="1" s="1"/>
  <c r="S37" i="1"/>
  <c r="X37" i="1" s="1"/>
  <c r="S38" i="1"/>
  <c r="X38" i="1" s="1"/>
  <c r="S39" i="1"/>
  <c r="X39" i="1" s="1"/>
  <c r="S40" i="1"/>
  <c r="X40" i="1" s="1"/>
  <c r="S42" i="1"/>
  <c r="X42" i="1" s="1"/>
  <c r="S43" i="1"/>
  <c r="X43" i="1" s="1"/>
  <c r="S44" i="1"/>
  <c r="X44" i="1" s="1"/>
  <c r="S45" i="1"/>
  <c r="X45" i="1" s="1"/>
  <c r="S46" i="1"/>
  <c r="X46" i="1" s="1"/>
  <c r="S47" i="1"/>
  <c r="Y47" i="1" s="1"/>
  <c r="S48" i="1"/>
  <c r="X48" i="1" s="1"/>
  <c r="S49" i="1"/>
  <c r="S50" i="1"/>
  <c r="X50" i="1" s="1"/>
  <c r="S51" i="1"/>
  <c r="X51" i="1" s="1"/>
  <c r="S52" i="1"/>
  <c r="X52" i="1" s="1"/>
  <c r="S53" i="1"/>
  <c r="X53" i="1" s="1"/>
  <c r="S54" i="1"/>
  <c r="S55" i="1"/>
  <c r="S56" i="1"/>
  <c r="X56" i="1" s="1"/>
  <c r="S57" i="1"/>
  <c r="X57" i="1" s="1"/>
  <c r="S58" i="1"/>
  <c r="X58" i="1" s="1"/>
  <c r="S59" i="1"/>
  <c r="X59" i="1" s="1"/>
  <c r="S6" i="1"/>
  <c r="H41" i="1"/>
  <c r="S41" i="1" s="1"/>
  <c r="H36" i="1"/>
  <c r="S36" i="1" s="1"/>
  <c r="AF7" i="1"/>
  <c r="AF31" i="1"/>
  <c r="AF47" i="1"/>
  <c r="AF6" i="1"/>
  <c r="T41" i="1" l="1"/>
  <c r="X41" i="1"/>
  <c r="T36" i="1"/>
  <c r="X36" i="1"/>
  <c r="E36" i="1"/>
  <c r="E41" i="1"/>
  <c r="F41" i="1"/>
  <c r="F36" i="1"/>
  <c r="G41" i="1"/>
  <c r="G36" i="1"/>
  <c r="X6" i="1"/>
  <c r="Y6" i="1"/>
  <c r="T58" i="1"/>
  <c r="T56" i="1"/>
  <c r="T54" i="1"/>
  <c r="T52" i="1"/>
  <c r="T44" i="1"/>
  <c r="T42" i="1"/>
  <c r="Y39" i="1"/>
  <c r="Y37" i="1"/>
  <c r="T37" i="1"/>
  <c r="T34" i="1"/>
  <c r="T28" i="1"/>
  <c r="T26" i="1"/>
  <c r="T24" i="1"/>
  <c r="T20" i="1"/>
  <c r="T16" i="1"/>
  <c r="T12" i="1"/>
  <c r="T10" i="1"/>
  <c r="AF8" i="1"/>
  <c r="Y59" i="1"/>
  <c r="T59" i="1"/>
  <c r="Y57" i="1"/>
  <c r="T57" i="1"/>
  <c r="Y55" i="1"/>
  <c r="T55" i="1"/>
  <c r="AH55" i="1" s="1"/>
  <c r="AI55" i="1" s="1"/>
  <c r="Y53" i="1"/>
  <c r="T53" i="1"/>
  <c r="Y51" i="1"/>
  <c r="T51" i="1"/>
  <c r="Y49" i="1"/>
  <c r="T49" i="1"/>
  <c r="Y45" i="1"/>
  <c r="Y43" i="1"/>
  <c r="T43" i="1"/>
  <c r="T40" i="1"/>
  <c r="T38" i="1"/>
  <c r="Y35" i="1"/>
  <c r="Y33" i="1"/>
  <c r="T33" i="1"/>
  <c r="Y29" i="1"/>
  <c r="Y27" i="1"/>
  <c r="T27" i="1"/>
  <c r="Y25" i="1"/>
  <c r="T25" i="1"/>
  <c r="Y23" i="1"/>
  <c r="Y21" i="1"/>
  <c r="T21" i="1"/>
  <c r="Y19" i="1"/>
  <c r="T19" i="1"/>
  <c r="Y17" i="1"/>
  <c r="T17" i="1"/>
  <c r="Y15" i="1"/>
  <c r="T15" i="1"/>
  <c r="Y13" i="1"/>
  <c r="T13" i="1"/>
  <c r="Y11" i="1"/>
  <c r="T11" i="1"/>
  <c r="Y9" i="1"/>
  <c r="T9" i="1"/>
  <c r="X47" i="1"/>
  <c r="X31" i="1"/>
  <c r="X7" i="1"/>
  <c r="Y36" i="1"/>
  <c r="Y41" i="1"/>
  <c r="Y58" i="1"/>
  <c r="Y56" i="1"/>
  <c r="Y54" i="1"/>
  <c r="Y52" i="1"/>
  <c r="Y50" i="1"/>
  <c r="Y48" i="1"/>
  <c r="Y46" i="1"/>
  <c r="Y44" i="1"/>
  <c r="Y42" i="1"/>
  <c r="Y40" i="1"/>
  <c r="Y38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AD5" i="1"/>
  <c r="AC5" i="1"/>
  <c r="AB5" i="1"/>
  <c r="AA5" i="1"/>
  <c r="Z5" i="1"/>
  <c r="V5" i="1"/>
  <c r="S5" i="1"/>
  <c r="R5" i="1"/>
  <c r="Q5" i="1"/>
  <c r="P5" i="1"/>
  <c r="O5" i="1"/>
  <c r="M5" i="1"/>
  <c r="I5" i="1"/>
  <c r="H5" i="1"/>
  <c r="X55" i="1" l="1"/>
  <c r="AF55" i="1"/>
  <c r="AH11" i="1"/>
  <c r="AH27" i="1"/>
  <c r="AI27" i="1" s="1"/>
  <c r="U49" i="1"/>
  <c r="AH49" i="1" s="1"/>
  <c r="AI49" i="1" s="1"/>
  <c r="AH54" i="1"/>
  <c r="AI54" i="1" s="1"/>
  <c r="T5" i="1"/>
  <c r="X8" i="1"/>
  <c r="N5" i="1"/>
  <c r="AI11" i="1" l="1"/>
  <c r="AI5" i="1" s="1"/>
  <c r="AH5" i="1"/>
  <c r="AF54" i="1"/>
  <c r="X54" i="1"/>
  <c r="X27" i="1"/>
  <c r="AF27" i="1"/>
  <c r="X49" i="1"/>
  <c r="AF49" i="1"/>
  <c r="X11" i="1"/>
  <c r="AF11" i="1"/>
  <c r="U5" i="1"/>
  <c r="AF5" i="1" l="1"/>
</calcChain>
</file>

<file path=xl/sharedStrings.xml><?xml version="1.0" encoding="utf-8"?>
<sst xmlns="http://schemas.openxmlformats.org/spreadsheetml/2006/main" count="175" uniqueCount="107">
  <si>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</si>
  <si>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</si>
  <si>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</si>
  <si>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</si>
  <si>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</si>
  <si>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</si>
  <si>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</si>
  <si>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</si>
  <si>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</si>
  <si>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</si>
  <si>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</si>
  <si>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</si>
  <si>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</si>
  <si>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</si>
  <si>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</si>
  <si>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</si>
  <si>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</si>
  <si>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</si>
  <si>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</si>
  <si>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</si>
  <si>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</si>
  <si>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</si>
  <si>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</si>
  <si>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</si>
  <si>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</si>
  <si>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</si>
  <si>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</si>
  <si>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05,04,</t>
  </si>
  <si>
    <t>01,05,</t>
  </si>
  <si>
    <t>29,03,</t>
  </si>
  <si>
    <t>01,03,</t>
  </si>
  <si>
    <t>26,02,</t>
  </si>
  <si>
    <t>16,01,</t>
  </si>
  <si>
    <t>09,01,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</si>
  <si>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</si>
  <si>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</si>
  <si>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</si>
  <si>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Вареники замороженные постные Благолепные с картофелем и грибами классическая форма, ВЕС,  ПОКОМ</t>
  </si>
  <si>
    <t>кг</t>
  </si>
  <si>
    <t>Готовые бельмеши сочные с мясом ТМ Горячая штучка 0,3кг зам  ПОКОМ</t>
  </si>
  <si>
    <t>необходимо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</si>
  <si>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</si>
  <si>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</si>
  <si>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</si>
  <si>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</si>
  <si>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</si>
  <si>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</si>
  <si>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</si>
  <si>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</si>
  <si>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</si>
  <si>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</si>
  <si>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</si>
  <si>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</si>
  <si>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</si>
  <si>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</si>
  <si>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</si>
  <si>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</si>
  <si>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</si>
  <si>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</si>
  <si>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</si>
  <si>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</si>
  <si>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</si>
  <si>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ТМ Горячая  0,75 кг. ПОКОМ</t>
  </si>
  <si>
    <t>филиал вывел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</si>
  <si>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</si>
  <si>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</si>
  <si>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</si>
  <si>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</si>
  <si>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</si>
  <si>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</si>
  <si>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</si>
  <si>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</si>
  <si>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</si>
  <si>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</si>
  <si>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</si>
  <si>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</si>
  <si>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</si>
  <si>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</si>
  <si>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</si>
  <si>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</si>
  <si>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</si>
  <si>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</si>
  <si>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</si>
  <si>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</si>
  <si>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</si>
  <si>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</si>
  <si>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</si>
  <si>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</si>
  <si>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</si>
  <si>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</si>
  <si>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</si>
  <si>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</si>
  <si>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последняя поставка</t>
  </si>
  <si>
    <t>необходимо увеличить продажи!!! Уже писал 01,03,24 и 29,03,24</t>
  </si>
  <si>
    <t>«Чебупай брауни» Фикс.вес 0,2 Лоток ТМ «Горячая штучка»</t>
  </si>
  <si>
    <t>1,5 мес</t>
  </si>
  <si>
    <t>2 мес</t>
  </si>
  <si>
    <t>заказ</t>
  </si>
  <si>
    <t>нет потребности (филиал постоянно обнуляет)</t>
  </si>
  <si>
    <t>03,05,24 Химич обнулил</t>
  </si>
  <si>
    <t>Химич согласовал</t>
  </si>
  <si>
    <t>03,05,24 Химич обнулил (вывод)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</si>
  <si>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</si>
  <si>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</si>
  <si>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</si>
  <si>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дозаказ по письму</t>
  </si>
  <si>
    <t>08,05,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</si>
</sst>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0" borderId="1" xfId="1" applyNumberFormat="1" applyFont="1"/>
    <xf numFmtId="164" fontId="5" fillId="6" borderId="1" xfId="1" applyNumberFormat="1" applyFont="1" applyFill="1"/>
    <xf numFmtId="164" fontId="1" fillId="6" borderId="1" xfId="1" applyNumberForma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2" fontId="1" fillId="6" borderId="1" xfId="1" applyNumberFormat="1" applyFill="1"/>
    <xf numFmtId="164" fontId="2" fillId="7" borderId="1" xfId="1" applyNumberFormat="1" applyFont="1" applyFill="1"/>
    <xf numFmtId="164" fontId="8" fillId="7" borderId="1" xfId="1" applyNumberFormat="1" applyFont="1" applyFill="1"/>
    <xf numFmtId="0" fontId="7" fillId="7" borderId="0" xfId="0" applyFont="1" applyFill="1"/>
    <xf numFmtId="164" fontId="1" fillId="4" borderId="2" xfId="1" applyNumberFormat="1" applyFill="1" applyBorder="1"/>
    <xf numFmtId="164" fontId="1" fillId="4" borderId="1" xfId="1" applyNumberFormat="1" applyFill="1"/>
    <xf numFmtId="164" fontId="8" fillId="5" borderId="1" xfId="1" applyNumberFormat="1" applyFont="1" applyFill="1"/>
    <xf numFmtId="2" fontId="1" fillId="0" borderId="1" xfId="1" applyNumberFormat="1" applyFill="1"/>
    <xf numFmtId="164" fontId="1" fillId="8" borderId="2" xfId="1" applyNumberFormat="1" applyFill="1" applyBorder="1"/>
    <xf numFmtId="0" fontId="9" fillId="0" borderId="0" xfId="0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2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6" sqref="AE6"/>
    </sheetView>
  </sheetViews>
  <sheetFormatPr defaultRowHeight="15" x14ac:dyDescent="0.25"/>
  <cols>
    <col min="1" max="1" width="78" customWidth="1"/>
    <col min="2" max="2" width="4" customWidth="1"/>
    <col min="3" max="3" width="6.28515625" customWidth="1"/>
    <col min="4" max="4" width="4.28515625" customWidth="1"/>
    <col min="5" max="6" width="6.28515625" customWidth="1"/>
    <col min="7" max="7" width="8.28515625" customWidth="1"/>
    <col min="8" max="8" width="6.28515625" customWidth="1"/>
    <col min="9" max="9" width="6.85546875" style="26" customWidth="1"/>
    <col min="10" max="10" width="5.42578125" style="8" customWidth="1"/>
    <col min="11" max="11" width="5.42578125" customWidth="1"/>
    <col min="12" max="12" width="1.28515625" customWidth="1"/>
    <col min="13" max="14" width="6.85546875" customWidth="1"/>
    <col min="15" max="17" width="0.85546875" customWidth="1"/>
    <col min="18" max="22" width="6.85546875" customWidth="1"/>
    <col min="23" max="23" width="21.5703125" customWidth="1"/>
    <col min="24" max="25" width="6.140625" customWidth="1"/>
    <col min="26" max="30" width="6.7109375" customWidth="1"/>
    <col min="31" max="31" width="44.5703125" customWidth="1"/>
    <col min="32" max="32" width="6.85546875" customWidth="1"/>
    <col min="33" max="33" width="8" style="8" customWidth="1"/>
    <col min="34" max="34" width="8" style="13" customWidth="1"/>
    <col min="35" max="54" width="8" customWidth="1"/>
  </cols>
  <sheetData>
    <row r="1" spans="1:54" x14ac:dyDescent="0.25">
      <c r="A1" s="1"/>
      <c r="B1" s="1"/>
      <c r="C1" s="1"/>
      <c r="D1" s="1"/>
      <c r="E1" s="1"/>
      <c r="F1" s="1"/>
      <c r="G1" s="1"/>
      <c r="H1" s="1"/>
      <c r="I1" s="25"/>
      <c r="J1" s="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6"/>
      <c r="AH1" s="10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 t="s">
        <v>96</v>
      </c>
      <c r="G2" s="1" t="s">
        <v>95</v>
      </c>
      <c r="H2" s="1"/>
      <c r="I2" s="25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6"/>
      <c r="AH2" s="1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/>
      <c r="F3" s="2"/>
      <c r="G3" s="2"/>
      <c r="H3" s="2" t="s">
        <v>4</v>
      </c>
      <c r="I3" s="24" t="s">
        <v>5</v>
      </c>
      <c r="J3" s="7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92</v>
      </c>
      <c r="S3" s="2" t="s">
        <v>14</v>
      </c>
      <c r="T3" s="3" t="s">
        <v>15</v>
      </c>
      <c r="U3" s="3" t="s">
        <v>97</v>
      </c>
      <c r="V3" s="9" t="s">
        <v>16</v>
      </c>
      <c r="W3" s="9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7" t="s">
        <v>23</v>
      </c>
      <c r="AH3" s="11" t="s">
        <v>24</v>
      </c>
      <c r="AI3" s="2" t="s">
        <v>25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1"/>
      <c r="H4" s="1"/>
      <c r="I4" s="25"/>
      <c r="J4" s="6"/>
      <c r="K4" s="1"/>
      <c r="L4" s="1"/>
      <c r="M4" s="1"/>
      <c r="N4" s="1"/>
      <c r="O4" s="1"/>
      <c r="P4" s="1"/>
      <c r="Q4" s="1" t="s">
        <v>26</v>
      </c>
      <c r="R4" s="1" t="s">
        <v>27</v>
      </c>
      <c r="S4" s="1" t="s">
        <v>28</v>
      </c>
      <c r="T4" s="1"/>
      <c r="U4" s="1"/>
      <c r="V4" s="1"/>
      <c r="W4" s="1"/>
      <c r="X4" s="1"/>
      <c r="Y4" s="1"/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6"/>
      <c r="AH4" s="10" t="s">
        <v>106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1"/>
      <c r="F5" s="1"/>
      <c r="G5" s="1"/>
      <c r="H5" s="4">
        <f>SUM(H6:H492)</f>
        <v>3634.66</v>
      </c>
      <c r="I5" s="25">
        <f>SUM(I6:I492)</f>
        <v>11543.26</v>
      </c>
      <c r="J5" s="6"/>
      <c r="K5" s="1"/>
      <c r="L5" s="1"/>
      <c r="M5" s="4">
        <f t="shared" ref="M5:V5" si="0">SUM(M6:M492)</f>
        <v>3639.3</v>
      </c>
      <c r="N5" s="4">
        <f t="shared" si="0"/>
        <v>-4.639999999999997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13540.2</v>
      </c>
      <c r="S5" s="4">
        <f t="shared" si="0"/>
        <v>726.93200000000002</v>
      </c>
      <c r="T5" s="4">
        <f t="shared" si="0"/>
        <v>11891</v>
      </c>
      <c r="U5" s="4">
        <f t="shared" si="0"/>
        <v>14893</v>
      </c>
      <c r="V5" s="4">
        <f t="shared" si="0"/>
        <v>10773</v>
      </c>
      <c r="W5" s="1"/>
      <c r="X5" s="1"/>
      <c r="Y5" s="1"/>
      <c r="Z5" s="4">
        <f>SUM(Z6:Z492)</f>
        <v>673.65600000000006</v>
      </c>
      <c r="AA5" s="4">
        <f>SUM(AA6:AA492)</f>
        <v>856.05600000000015</v>
      </c>
      <c r="AB5" s="4">
        <f>SUM(AB6:AB492)</f>
        <v>488.31999999999994</v>
      </c>
      <c r="AC5" s="4">
        <f>SUM(AC6:AC492)</f>
        <v>759.88000000000022</v>
      </c>
      <c r="AD5" s="4">
        <f>SUM(AD6:AD492)</f>
        <v>508.3</v>
      </c>
      <c r="AE5" s="1"/>
      <c r="AF5" s="4">
        <f>SUM(AF6:AF492)</f>
        <v>6117.4800000000005</v>
      </c>
      <c r="AG5" s="6"/>
      <c r="AH5" s="12">
        <f>SUM(AH6:AH492)</f>
        <v>1631</v>
      </c>
      <c r="AI5" s="4">
        <f>SUM(AI6:AI492)</f>
        <v>6115.78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ht="15" customHeight="1" x14ac:dyDescent="0.25">
      <c r="A6" s="18" t="s">
        <v>34</v>
      </c>
      <c r="B6" s="1" t="s">
        <v>35</v>
      </c>
      <c r="C6" s="1">
        <v>-6</v>
      </c>
      <c r="D6" s="1">
        <v>10</v>
      </c>
      <c r="E6" s="1">
        <f>H6*10</f>
        <v>40</v>
      </c>
      <c r="F6" s="1">
        <f>H6*8</f>
        <v>32</v>
      </c>
      <c r="G6" s="1">
        <f>H6*6</f>
        <v>24</v>
      </c>
      <c r="H6" s="19">
        <v>4</v>
      </c>
      <c r="I6" s="25"/>
      <c r="J6" s="6">
        <v>0</v>
      </c>
      <c r="K6" s="1" t="e">
        <v>#N/A</v>
      </c>
      <c r="L6" s="1"/>
      <c r="M6" s="1">
        <v>4</v>
      </c>
      <c r="N6" s="1">
        <f t="shared" ref="N6:N33" si="1">H6-M6</f>
        <v>0</v>
      </c>
      <c r="O6" s="1"/>
      <c r="P6" s="1"/>
      <c r="Q6" s="1"/>
      <c r="R6" s="1"/>
      <c r="S6" s="1">
        <f>H6/5</f>
        <v>0.8</v>
      </c>
      <c r="T6" s="5"/>
      <c r="U6" s="5"/>
      <c r="V6" s="5"/>
      <c r="W6" s="1"/>
      <c r="X6" s="1">
        <f>(I6+T6)/S6</f>
        <v>0</v>
      </c>
      <c r="Y6" s="1">
        <f>I6/S6</f>
        <v>0</v>
      </c>
      <c r="Z6" s="1">
        <v>1</v>
      </c>
      <c r="AA6" s="1">
        <v>4</v>
      </c>
      <c r="AB6" s="1">
        <v>2.4</v>
      </c>
      <c r="AC6" s="1">
        <v>4.2</v>
      </c>
      <c r="AD6" s="1">
        <v>0.25</v>
      </c>
      <c r="AE6" s="1"/>
      <c r="AF6" s="1">
        <f>T6*J6</f>
        <v>0</v>
      </c>
      <c r="AG6" s="6">
        <v>0</v>
      </c>
      <c r="AH6" s="10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8" t="s">
        <v>36</v>
      </c>
      <c r="B7" s="1" t="s">
        <v>35</v>
      </c>
      <c r="C7" s="1">
        <v>-90</v>
      </c>
      <c r="D7" s="1">
        <v>116</v>
      </c>
      <c r="E7" s="1">
        <f t="shared" ref="E7:E59" si="2">H7*10</f>
        <v>260</v>
      </c>
      <c r="F7" s="1">
        <f t="shared" ref="F7:F59" si="3">H7*8</f>
        <v>208</v>
      </c>
      <c r="G7" s="1">
        <f t="shared" ref="G7:G59" si="4">H7*6</f>
        <v>156</v>
      </c>
      <c r="H7" s="19">
        <v>26</v>
      </c>
      <c r="I7" s="25"/>
      <c r="J7" s="6">
        <v>0</v>
      </c>
      <c r="K7" s="1" t="e">
        <v>#N/A</v>
      </c>
      <c r="L7" s="1"/>
      <c r="M7" s="1">
        <v>26</v>
      </c>
      <c r="N7" s="1">
        <f t="shared" si="1"/>
        <v>0</v>
      </c>
      <c r="O7" s="1"/>
      <c r="P7" s="1"/>
      <c r="Q7" s="1"/>
      <c r="R7" s="1"/>
      <c r="S7" s="1">
        <f t="shared" ref="S7:S59" si="5">H7/5</f>
        <v>5.2</v>
      </c>
      <c r="T7" s="5"/>
      <c r="U7" s="5"/>
      <c r="V7" s="5"/>
      <c r="W7" s="1"/>
      <c r="X7" s="1">
        <f t="shared" ref="X7:X47" si="6">(I7+T7)/S7</f>
        <v>0</v>
      </c>
      <c r="Y7" s="1">
        <f t="shared" ref="Y7:Y59" si="7">I7/S7</f>
        <v>0</v>
      </c>
      <c r="Z7" s="1">
        <v>2.8</v>
      </c>
      <c r="AA7" s="1">
        <v>5</v>
      </c>
      <c r="AB7" s="1">
        <v>5</v>
      </c>
      <c r="AC7" s="1">
        <v>2.4</v>
      </c>
      <c r="AD7" s="1">
        <v>0.75</v>
      </c>
      <c r="AE7" s="1"/>
      <c r="AF7" s="1">
        <f t="shared" ref="AF7:AF47" si="8">T7*J7</f>
        <v>0</v>
      </c>
      <c r="AG7" s="6">
        <v>0</v>
      </c>
      <c r="AH7" s="10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4" t="s">
        <v>37</v>
      </c>
      <c r="B8" s="14" t="s">
        <v>38</v>
      </c>
      <c r="C8" s="14"/>
      <c r="D8" s="14"/>
      <c r="E8" s="14">
        <f t="shared" si="2"/>
        <v>0</v>
      </c>
      <c r="F8" s="14">
        <f t="shared" si="3"/>
        <v>0</v>
      </c>
      <c r="G8" s="14">
        <f t="shared" si="4"/>
        <v>0</v>
      </c>
      <c r="H8" s="14"/>
      <c r="I8" s="29"/>
      <c r="J8" s="15">
        <v>0</v>
      </c>
      <c r="K8" s="14">
        <v>90</v>
      </c>
      <c r="L8" s="14"/>
      <c r="M8" s="14"/>
      <c r="N8" s="14">
        <f t="shared" si="1"/>
        <v>0</v>
      </c>
      <c r="O8" s="14"/>
      <c r="P8" s="14"/>
      <c r="Q8" s="14"/>
      <c r="R8" s="14">
        <v>0</v>
      </c>
      <c r="S8" s="14">
        <f t="shared" si="5"/>
        <v>0</v>
      </c>
      <c r="T8" s="16">
        <v>30</v>
      </c>
      <c r="U8" s="16">
        <v>0</v>
      </c>
      <c r="V8" s="16">
        <v>0</v>
      </c>
      <c r="W8" s="14"/>
      <c r="X8" s="14" t="e">
        <f t="shared" si="6"/>
        <v>#DIV/0!</v>
      </c>
      <c r="Y8" s="14" t="e">
        <f t="shared" si="7"/>
        <v>#DIV/0!</v>
      </c>
      <c r="Z8" s="14">
        <v>0</v>
      </c>
      <c r="AA8" s="14">
        <v>0</v>
      </c>
      <c r="AB8" s="14">
        <v>0</v>
      </c>
      <c r="AC8" s="14">
        <v>1</v>
      </c>
      <c r="AD8" s="14">
        <v>0</v>
      </c>
      <c r="AE8" s="14" t="s">
        <v>98</v>
      </c>
      <c r="AF8" s="14">
        <f t="shared" si="8"/>
        <v>0</v>
      </c>
      <c r="AG8" s="15">
        <v>0</v>
      </c>
      <c r="AH8" s="17"/>
      <c r="AI8" s="14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39</v>
      </c>
      <c r="B9" s="1" t="s">
        <v>35</v>
      </c>
      <c r="C9" s="1">
        <v>202</v>
      </c>
      <c r="D9" s="1"/>
      <c r="E9" s="1">
        <f t="shared" si="2"/>
        <v>570</v>
      </c>
      <c r="F9" s="1">
        <f t="shared" si="3"/>
        <v>456</v>
      </c>
      <c r="G9" s="1">
        <f t="shared" si="4"/>
        <v>342</v>
      </c>
      <c r="H9" s="1">
        <v>57</v>
      </c>
      <c r="I9" s="25">
        <v>145</v>
      </c>
      <c r="J9" s="6">
        <v>0.3</v>
      </c>
      <c r="K9" s="1">
        <v>180</v>
      </c>
      <c r="L9" s="1"/>
      <c r="M9" s="1">
        <v>57</v>
      </c>
      <c r="N9" s="1">
        <f t="shared" si="1"/>
        <v>0</v>
      </c>
      <c r="O9" s="1"/>
      <c r="P9" s="1"/>
      <c r="Q9" s="1"/>
      <c r="R9" s="1">
        <v>0</v>
      </c>
      <c r="S9" s="1">
        <f t="shared" si="5"/>
        <v>11.4</v>
      </c>
      <c r="T9" s="5">
        <f t="shared" ref="T9:T28" si="9">30*S9-I9</f>
        <v>197</v>
      </c>
      <c r="U9" s="5">
        <v>220</v>
      </c>
      <c r="V9" s="5">
        <v>240</v>
      </c>
      <c r="W9" s="1"/>
      <c r="X9" s="1">
        <f>(I9+U9)/S9</f>
        <v>32.017543859649123</v>
      </c>
      <c r="Y9" s="1">
        <f t="shared" si="7"/>
        <v>12.719298245614034</v>
      </c>
      <c r="Z9" s="1">
        <v>7.6</v>
      </c>
      <c r="AA9" s="1">
        <v>22.2</v>
      </c>
      <c r="AB9" s="1">
        <v>4.5999999999999996</v>
      </c>
      <c r="AC9" s="1">
        <v>14.8</v>
      </c>
      <c r="AD9" s="1">
        <v>17</v>
      </c>
      <c r="AE9" s="1"/>
      <c r="AF9" s="1">
        <f>U9*J9</f>
        <v>66</v>
      </c>
      <c r="AG9" s="6">
        <v>12</v>
      </c>
      <c r="AH9" s="10">
        <f>MROUND(U9,AG9)/AG9</f>
        <v>18</v>
      </c>
      <c r="AI9" s="1">
        <f>AH9*AG9*J9</f>
        <v>64.8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41</v>
      </c>
      <c r="B10" s="1" t="s">
        <v>35</v>
      </c>
      <c r="C10" s="1">
        <v>346</v>
      </c>
      <c r="D10" s="1"/>
      <c r="E10" s="1">
        <f t="shared" si="2"/>
        <v>680</v>
      </c>
      <c r="F10" s="1">
        <f t="shared" si="3"/>
        <v>544</v>
      </c>
      <c r="G10" s="1">
        <f t="shared" si="4"/>
        <v>408</v>
      </c>
      <c r="H10" s="1">
        <v>68</v>
      </c>
      <c r="I10" s="25">
        <v>278</v>
      </c>
      <c r="J10" s="6">
        <v>0.3</v>
      </c>
      <c r="K10" s="1">
        <v>180</v>
      </c>
      <c r="L10" s="1"/>
      <c r="M10" s="1">
        <v>68</v>
      </c>
      <c r="N10" s="1">
        <f t="shared" si="1"/>
        <v>0</v>
      </c>
      <c r="O10" s="1"/>
      <c r="P10" s="1"/>
      <c r="Q10" s="1"/>
      <c r="R10" s="1">
        <v>96</v>
      </c>
      <c r="S10" s="1">
        <f t="shared" si="5"/>
        <v>13.6</v>
      </c>
      <c r="T10" s="5">
        <f t="shared" si="9"/>
        <v>130</v>
      </c>
      <c r="U10" s="5">
        <v>200</v>
      </c>
      <c r="V10" s="5">
        <v>240</v>
      </c>
      <c r="W10" s="1">
        <v>250</v>
      </c>
      <c r="X10" s="1">
        <f t="shared" ref="X10:X30" si="10">(I10+U10)/S10</f>
        <v>35.147058823529413</v>
      </c>
      <c r="Y10" s="1">
        <f t="shared" si="7"/>
        <v>20.441176470588236</v>
      </c>
      <c r="Z10" s="1">
        <v>15.2</v>
      </c>
      <c r="AA10" s="1">
        <v>36.6</v>
      </c>
      <c r="AB10" s="1">
        <v>6.2</v>
      </c>
      <c r="AC10" s="1">
        <v>38</v>
      </c>
      <c r="AD10" s="1">
        <v>12.5</v>
      </c>
      <c r="AE10" s="1"/>
      <c r="AF10" s="1">
        <f t="shared" ref="AF10:AF30" si="11">U10*J10</f>
        <v>60</v>
      </c>
      <c r="AG10" s="6">
        <v>12</v>
      </c>
      <c r="AH10" s="10">
        <f t="shared" ref="AH10:AH30" si="12">MROUND(U10,AG10)/AG10</f>
        <v>17</v>
      </c>
      <c r="AI10" s="1">
        <f t="shared" ref="AI10:AI30" si="13">AH10*AG10*J10</f>
        <v>61.199999999999996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42</v>
      </c>
      <c r="B11" s="1" t="s">
        <v>35</v>
      </c>
      <c r="C11" s="1">
        <v>222</v>
      </c>
      <c r="D11" s="1"/>
      <c r="E11" s="1">
        <f t="shared" si="2"/>
        <v>1160</v>
      </c>
      <c r="F11" s="1">
        <f t="shared" si="3"/>
        <v>928</v>
      </c>
      <c r="G11" s="1">
        <f t="shared" si="4"/>
        <v>696</v>
      </c>
      <c r="H11" s="1">
        <v>116</v>
      </c>
      <c r="I11" s="25">
        <v>106</v>
      </c>
      <c r="J11" s="6">
        <v>0.3</v>
      </c>
      <c r="K11" s="1">
        <v>180</v>
      </c>
      <c r="L11" s="1"/>
      <c r="M11" s="1">
        <v>116</v>
      </c>
      <c r="N11" s="1">
        <f t="shared" si="1"/>
        <v>0</v>
      </c>
      <c r="O11" s="1"/>
      <c r="P11" s="1"/>
      <c r="Q11" s="1"/>
      <c r="R11" s="1">
        <v>96</v>
      </c>
      <c r="S11" s="1">
        <f t="shared" si="5"/>
        <v>23.2</v>
      </c>
      <c r="T11" s="5">
        <f t="shared" si="9"/>
        <v>590</v>
      </c>
      <c r="U11" s="5">
        <v>560</v>
      </c>
      <c r="V11" s="5"/>
      <c r="W11" s="1"/>
      <c r="X11" s="1">
        <f t="shared" si="10"/>
        <v>28.706896551724139</v>
      </c>
      <c r="Y11" s="1">
        <f t="shared" si="7"/>
        <v>4.5689655172413799</v>
      </c>
      <c r="Z11" s="1">
        <v>16.399999999999999</v>
      </c>
      <c r="AA11" s="1">
        <v>25.6</v>
      </c>
      <c r="AB11" s="1">
        <v>6.8</v>
      </c>
      <c r="AC11" s="1">
        <v>42.6</v>
      </c>
      <c r="AD11" s="1">
        <v>24.5</v>
      </c>
      <c r="AE11" s="1"/>
      <c r="AF11" s="1">
        <f t="shared" si="11"/>
        <v>168</v>
      </c>
      <c r="AG11" s="6">
        <v>12</v>
      </c>
      <c r="AH11" s="10">
        <f t="shared" si="12"/>
        <v>47</v>
      </c>
      <c r="AI11" s="1">
        <f t="shared" si="13"/>
        <v>169.2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43</v>
      </c>
      <c r="B12" s="1" t="s">
        <v>35</v>
      </c>
      <c r="C12" s="1">
        <v>77</v>
      </c>
      <c r="D12" s="1"/>
      <c r="E12" s="1">
        <f t="shared" si="2"/>
        <v>290</v>
      </c>
      <c r="F12" s="1">
        <f t="shared" si="3"/>
        <v>232</v>
      </c>
      <c r="G12" s="1">
        <f t="shared" si="4"/>
        <v>174</v>
      </c>
      <c r="H12" s="1">
        <v>29</v>
      </c>
      <c r="I12" s="25">
        <v>48</v>
      </c>
      <c r="J12" s="6">
        <v>0.3</v>
      </c>
      <c r="K12" s="1">
        <v>180</v>
      </c>
      <c r="L12" s="1"/>
      <c r="M12" s="1">
        <v>29</v>
      </c>
      <c r="N12" s="1">
        <f t="shared" si="1"/>
        <v>0</v>
      </c>
      <c r="O12" s="1"/>
      <c r="P12" s="1"/>
      <c r="Q12" s="1"/>
      <c r="R12" s="1">
        <v>48</v>
      </c>
      <c r="S12" s="1">
        <f t="shared" si="5"/>
        <v>5.8</v>
      </c>
      <c r="T12" s="5">
        <f t="shared" si="9"/>
        <v>126</v>
      </c>
      <c r="U12" s="5">
        <v>220</v>
      </c>
      <c r="V12" s="5">
        <v>240</v>
      </c>
      <c r="W12" s="1">
        <v>250</v>
      </c>
      <c r="X12" s="1">
        <f t="shared" si="10"/>
        <v>46.206896551724142</v>
      </c>
      <c r="Y12" s="1">
        <f t="shared" si="7"/>
        <v>8.2758620689655178</v>
      </c>
      <c r="Z12" s="1">
        <v>2.8</v>
      </c>
      <c r="AA12" s="1">
        <v>5</v>
      </c>
      <c r="AB12" s="1">
        <v>4.2</v>
      </c>
      <c r="AC12" s="1">
        <v>5.6</v>
      </c>
      <c r="AD12" s="1">
        <v>2</v>
      </c>
      <c r="AE12" s="1"/>
      <c r="AF12" s="1">
        <f t="shared" si="11"/>
        <v>66</v>
      </c>
      <c r="AG12" s="6">
        <v>12</v>
      </c>
      <c r="AH12" s="10">
        <f t="shared" si="12"/>
        <v>18</v>
      </c>
      <c r="AI12" s="1">
        <f t="shared" si="13"/>
        <v>64.8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44</v>
      </c>
      <c r="B13" s="1" t="s">
        <v>35</v>
      </c>
      <c r="C13" s="1">
        <v>694</v>
      </c>
      <c r="D13" s="1">
        <v>2</v>
      </c>
      <c r="E13" s="1">
        <f t="shared" si="2"/>
        <v>1200</v>
      </c>
      <c r="F13" s="1">
        <f t="shared" si="3"/>
        <v>960</v>
      </c>
      <c r="G13" s="1">
        <f t="shared" si="4"/>
        <v>720</v>
      </c>
      <c r="H13" s="1">
        <v>120</v>
      </c>
      <c r="I13" s="25">
        <v>574</v>
      </c>
      <c r="J13" s="6">
        <v>0.3</v>
      </c>
      <c r="K13" s="1">
        <v>180</v>
      </c>
      <c r="L13" s="1"/>
      <c r="M13" s="1">
        <v>122</v>
      </c>
      <c r="N13" s="1">
        <f t="shared" si="1"/>
        <v>-2</v>
      </c>
      <c r="O13" s="1"/>
      <c r="P13" s="1"/>
      <c r="Q13" s="1"/>
      <c r="R13" s="1">
        <v>900</v>
      </c>
      <c r="S13" s="1">
        <f t="shared" si="5"/>
        <v>24</v>
      </c>
      <c r="T13" s="5">
        <f t="shared" si="9"/>
        <v>146</v>
      </c>
      <c r="U13" s="5">
        <v>220</v>
      </c>
      <c r="V13" s="5">
        <v>240</v>
      </c>
      <c r="W13" s="1">
        <v>250</v>
      </c>
      <c r="X13" s="1">
        <f t="shared" si="10"/>
        <v>33.083333333333336</v>
      </c>
      <c r="Y13" s="1">
        <f t="shared" si="7"/>
        <v>23.916666666666668</v>
      </c>
      <c r="Z13" s="1">
        <v>25.6</v>
      </c>
      <c r="AA13" s="1">
        <v>36.4</v>
      </c>
      <c r="AB13" s="1">
        <v>20.2</v>
      </c>
      <c r="AC13" s="1">
        <v>37.6</v>
      </c>
      <c r="AD13" s="1">
        <v>16.75</v>
      </c>
      <c r="AE13" s="1"/>
      <c r="AF13" s="1">
        <f t="shared" si="11"/>
        <v>66</v>
      </c>
      <c r="AG13" s="6">
        <v>12</v>
      </c>
      <c r="AH13" s="10">
        <f t="shared" si="12"/>
        <v>18</v>
      </c>
      <c r="AI13" s="1">
        <f t="shared" si="13"/>
        <v>64.8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21" t="s">
        <v>45</v>
      </c>
      <c r="B14" s="1" t="s">
        <v>38</v>
      </c>
      <c r="C14" s="1">
        <v>60.02</v>
      </c>
      <c r="D14" s="1"/>
      <c r="E14" s="1">
        <f t="shared" si="2"/>
        <v>89.600000000000009</v>
      </c>
      <c r="F14" s="1">
        <f t="shared" si="3"/>
        <v>71.680000000000007</v>
      </c>
      <c r="G14" s="1">
        <f t="shared" si="4"/>
        <v>53.760000000000005</v>
      </c>
      <c r="H14" s="1">
        <v>8.9600000000000009</v>
      </c>
      <c r="I14" s="25">
        <v>51.06</v>
      </c>
      <c r="J14" s="6">
        <v>1</v>
      </c>
      <c r="K14" s="1">
        <v>180</v>
      </c>
      <c r="L14" s="1"/>
      <c r="M14" s="1">
        <v>10</v>
      </c>
      <c r="N14" s="1">
        <f t="shared" si="1"/>
        <v>-1.0399999999999991</v>
      </c>
      <c r="O14" s="1"/>
      <c r="P14" s="1"/>
      <c r="Q14" s="1"/>
      <c r="R14" s="1">
        <v>0</v>
      </c>
      <c r="S14" s="1">
        <f t="shared" si="5"/>
        <v>1.7920000000000003</v>
      </c>
      <c r="T14" s="5"/>
      <c r="U14" s="5">
        <f t="shared" ref="U14:U29" si="14">T14</f>
        <v>0</v>
      </c>
      <c r="V14" s="5"/>
      <c r="W14" s="1"/>
      <c r="X14" s="1">
        <f t="shared" si="10"/>
        <v>28.493303571428569</v>
      </c>
      <c r="Y14" s="1">
        <f t="shared" si="7"/>
        <v>28.493303571428569</v>
      </c>
      <c r="Z14" s="1">
        <v>0.89600000000000013</v>
      </c>
      <c r="AA14" s="1">
        <v>1.4359999999999999</v>
      </c>
      <c r="AB14" s="1">
        <v>0</v>
      </c>
      <c r="AC14" s="1">
        <v>0</v>
      </c>
      <c r="AD14" s="1">
        <v>0</v>
      </c>
      <c r="AE14" s="21" t="s">
        <v>93</v>
      </c>
      <c r="AF14" s="1">
        <f t="shared" si="11"/>
        <v>0</v>
      </c>
      <c r="AG14" s="6">
        <v>2.2400000000000002</v>
      </c>
      <c r="AH14" s="10">
        <f t="shared" si="12"/>
        <v>0</v>
      </c>
      <c r="AI14" s="1">
        <f t="shared" si="13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46</v>
      </c>
      <c r="B15" s="1" t="s">
        <v>35</v>
      </c>
      <c r="C15" s="1">
        <v>40</v>
      </c>
      <c r="D15" s="1"/>
      <c r="E15" s="1">
        <f t="shared" si="2"/>
        <v>100</v>
      </c>
      <c r="F15" s="1">
        <f t="shared" si="3"/>
        <v>80</v>
      </c>
      <c r="G15" s="1">
        <f t="shared" si="4"/>
        <v>60</v>
      </c>
      <c r="H15" s="1">
        <v>10</v>
      </c>
      <c r="I15" s="25">
        <v>30</v>
      </c>
      <c r="J15" s="6">
        <v>0.09</v>
      </c>
      <c r="K15" s="1">
        <v>180</v>
      </c>
      <c r="L15" s="1"/>
      <c r="M15" s="1">
        <v>10</v>
      </c>
      <c r="N15" s="1">
        <f t="shared" si="1"/>
        <v>0</v>
      </c>
      <c r="O15" s="1"/>
      <c r="P15" s="1"/>
      <c r="Q15" s="1"/>
      <c r="R15" s="1">
        <v>600</v>
      </c>
      <c r="S15" s="1">
        <f t="shared" si="5"/>
        <v>2</v>
      </c>
      <c r="T15" s="5">
        <f t="shared" si="9"/>
        <v>30</v>
      </c>
      <c r="U15" s="5">
        <v>540</v>
      </c>
      <c r="V15" s="22">
        <v>600</v>
      </c>
      <c r="W15" s="1">
        <v>600</v>
      </c>
      <c r="X15" s="1">
        <f t="shared" si="10"/>
        <v>285</v>
      </c>
      <c r="Y15" s="1">
        <f t="shared" si="7"/>
        <v>15</v>
      </c>
      <c r="Z15" s="1">
        <v>30.8</v>
      </c>
      <c r="AA15" s="1">
        <v>0</v>
      </c>
      <c r="AB15" s="1">
        <v>4</v>
      </c>
      <c r="AC15" s="1">
        <v>8.1999999999999993</v>
      </c>
      <c r="AD15" s="1">
        <v>0.75</v>
      </c>
      <c r="AE15" s="1"/>
      <c r="AF15" s="1">
        <f t="shared" si="11"/>
        <v>48.6</v>
      </c>
      <c r="AG15" s="6">
        <v>24</v>
      </c>
      <c r="AH15" s="10">
        <f t="shared" si="12"/>
        <v>23</v>
      </c>
      <c r="AI15" s="1">
        <f t="shared" si="13"/>
        <v>49.68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47</v>
      </c>
      <c r="B16" s="1" t="s">
        <v>35</v>
      </c>
      <c r="C16" s="1">
        <v>22</v>
      </c>
      <c r="D16" s="1"/>
      <c r="E16" s="1">
        <f t="shared" si="2"/>
        <v>150</v>
      </c>
      <c r="F16" s="1">
        <f t="shared" si="3"/>
        <v>120</v>
      </c>
      <c r="G16" s="1">
        <f t="shared" si="4"/>
        <v>90</v>
      </c>
      <c r="H16" s="1">
        <v>15</v>
      </c>
      <c r="I16" s="25"/>
      <c r="J16" s="6">
        <v>0.36</v>
      </c>
      <c r="K16" s="1">
        <v>180</v>
      </c>
      <c r="L16" s="1"/>
      <c r="M16" s="1">
        <v>25</v>
      </c>
      <c r="N16" s="1">
        <f t="shared" si="1"/>
        <v>-10</v>
      </c>
      <c r="O16" s="1"/>
      <c r="P16" s="1"/>
      <c r="Q16" s="1"/>
      <c r="R16" s="1">
        <v>0</v>
      </c>
      <c r="S16" s="1">
        <f t="shared" si="5"/>
        <v>3</v>
      </c>
      <c r="T16" s="5">
        <f t="shared" si="9"/>
        <v>90</v>
      </c>
      <c r="U16" s="5">
        <v>120</v>
      </c>
      <c r="V16" s="5">
        <v>120</v>
      </c>
      <c r="W16" s="1">
        <v>150</v>
      </c>
      <c r="X16" s="1">
        <f t="shared" si="10"/>
        <v>40</v>
      </c>
      <c r="Y16" s="1">
        <f t="shared" si="7"/>
        <v>0</v>
      </c>
      <c r="Z16" s="1">
        <v>3</v>
      </c>
      <c r="AA16" s="1">
        <v>2.6</v>
      </c>
      <c r="AB16" s="1">
        <v>4</v>
      </c>
      <c r="AC16" s="1">
        <v>6.8</v>
      </c>
      <c r="AD16" s="1">
        <v>1.25</v>
      </c>
      <c r="AE16" s="1"/>
      <c r="AF16" s="1">
        <f t="shared" si="11"/>
        <v>43.199999999999996</v>
      </c>
      <c r="AG16" s="6">
        <v>10</v>
      </c>
      <c r="AH16" s="10">
        <f t="shared" si="12"/>
        <v>12</v>
      </c>
      <c r="AI16" s="1">
        <f t="shared" si="13"/>
        <v>43.199999999999996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48</v>
      </c>
      <c r="B17" s="1" t="s">
        <v>38</v>
      </c>
      <c r="C17" s="1">
        <v>94</v>
      </c>
      <c r="D17" s="1">
        <v>33.5</v>
      </c>
      <c r="E17" s="1">
        <f t="shared" si="2"/>
        <v>215</v>
      </c>
      <c r="F17" s="1">
        <f t="shared" si="3"/>
        <v>172</v>
      </c>
      <c r="G17" s="1">
        <f t="shared" si="4"/>
        <v>129</v>
      </c>
      <c r="H17" s="1">
        <v>21.5</v>
      </c>
      <c r="I17" s="25">
        <v>106</v>
      </c>
      <c r="J17" s="6">
        <v>1</v>
      </c>
      <c r="K17" s="1">
        <v>180</v>
      </c>
      <c r="L17" s="1"/>
      <c r="M17" s="1">
        <v>21.5</v>
      </c>
      <c r="N17" s="1">
        <f t="shared" si="1"/>
        <v>0</v>
      </c>
      <c r="O17" s="1"/>
      <c r="P17" s="1"/>
      <c r="Q17" s="1"/>
      <c r="R17" s="1">
        <v>0</v>
      </c>
      <c r="S17" s="1">
        <f t="shared" si="5"/>
        <v>4.3</v>
      </c>
      <c r="T17" s="5">
        <f t="shared" si="9"/>
        <v>23</v>
      </c>
      <c r="U17" s="5">
        <v>0</v>
      </c>
      <c r="V17" s="5">
        <v>0</v>
      </c>
      <c r="W17" s="1"/>
      <c r="X17" s="1">
        <f t="shared" si="10"/>
        <v>24.651162790697676</v>
      </c>
      <c r="Y17" s="1">
        <f t="shared" si="7"/>
        <v>24.651162790697676</v>
      </c>
      <c r="Z17" s="1">
        <v>2.2000000000000002</v>
      </c>
      <c r="AA17" s="1">
        <v>4.4000000000000004</v>
      </c>
      <c r="AB17" s="1">
        <v>4.4000000000000004</v>
      </c>
      <c r="AC17" s="1">
        <v>4.3</v>
      </c>
      <c r="AD17" s="1">
        <v>1.375</v>
      </c>
      <c r="AE17" s="1" t="s">
        <v>99</v>
      </c>
      <c r="AF17" s="1">
        <f t="shared" si="11"/>
        <v>0</v>
      </c>
      <c r="AG17" s="6">
        <v>5.5</v>
      </c>
      <c r="AH17" s="10">
        <f t="shared" si="12"/>
        <v>0</v>
      </c>
      <c r="AI17" s="1">
        <f t="shared" si="13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21" t="s">
        <v>49</v>
      </c>
      <c r="B18" s="1" t="s">
        <v>38</v>
      </c>
      <c r="C18" s="1">
        <v>105</v>
      </c>
      <c r="D18" s="1"/>
      <c r="E18" s="1">
        <f t="shared" si="2"/>
        <v>60</v>
      </c>
      <c r="F18" s="1">
        <f t="shared" si="3"/>
        <v>48</v>
      </c>
      <c r="G18" s="1">
        <f t="shared" si="4"/>
        <v>36</v>
      </c>
      <c r="H18" s="1">
        <v>6</v>
      </c>
      <c r="I18" s="25">
        <v>99</v>
      </c>
      <c r="J18" s="6">
        <v>1</v>
      </c>
      <c r="K18" s="1">
        <v>180</v>
      </c>
      <c r="L18" s="1"/>
      <c r="M18" s="1">
        <v>6</v>
      </c>
      <c r="N18" s="1">
        <f t="shared" si="1"/>
        <v>0</v>
      </c>
      <c r="O18" s="1"/>
      <c r="P18" s="1"/>
      <c r="Q18" s="1"/>
      <c r="R18" s="1">
        <v>0</v>
      </c>
      <c r="S18" s="1">
        <f t="shared" si="5"/>
        <v>1.2</v>
      </c>
      <c r="T18" s="5"/>
      <c r="U18" s="5">
        <f t="shared" si="14"/>
        <v>0</v>
      </c>
      <c r="V18" s="5"/>
      <c r="W18" s="1"/>
      <c r="X18" s="1">
        <f t="shared" si="10"/>
        <v>82.5</v>
      </c>
      <c r="Y18" s="1">
        <f t="shared" si="7"/>
        <v>82.5</v>
      </c>
      <c r="Z18" s="1">
        <v>1.2</v>
      </c>
      <c r="AA18" s="1">
        <v>0.6</v>
      </c>
      <c r="AB18" s="1">
        <v>0.6</v>
      </c>
      <c r="AC18" s="1">
        <v>0.6</v>
      </c>
      <c r="AD18" s="1">
        <v>0.75</v>
      </c>
      <c r="AE18" s="21" t="s">
        <v>93</v>
      </c>
      <c r="AF18" s="1">
        <f t="shared" si="11"/>
        <v>0</v>
      </c>
      <c r="AG18" s="6">
        <v>3</v>
      </c>
      <c r="AH18" s="10">
        <f t="shared" si="12"/>
        <v>0</v>
      </c>
      <c r="AI18" s="1">
        <f t="shared" si="13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50</v>
      </c>
      <c r="B19" s="1" t="s">
        <v>38</v>
      </c>
      <c r="C19" s="1">
        <v>11.1</v>
      </c>
      <c r="D19" s="1">
        <v>3.7</v>
      </c>
      <c r="E19" s="1">
        <f t="shared" si="2"/>
        <v>37</v>
      </c>
      <c r="F19" s="1">
        <f t="shared" si="3"/>
        <v>29.6</v>
      </c>
      <c r="G19" s="1">
        <f t="shared" si="4"/>
        <v>22.200000000000003</v>
      </c>
      <c r="H19" s="1">
        <v>3.7</v>
      </c>
      <c r="I19" s="25">
        <v>7.4</v>
      </c>
      <c r="J19" s="6">
        <v>1</v>
      </c>
      <c r="K19" s="1">
        <v>180</v>
      </c>
      <c r="L19" s="1"/>
      <c r="M19" s="1">
        <v>3.7</v>
      </c>
      <c r="N19" s="1">
        <f t="shared" si="1"/>
        <v>0</v>
      </c>
      <c r="O19" s="1"/>
      <c r="P19" s="1"/>
      <c r="Q19" s="1"/>
      <c r="R19" s="1">
        <v>0</v>
      </c>
      <c r="S19" s="1">
        <f t="shared" si="5"/>
        <v>0.74</v>
      </c>
      <c r="T19" s="5">
        <f t="shared" si="9"/>
        <v>14.799999999999999</v>
      </c>
      <c r="U19" s="5">
        <v>37</v>
      </c>
      <c r="V19" s="5">
        <v>37</v>
      </c>
      <c r="W19" s="1">
        <v>50</v>
      </c>
      <c r="X19" s="1">
        <f t="shared" si="10"/>
        <v>60</v>
      </c>
      <c r="Y19" s="1">
        <f t="shared" si="7"/>
        <v>10</v>
      </c>
      <c r="Z19" s="1">
        <v>0.74</v>
      </c>
      <c r="AA19" s="1">
        <v>2.2200000000000002</v>
      </c>
      <c r="AB19" s="1">
        <v>2.2200000000000002</v>
      </c>
      <c r="AC19" s="1">
        <v>0.74</v>
      </c>
      <c r="AD19" s="1">
        <v>0.92500000000000004</v>
      </c>
      <c r="AE19" s="1"/>
      <c r="AF19" s="1">
        <f t="shared" si="11"/>
        <v>37</v>
      </c>
      <c r="AG19" s="6">
        <v>3.7</v>
      </c>
      <c r="AH19" s="10">
        <f t="shared" si="12"/>
        <v>10</v>
      </c>
      <c r="AI19" s="1">
        <f t="shared" si="13"/>
        <v>37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4" t="s">
        <v>51</v>
      </c>
      <c r="B20" s="14" t="s">
        <v>38</v>
      </c>
      <c r="C20" s="14">
        <v>7.4</v>
      </c>
      <c r="D20" s="14"/>
      <c r="E20" s="14">
        <f t="shared" si="2"/>
        <v>37</v>
      </c>
      <c r="F20" s="14">
        <f t="shared" si="3"/>
        <v>29.6</v>
      </c>
      <c r="G20" s="14">
        <f t="shared" si="4"/>
        <v>22.200000000000003</v>
      </c>
      <c r="H20" s="14">
        <v>3.7</v>
      </c>
      <c r="I20" s="29">
        <v>3.7</v>
      </c>
      <c r="J20" s="15">
        <v>0</v>
      </c>
      <c r="K20" s="14">
        <v>180</v>
      </c>
      <c r="L20" s="14"/>
      <c r="M20" s="14">
        <v>3.7</v>
      </c>
      <c r="N20" s="14">
        <f t="shared" si="1"/>
        <v>0</v>
      </c>
      <c r="O20" s="14"/>
      <c r="P20" s="14"/>
      <c r="Q20" s="14"/>
      <c r="R20" s="14">
        <v>0</v>
      </c>
      <c r="S20" s="14">
        <f t="shared" si="5"/>
        <v>0.74</v>
      </c>
      <c r="T20" s="16">
        <f t="shared" si="9"/>
        <v>18.5</v>
      </c>
      <c r="U20" s="16">
        <v>0</v>
      </c>
      <c r="V20" s="16">
        <v>0</v>
      </c>
      <c r="W20" s="14"/>
      <c r="X20" s="14">
        <f t="shared" si="10"/>
        <v>5</v>
      </c>
      <c r="Y20" s="14">
        <f t="shared" si="7"/>
        <v>5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 t="s">
        <v>101</v>
      </c>
      <c r="AF20" s="14">
        <f t="shared" si="11"/>
        <v>0</v>
      </c>
      <c r="AG20" s="15">
        <v>3.7</v>
      </c>
      <c r="AH20" s="17">
        <f t="shared" si="12"/>
        <v>0</v>
      </c>
      <c r="AI20" s="14">
        <f t="shared" si="13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52</v>
      </c>
      <c r="B21" s="1" t="s">
        <v>35</v>
      </c>
      <c r="C21" s="1">
        <v>414</v>
      </c>
      <c r="D21" s="1"/>
      <c r="E21" s="1">
        <f t="shared" si="2"/>
        <v>830</v>
      </c>
      <c r="F21" s="1">
        <f t="shared" si="3"/>
        <v>664</v>
      </c>
      <c r="G21" s="1">
        <f t="shared" si="4"/>
        <v>498</v>
      </c>
      <c r="H21" s="1">
        <v>83</v>
      </c>
      <c r="I21" s="25">
        <v>331</v>
      </c>
      <c r="J21" s="6">
        <v>0.25</v>
      </c>
      <c r="K21" s="1">
        <v>180</v>
      </c>
      <c r="L21" s="1"/>
      <c r="M21" s="1">
        <v>83</v>
      </c>
      <c r="N21" s="1">
        <f t="shared" si="1"/>
        <v>0</v>
      </c>
      <c r="O21" s="1"/>
      <c r="P21" s="1"/>
      <c r="Q21" s="1"/>
      <c r="R21" s="1">
        <v>0</v>
      </c>
      <c r="S21" s="1">
        <f t="shared" si="5"/>
        <v>16.600000000000001</v>
      </c>
      <c r="T21" s="5">
        <f t="shared" si="9"/>
        <v>167.00000000000006</v>
      </c>
      <c r="U21" s="5">
        <v>220</v>
      </c>
      <c r="V21" s="5">
        <v>240</v>
      </c>
      <c r="W21" s="1">
        <v>250</v>
      </c>
      <c r="X21" s="1">
        <f t="shared" si="10"/>
        <v>33.192771084337345</v>
      </c>
      <c r="Y21" s="1">
        <f t="shared" si="7"/>
        <v>19.939759036144576</v>
      </c>
      <c r="Z21" s="1">
        <v>17.8</v>
      </c>
      <c r="AA21" s="1">
        <v>27.6</v>
      </c>
      <c r="AB21" s="1">
        <v>7.6</v>
      </c>
      <c r="AC21" s="1">
        <v>38.6</v>
      </c>
      <c r="AD21" s="1">
        <v>12.75</v>
      </c>
      <c r="AE21" s="1"/>
      <c r="AF21" s="1">
        <f t="shared" si="11"/>
        <v>55</v>
      </c>
      <c r="AG21" s="6">
        <v>12</v>
      </c>
      <c r="AH21" s="10">
        <f t="shared" si="12"/>
        <v>18</v>
      </c>
      <c r="AI21" s="1">
        <f t="shared" si="13"/>
        <v>54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21" t="s">
        <v>53</v>
      </c>
      <c r="B22" s="1" t="s">
        <v>35</v>
      </c>
      <c r="C22" s="1">
        <v>1084</v>
      </c>
      <c r="D22" s="1"/>
      <c r="E22" s="1">
        <f t="shared" si="2"/>
        <v>620</v>
      </c>
      <c r="F22" s="1">
        <f t="shared" si="3"/>
        <v>496</v>
      </c>
      <c r="G22" s="1">
        <f t="shared" si="4"/>
        <v>372</v>
      </c>
      <c r="H22" s="1">
        <v>62</v>
      </c>
      <c r="I22" s="25">
        <v>1022</v>
      </c>
      <c r="J22" s="6">
        <v>0.25</v>
      </c>
      <c r="K22" s="1">
        <v>180</v>
      </c>
      <c r="L22" s="1"/>
      <c r="M22" s="1">
        <v>62</v>
      </c>
      <c r="N22" s="1">
        <f t="shared" si="1"/>
        <v>0</v>
      </c>
      <c r="O22" s="1"/>
      <c r="P22" s="1"/>
      <c r="Q22" s="1"/>
      <c r="R22" s="1">
        <v>0</v>
      </c>
      <c r="S22" s="1">
        <f t="shared" si="5"/>
        <v>12.4</v>
      </c>
      <c r="T22" s="5"/>
      <c r="U22" s="5">
        <f t="shared" si="14"/>
        <v>0</v>
      </c>
      <c r="V22" s="5"/>
      <c r="W22" s="1"/>
      <c r="X22" s="1">
        <f t="shared" si="10"/>
        <v>82.41935483870968</v>
      </c>
      <c r="Y22" s="1">
        <f t="shared" si="7"/>
        <v>82.41935483870968</v>
      </c>
      <c r="Z22" s="1">
        <v>11.4</v>
      </c>
      <c r="AA22" s="1">
        <v>9.8000000000000007</v>
      </c>
      <c r="AB22" s="1">
        <v>6.8</v>
      </c>
      <c r="AC22" s="1">
        <v>38</v>
      </c>
      <c r="AD22" s="1">
        <v>12.75</v>
      </c>
      <c r="AE22" s="21" t="s">
        <v>93</v>
      </c>
      <c r="AF22" s="1">
        <f t="shared" si="11"/>
        <v>0</v>
      </c>
      <c r="AG22" s="6">
        <v>12</v>
      </c>
      <c r="AH22" s="10">
        <f t="shared" si="12"/>
        <v>0</v>
      </c>
      <c r="AI22" s="1">
        <f t="shared" si="13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54</v>
      </c>
      <c r="B23" s="1" t="s">
        <v>38</v>
      </c>
      <c r="C23" s="1"/>
      <c r="D23" s="1"/>
      <c r="E23" s="1">
        <f t="shared" si="2"/>
        <v>0</v>
      </c>
      <c r="F23" s="1">
        <f t="shared" si="3"/>
        <v>0</v>
      </c>
      <c r="G23" s="1">
        <f t="shared" si="4"/>
        <v>0</v>
      </c>
      <c r="H23" s="1"/>
      <c r="I23" s="25"/>
      <c r="J23" s="6">
        <v>1</v>
      </c>
      <c r="K23" s="1">
        <v>180</v>
      </c>
      <c r="L23" s="1"/>
      <c r="M23" s="1"/>
      <c r="N23" s="1">
        <f t="shared" si="1"/>
        <v>0</v>
      </c>
      <c r="O23" s="1"/>
      <c r="P23" s="1"/>
      <c r="Q23" s="1"/>
      <c r="R23" s="1">
        <v>0</v>
      </c>
      <c r="S23" s="1">
        <f t="shared" si="5"/>
        <v>0</v>
      </c>
      <c r="T23" s="22">
        <v>50</v>
      </c>
      <c r="U23" s="5">
        <v>180</v>
      </c>
      <c r="V23" s="27">
        <v>200</v>
      </c>
      <c r="W23" s="1">
        <v>200</v>
      </c>
      <c r="X23" s="1" t="e">
        <f t="shared" si="10"/>
        <v>#DIV/0!</v>
      </c>
      <c r="Y23" s="1" t="e">
        <f t="shared" si="7"/>
        <v>#DIV/0!</v>
      </c>
      <c r="Z23" s="1">
        <v>1.48</v>
      </c>
      <c r="AA23" s="1">
        <v>0.74</v>
      </c>
      <c r="AB23" s="1">
        <v>0.74</v>
      </c>
      <c r="AC23" s="1">
        <v>1.48</v>
      </c>
      <c r="AD23" s="1">
        <v>0</v>
      </c>
      <c r="AE23" s="1"/>
      <c r="AF23" s="1">
        <f t="shared" si="11"/>
        <v>180</v>
      </c>
      <c r="AG23" s="6">
        <v>3.7</v>
      </c>
      <c r="AH23" s="10">
        <f t="shared" si="12"/>
        <v>49</v>
      </c>
      <c r="AI23" s="1">
        <f t="shared" si="13"/>
        <v>181.3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55</v>
      </c>
      <c r="B24" s="1" t="s">
        <v>35</v>
      </c>
      <c r="C24" s="1">
        <v>182</v>
      </c>
      <c r="D24" s="1"/>
      <c r="E24" s="1">
        <f t="shared" si="2"/>
        <v>850</v>
      </c>
      <c r="F24" s="1">
        <f t="shared" si="3"/>
        <v>680</v>
      </c>
      <c r="G24" s="1">
        <f t="shared" si="4"/>
        <v>510</v>
      </c>
      <c r="H24" s="1">
        <v>85</v>
      </c>
      <c r="I24" s="25">
        <v>97</v>
      </c>
      <c r="J24" s="6">
        <v>0.25</v>
      </c>
      <c r="K24" s="1">
        <v>180</v>
      </c>
      <c r="L24" s="1"/>
      <c r="M24" s="1">
        <v>82</v>
      </c>
      <c r="N24" s="1">
        <f t="shared" si="1"/>
        <v>3</v>
      </c>
      <c r="O24" s="1"/>
      <c r="P24" s="1"/>
      <c r="Q24" s="1"/>
      <c r="R24" s="1">
        <v>498</v>
      </c>
      <c r="S24" s="1">
        <f t="shared" si="5"/>
        <v>17</v>
      </c>
      <c r="T24" s="5">
        <f t="shared" si="9"/>
        <v>413</v>
      </c>
      <c r="U24" s="5">
        <v>560</v>
      </c>
      <c r="V24" s="5">
        <v>600</v>
      </c>
      <c r="W24" s="1">
        <v>600</v>
      </c>
      <c r="X24" s="1">
        <f t="shared" si="10"/>
        <v>38.647058823529413</v>
      </c>
      <c r="Y24" s="1">
        <f t="shared" si="7"/>
        <v>5.7058823529411766</v>
      </c>
      <c r="Z24" s="1">
        <v>0</v>
      </c>
      <c r="AA24" s="1">
        <v>9.6</v>
      </c>
      <c r="AB24" s="1">
        <v>10.8</v>
      </c>
      <c r="AC24" s="1">
        <v>10.8</v>
      </c>
      <c r="AD24" s="1">
        <v>18.25</v>
      </c>
      <c r="AE24" s="1"/>
      <c r="AF24" s="1">
        <f t="shared" si="11"/>
        <v>140</v>
      </c>
      <c r="AG24" s="6">
        <v>6</v>
      </c>
      <c r="AH24" s="10">
        <f t="shared" si="12"/>
        <v>93</v>
      </c>
      <c r="AI24" s="1">
        <f t="shared" si="13"/>
        <v>139.5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56</v>
      </c>
      <c r="B25" s="1" t="s">
        <v>35</v>
      </c>
      <c r="C25" s="1">
        <v>298</v>
      </c>
      <c r="D25" s="1">
        <v>1</v>
      </c>
      <c r="E25" s="1">
        <f t="shared" si="2"/>
        <v>2090</v>
      </c>
      <c r="F25" s="1">
        <f t="shared" si="3"/>
        <v>1672</v>
      </c>
      <c r="G25" s="1">
        <f t="shared" si="4"/>
        <v>1254</v>
      </c>
      <c r="H25" s="1">
        <v>209</v>
      </c>
      <c r="I25" s="25">
        <v>90</v>
      </c>
      <c r="J25" s="6">
        <v>0.25</v>
      </c>
      <c r="K25" s="1">
        <v>180</v>
      </c>
      <c r="L25" s="1"/>
      <c r="M25" s="1">
        <v>208</v>
      </c>
      <c r="N25" s="1">
        <f t="shared" si="1"/>
        <v>1</v>
      </c>
      <c r="O25" s="1"/>
      <c r="P25" s="1"/>
      <c r="Q25" s="1"/>
      <c r="R25" s="1">
        <v>900</v>
      </c>
      <c r="S25" s="1">
        <f t="shared" si="5"/>
        <v>41.8</v>
      </c>
      <c r="T25" s="5">
        <f t="shared" si="9"/>
        <v>1164</v>
      </c>
      <c r="U25" s="31">
        <v>1140</v>
      </c>
      <c r="V25" s="5">
        <v>1200</v>
      </c>
      <c r="W25" s="1">
        <v>1400</v>
      </c>
      <c r="X25" s="1">
        <f t="shared" si="10"/>
        <v>29.425837320574164</v>
      </c>
      <c r="Y25" s="1">
        <f t="shared" si="7"/>
        <v>2.1531100478468903</v>
      </c>
      <c r="Z25" s="1">
        <v>21.4</v>
      </c>
      <c r="AA25" s="1">
        <v>31.6</v>
      </c>
      <c r="AB25" s="1">
        <v>20.2</v>
      </c>
      <c r="AC25" s="1">
        <v>29.2</v>
      </c>
      <c r="AD25" s="1">
        <v>3.5</v>
      </c>
      <c r="AE25" s="1"/>
      <c r="AF25" s="1">
        <f t="shared" si="11"/>
        <v>285</v>
      </c>
      <c r="AG25" s="6">
        <v>6</v>
      </c>
      <c r="AH25" s="10">
        <f t="shared" si="12"/>
        <v>190</v>
      </c>
      <c r="AI25" s="1">
        <f t="shared" si="13"/>
        <v>285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57</v>
      </c>
      <c r="B26" s="1" t="s">
        <v>35</v>
      </c>
      <c r="C26" s="1">
        <v>228</v>
      </c>
      <c r="D26" s="1">
        <v>2</v>
      </c>
      <c r="E26" s="1">
        <f t="shared" si="2"/>
        <v>650</v>
      </c>
      <c r="F26" s="1">
        <f t="shared" si="3"/>
        <v>520</v>
      </c>
      <c r="G26" s="1">
        <f t="shared" si="4"/>
        <v>390</v>
      </c>
      <c r="H26" s="1">
        <v>65</v>
      </c>
      <c r="I26" s="25">
        <v>163</v>
      </c>
      <c r="J26" s="6">
        <v>0.25</v>
      </c>
      <c r="K26" s="1">
        <v>180</v>
      </c>
      <c r="L26" s="1"/>
      <c r="M26" s="1">
        <v>71</v>
      </c>
      <c r="N26" s="1">
        <f t="shared" si="1"/>
        <v>-6</v>
      </c>
      <c r="O26" s="1"/>
      <c r="P26" s="1"/>
      <c r="Q26" s="1"/>
      <c r="R26" s="1">
        <v>276</v>
      </c>
      <c r="S26" s="1">
        <f t="shared" si="5"/>
        <v>13</v>
      </c>
      <c r="T26" s="5">
        <f t="shared" si="9"/>
        <v>227</v>
      </c>
      <c r="U26" s="5">
        <v>320</v>
      </c>
      <c r="V26" s="27">
        <v>350</v>
      </c>
      <c r="W26" s="1">
        <v>350</v>
      </c>
      <c r="X26" s="1">
        <f t="shared" si="10"/>
        <v>37.153846153846153</v>
      </c>
      <c r="Y26" s="1">
        <f t="shared" si="7"/>
        <v>12.538461538461538</v>
      </c>
      <c r="Z26" s="1">
        <v>15.4</v>
      </c>
      <c r="AA26" s="1">
        <v>9</v>
      </c>
      <c r="AB26" s="1">
        <v>13</v>
      </c>
      <c r="AC26" s="1">
        <v>19</v>
      </c>
      <c r="AD26" s="1">
        <v>3.5</v>
      </c>
      <c r="AE26" s="1"/>
      <c r="AF26" s="1">
        <f t="shared" si="11"/>
        <v>80</v>
      </c>
      <c r="AG26" s="6">
        <v>12</v>
      </c>
      <c r="AH26" s="10">
        <f t="shared" si="12"/>
        <v>27</v>
      </c>
      <c r="AI26" s="1">
        <f t="shared" si="13"/>
        <v>81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58</v>
      </c>
      <c r="B27" s="1" t="s">
        <v>35</v>
      </c>
      <c r="C27" s="1">
        <v>77</v>
      </c>
      <c r="D27" s="1"/>
      <c r="E27" s="1">
        <f t="shared" si="2"/>
        <v>440</v>
      </c>
      <c r="F27" s="1">
        <f t="shared" si="3"/>
        <v>352</v>
      </c>
      <c r="G27" s="1">
        <f t="shared" si="4"/>
        <v>264</v>
      </c>
      <c r="H27" s="1">
        <v>44</v>
      </c>
      <c r="I27" s="25">
        <v>33</v>
      </c>
      <c r="J27" s="6">
        <v>0.25</v>
      </c>
      <c r="K27" s="1">
        <v>180</v>
      </c>
      <c r="L27" s="1"/>
      <c r="M27" s="1">
        <v>44</v>
      </c>
      <c r="N27" s="1">
        <f t="shared" si="1"/>
        <v>0</v>
      </c>
      <c r="O27" s="1"/>
      <c r="P27" s="1"/>
      <c r="Q27" s="1"/>
      <c r="R27" s="1">
        <v>96</v>
      </c>
      <c r="S27" s="1">
        <f t="shared" si="5"/>
        <v>8.8000000000000007</v>
      </c>
      <c r="T27" s="5">
        <f t="shared" si="9"/>
        <v>231</v>
      </c>
      <c r="U27" s="5">
        <v>220</v>
      </c>
      <c r="V27" s="5"/>
      <c r="W27" s="1"/>
      <c r="X27" s="1">
        <f t="shared" si="10"/>
        <v>28.749999999999996</v>
      </c>
      <c r="Y27" s="1">
        <f t="shared" si="7"/>
        <v>3.7499999999999996</v>
      </c>
      <c r="Z27" s="1">
        <v>7.4</v>
      </c>
      <c r="AA27" s="1">
        <v>7.6</v>
      </c>
      <c r="AB27" s="1">
        <v>6.2</v>
      </c>
      <c r="AC27" s="1">
        <v>9.1999999999999993</v>
      </c>
      <c r="AD27" s="1">
        <v>2.25</v>
      </c>
      <c r="AE27" s="1"/>
      <c r="AF27" s="1">
        <f t="shared" si="11"/>
        <v>55</v>
      </c>
      <c r="AG27" s="6">
        <v>12</v>
      </c>
      <c r="AH27" s="10">
        <f t="shared" si="12"/>
        <v>18</v>
      </c>
      <c r="AI27" s="1">
        <f t="shared" si="13"/>
        <v>54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59</v>
      </c>
      <c r="B28" s="1" t="s">
        <v>35</v>
      </c>
      <c r="C28" s="1">
        <v>144</v>
      </c>
      <c r="D28" s="1"/>
      <c r="E28" s="1">
        <f t="shared" si="2"/>
        <v>300</v>
      </c>
      <c r="F28" s="1">
        <f t="shared" si="3"/>
        <v>240</v>
      </c>
      <c r="G28" s="1">
        <f t="shared" si="4"/>
        <v>180</v>
      </c>
      <c r="H28" s="1">
        <v>30</v>
      </c>
      <c r="I28" s="25">
        <v>114</v>
      </c>
      <c r="J28" s="6">
        <v>0.25</v>
      </c>
      <c r="K28" s="1">
        <v>180</v>
      </c>
      <c r="L28" s="1"/>
      <c r="M28" s="1">
        <v>30</v>
      </c>
      <c r="N28" s="1">
        <f t="shared" si="1"/>
        <v>0</v>
      </c>
      <c r="O28" s="1"/>
      <c r="P28" s="1"/>
      <c r="Q28" s="1"/>
      <c r="R28" s="1">
        <v>48</v>
      </c>
      <c r="S28" s="1">
        <f t="shared" si="5"/>
        <v>6</v>
      </c>
      <c r="T28" s="5">
        <f t="shared" si="9"/>
        <v>66</v>
      </c>
      <c r="U28" s="5">
        <v>80</v>
      </c>
      <c r="V28" s="5">
        <v>90</v>
      </c>
      <c r="W28" s="1">
        <v>100</v>
      </c>
      <c r="X28" s="1">
        <f t="shared" si="10"/>
        <v>32.333333333333336</v>
      </c>
      <c r="Y28" s="1">
        <f t="shared" si="7"/>
        <v>19</v>
      </c>
      <c r="Z28" s="1">
        <v>5.8</v>
      </c>
      <c r="AA28" s="1">
        <v>7.8</v>
      </c>
      <c r="AB28" s="1">
        <v>8.6</v>
      </c>
      <c r="AC28" s="1">
        <v>6</v>
      </c>
      <c r="AD28" s="1">
        <v>2</v>
      </c>
      <c r="AE28" s="1"/>
      <c r="AF28" s="1">
        <f t="shared" si="11"/>
        <v>20</v>
      </c>
      <c r="AG28" s="6">
        <v>12</v>
      </c>
      <c r="AH28" s="10">
        <f t="shared" si="12"/>
        <v>7</v>
      </c>
      <c r="AI28" s="1">
        <f t="shared" si="13"/>
        <v>21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60</v>
      </c>
      <c r="B29" s="1" t="s">
        <v>38</v>
      </c>
      <c r="C29" s="1">
        <v>102</v>
      </c>
      <c r="D29" s="1"/>
      <c r="E29" s="1">
        <f t="shared" si="2"/>
        <v>120</v>
      </c>
      <c r="F29" s="1">
        <f t="shared" si="3"/>
        <v>96</v>
      </c>
      <c r="G29" s="1">
        <f t="shared" si="4"/>
        <v>72</v>
      </c>
      <c r="H29" s="1">
        <v>12</v>
      </c>
      <c r="I29" s="25">
        <v>90</v>
      </c>
      <c r="J29" s="6">
        <v>1</v>
      </c>
      <c r="K29" s="1">
        <v>180</v>
      </c>
      <c r="L29" s="1"/>
      <c r="M29" s="1">
        <v>12</v>
      </c>
      <c r="N29" s="1">
        <f t="shared" si="1"/>
        <v>0</v>
      </c>
      <c r="O29" s="1"/>
      <c r="P29" s="1"/>
      <c r="Q29" s="1"/>
      <c r="R29" s="1">
        <v>0</v>
      </c>
      <c r="S29" s="1">
        <f t="shared" si="5"/>
        <v>2.4</v>
      </c>
      <c r="T29" s="5"/>
      <c r="U29" s="5">
        <f t="shared" si="14"/>
        <v>0</v>
      </c>
      <c r="V29" s="5"/>
      <c r="W29" s="1"/>
      <c r="X29" s="1">
        <f t="shared" si="10"/>
        <v>37.5</v>
      </c>
      <c r="Y29" s="1">
        <f t="shared" si="7"/>
        <v>37.5</v>
      </c>
      <c r="Z29" s="1">
        <v>1.2</v>
      </c>
      <c r="AA29" s="1">
        <v>7.2</v>
      </c>
      <c r="AB29" s="1">
        <v>1.2</v>
      </c>
      <c r="AC29" s="1">
        <v>4.8</v>
      </c>
      <c r="AD29" s="1">
        <v>1.5</v>
      </c>
      <c r="AE29" s="20" t="s">
        <v>40</v>
      </c>
      <c r="AF29" s="1">
        <f t="shared" si="11"/>
        <v>0</v>
      </c>
      <c r="AG29" s="6">
        <v>6</v>
      </c>
      <c r="AH29" s="10">
        <f t="shared" si="12"/>
        <v>0</v>
      </c>
      <c r="AI29" s="1">
        <f t="shared" si="13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61</v>
      </c>
      <c r="B30" s="1" t="s">
        <v>35</v>
      </c>
      <c r="C30" s="1">
        <v>-2</v>
      </c>
      <c r="D30" s="1">
        <v>3</v>
      </c>
      <c r="E30" s="1">
        <f t="shared" si="2"/>
        <v>0</v>
      </c>
      <c r="F30" s="1">
        <f t="shared" si="3"/>
        <v>0</v>
      </c>
      <c r="G30" s="1">
        <f t="shared" si="4"/>
        <v>0</v>
      </c>
      <c r="H30" s="1"/>
      <c r="I30" s="25"/>
      <c r="J30" s="6">
        <v>0.25</v>
      </c>
      <c r="K30" s="1">
        <v>180</v>
      </c>
      <c r="L30" s="1"/>
      <c r="M30" s="1">
        <v>2</v>
      </c>
      <c r="N30" s="1">
        <f t="shared" si="1"/>
        <v>-2</v>
      </c>
      <c r="O30" s="1"/>
      <c r="P30" s="1"/>
      <c r="Q30" s="1"/>
      <c r="R30" s="1">
        <v>0</v>
      </c>
      <c r="S30" s="1">
        <f t="shared" si="5"/>
        <v>0</v>
      </c>
      <c r="T30" s="22">
        <v>150</v>
      </c>
      <c r="U30" s="5">
        <v>180</v>
      </c>
      <c r="V30" s="5">
        <v>180</v>
      </c>
      <c r="W30" s="1">
        <v>250</v>
      </c>
      <c r="X30" s="1" t="e">
        <f t="shared" si="10"/>
        <v>#DIV/0!</v>
      </c>
      <c r="Y30" s="1" t="e">
        <f t="shared" si="7"/>
        <v>#DIV/0!</v>
      </c>
      <c r="Z30" s="1">
        <v>1.2</v>
      </c>
      <c r="AA30" s="1">
        <v>5.6</v>
      </c>
      <c r="AB30" s="1">
        <v>4</v>
      </c>
      <c r="AC30" s="1">
        <v>1.8</v>
      </c>
      <c r="AD30" s="1">
        <v>0.5</v>
      </c>
      <c r="AE30" s="1"/>
      <c r="AF30" s="1">
        <f t="shared" si="11"/>
        <v>45</v>
      </c>
      <c r="AG30" s="6">
        <v>12</v>
      </c>
      <c r="AH30" s="10">
        <f t="shared" si="12"/>
        <v>15</v>
      </c>
      <c r="AI30" s="1">
        <f t="shared" si="13"/>
        <v>45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4" t="s">
        <v>62</v>
      </c>
      <c r="B31" s="14" t="s">
        <v>35</v>
      </c>
      <c r="C31" s="14">
        <v>5</v>
      </c>
      <c r="D31" s="14"/>
      <c r="E31" s="14">
        <f t="shared" si="2"/>
        <v>0</v>
      </c>
      <c r="F31" s="14">
        <f t="shared" si="3"/>
        <v>0</v>
      </c>
      <c r="G31" s="14">
        <f t="shared" si="4"/>
        <v>0</v>
      </c>
      <c r="H31" s="14"/>
      <c r="I31" s="29"/>
      <c r="J31" s="15">
        <v>0</v>
      </c>
      <c r="K31" s="14">
        <v>180</v>
      </c>
      <c r="L31" s="14"/>
      <c r="M31" s="14">
        <v>1</v>
      </c>
      <c r="N31" s="14">
        <f t="shared" si="1"/>
        <v>-1</v>
      </c>
      <c r="O31" s="14"/>
      <c r="P31" s="14"/>
      <c r="Q31" s="14"/>
      <c r="R31" s="14"/>
      <c r="S31" s="14">
        <f t="shared" si="5"/>
        <v>0</v>
      </c>
      <c r="T31" s="16"/>
      <c r="U31" s="16"/>
      <c r="V31" s="16"/>
      <c r="W31" s="14"/>
      <c r="X31" s="14" t="e">
        <f t="shared" si="6"/>
        <v>#DIV/0!</v>
      </c>
      <c r="Y31" s="14" t="e">
        <f t="shared" si="7"/>
        <v>#DIV/0!</v>
      </c>
      <c r="Z31" s="14">
        <v>1</v>
      </c>
      <c r="AA31" s="14">
        <v>1.8</v>
      </c>
      <c r="AB31" s="14">
        <v>0.6</v>
      </c>
      <c r="AC31" s="14">
        <v>0.2</v>
      </c>
      <c r="AD31" s="14">
        <v>0</v>
      </c>
      <c r="AE31" s="14" t="s">
        <v>63</v>
      </c>
      <c r="AF31" s="14">
        <f t="shared" si="8"/>
        <v>0</v>
      </c>
      <c r="AG31" s="15">
        <v>0</v>
      </c>
      <c r="AH31" s="17"/>
      <c r="AI31" s="14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64</v>
      </c>
      <c r="B32" s="1" t="s">
        <v>35</v>
      </c>
      <c r="C32" s="1">
        <v>401</v>
      </c>
      <c r="D32" s="1"/>
      <c r="E32" s="1">
        <f t="shared" si="2"/>
        <v>360</v>
      </c>
      <c r="F32" s="1">
        <f t="shared" si="3"/>
        <v>288</v>
      </c>
      <c r="G32" s="1">
        <f t="shared" si="4"/>
        <v>216</v>
      </c>
      <c r="H32" s="1">
        <v>36</v>
      </c>
      <c r="I32" s="25">
        <v>365</v>
      </c>
      <c r="J32" s="6">
        <v>0.43</v>
      </c>
      <c r="K32" s="1">
        <v>180</v>
      </c>
      <c r="L32" s="1"/>
      <c r="M32" s="1">
        <v>36</v>
      </c>
      <c r="N32" s="1">
        <f t="shared" si="1"/>
        <v>0</v>
      </c>
      <c r="O32" s="1"/>
      <c r="P32" s="1"/>
      <c r="Q32" s="1"/>
      <c r="R32" s="1">
        <v>304</v>
      </c>
      <c r="S32" s="1">
        <f t="shared" si="5"/>
        <v>7.2</v>
      </c>
      <c r="T32" s="5"/>
      <c r="U32" s="5">
        <f t="shared" ref="U32:U46" si="15">T32</f>
        <v>0</v>
      </c>
      <c r="V32" s="5"/>
      <c r="W32" s="1">
        <v>400</v>
      </c>
      <c r="X32" s="1">
        <f t="shared" ref="X32:X46" si="16">(I32+U32)/S32</f>
        <v>50.694444444444443</v>
      </c>
      <c r="Y32" s="1">
        <f t="shared" si="7"/>
        <v>50.694444444444443</v>
      </c>
      <c r="Z32" s="1">
        <v>15.2</v>
      </c>
      <c r="AA32" s="1">
        <v>22</v>
      </c>
      <c r="AB32" s="1">
        <v>4.5999999999999996</v>
      </c>
      <c r="AC32" s="1">
        <v>13.4</v>
      </c>
      <c r="AD32" s="1">
        <v>7.5</v>
      </c>
      <c r="AE32" s="20" t="s">
        <v>40</v>
      </c>
      <c r="AF32" s="1">
        <f t="shared" ref="AF32:AF46" si="17">U32*J32</f>
        <v>0</v>
      </c>
      <c r="AG32" s="6">
        <v>16</v>
      </c>
      <c r="AH32" s="10">
        <f t="shared" ref="AH32:AH46" si="18">MROUND(U32,AG32)/AG32</f>
        <v>0</v>
      </c>
      <c r="AI32" s="1">
        <f t="shared" ref="AI32:AI46" si="19">AH32*AG32*J32</f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65</v>
      </c>
      <c r="B33" s="1" t="s">
        <v>35</v>
      </c>
      <c r="C33" s="1">
        <v>158</v>
      </c>
      <c r="D33" s="1">
        <v>8</v>
      </c>
      <c r="E33" s="1">
        <f t="shared" si="2"/>
        <v>620</v>
      </c>
      <c r="F33" s="1">
        <f t="shared" si="3"/>
        <v>496</v>
      </c>
      <c r="G33" s="1">
        <f t="shared" si="4"/>
        <v>372</v>
      </c>
      <c r="H33" s="1">
        <v>62</v>
      </c>
      <c r="I33" s="25">
        <v>104</v>
      </c>
      <c r="J33" s="6">
        <v>0.9</v>
      </c>
      <c r="K33" s="1">
        <v>180</v>
      </c>
      <c r="L33" s="1"/>
      <c r="M33" s="1">
        <v>62</v>
      </c>
      <c r="N33" s="1">
        <f t="shared" si="1"/>
        <v>0</v>
      </c>
      <c r="O33" s="1"/>
      <c r="P33" s="1"/>
      <c r="Q33" s="1"/>
      <c r="R33" s="1">
        <v>400</v>
      </c>
      <c r="S33" s="1">
        <f t="shared" si="5"/>
        <v>12.4</v>
      </c>
      <c r="T33" s="5">
        <f t="shared" ref="T33:T44" si="20">30*S33-I33</f>
        <v>268</v>
      </c>
      <c r="U33" s="5">
        <v>560</v>
      </c>
      <c r="V33" s="27">
        <v>600</v>
      </c>
      <c r="W33" s="1">
        <v>600</v>
      </c>
      <c r="X33" s="1">
        <f t="shared" si="16"/>
        <v>53.548387096774192</v>
      </c>
      <c r="Y33" s="1">
        <f t="shared" si="7"/>
        <v>8.387096774193548</v>
      </c>
      <c r="Z33" s="1">
        <v>6</v>
      </c>
      <c r="AA33" s="1">
        <v>0.2</v>
      </c>
      <c r="AB33" s="1">
        <v>0</v>
      </c>
      <c r="AC33" s="1">
        <v>3.6</v>
      </c>
      <c r="AD33" s="1">
        <v>9.75</v>
      </c>
      <c r="AE33" s="1"/>
      <c r="AF33" s="1">
        <f t="shared" si="17"/>
        <v>504</v>
      </c>
      <c r="AG33" s="6">
        <v>8</v>
      </c>
      <c r="AH33" s="10">
        <f t="shared" si="18"/>
        <v>70</v>
      </c>
      <c r="AI33" s="1">
        <f t="shared" si="19"/>
        <v>504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66</v>
      </c>
      <c r="B34" s="1" t="s">
        <v>38</v>
      </c>
      <c r="C34" s="1">
        <v>16.2</v>
      </c>
      <c r="D34" s="1"/>
      <c r="E34" s="1">
        <f t="shared" si="2"/>
        <v>135</v>
      </c>
      <c r="F34" s="1">
        <f t="shared" si="3"/>
        <v>108</v>
      </c>
      <c r="G34" s="1">
        <f t="shared" si="4"/>
        <v>81</v>
      </c>
      <c r="H34" s="1">
        <v>13.5</v>
      </c>
      <c r="I34" s="25">
        <v>2.7</v>
      </c>
      <c r="J34" s="6">
        <v>1</v>
      </c>
      <c r="K34" s="1">
        <v>180</v>
      </c>
      <c r="L34" s="1"/>
      <c r="M34" s="1">
        <v>13.5</v>
      </c>
      <c r="N34" s="1">
        <f t="shared" ref="N34:N59" si="21">H34-M34</f>
        <v>0</v>
      </c>
      <c r="O34" s="1"/>
      <c r="P34" s="1"/>
      <c r="Q34" s="1"/>
      <c r="R34" s="1">
        <v>70.2</v>
      </c>
      <c r="S34" s="1">
        <f t="shared" si="5"/>
        <v>2.7</v>
      </c>
      <c r="T34" s="5">
        <f t="shared" si="20"/>
        <v>78.3</v>
      </c>
      <c r="U34" s="5">
        <v>150</v>
      </c>
      <c r="V34" s="5">
        <v>150</v>
      </c>
      <c r="W34" s="1">
        <v>150</v>
      </c>
      <c r="X34" s="1">
        <f t="shared" si="16"/>
        <v>56.55555555555555</v>
      </c>
      <c r="Y34" s="1">
        <f t="shared" si="7"/>
        <v>1</v>
      </c>
      <c r="Z34" s="1">
        <v>0.54</v>
      </c>
      <c r="AA34" s="1">
        <v>0.54</v>
      </c>
      <c r="AB34" s="1">
        <v>3.24</v>
      </c>
      <c r="AC34" s="1">
        <v>0.54</v>
      </c>
      <c r="AD34" s="1">
        <v>0</v>
      </c>
      <c r="AE34" s="1"/>
      <c r="AF34" s="1">
        <f t="shared" si="17"/>
        <v>150</v>
      </c>
      <c r="AG34" s="6">
        <v>2.7</v>
      </c>
      <c r="AH34" s="10">
        <f t="shared" si="18"/>
        <v>56</v>
      </c>
      <c r="AI34" s="1">
        <f t="shared" si="19"/>
        <v>151.20000000000002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67</v>
      </c>
      <c r="B35" s="1" t="s">
        <v>35</v>
      </c>
      <c r="C35" s="1">
        <v>826</v>
      </c>
      <c r="D35" s="1">
        <v>3</v>
      </c>
      <c r="E35" s="1">
        <f t="shared" si="2"/>
        <v>1190</v>
      </c>
      <c r="F35" s="1">
        <f t="shared" si="3"/>
        <v>952</v>
      </c>
      <c r="G35" s="1">
        <f t="shared" si="4"/>
        <v>714</v>
      </c>
      <c r="H35" s="1">
        <v>119</v>
      </c>
      <c r="I35" s="25">
        <v>707</v>
      </c>
      <c r="J35" s="6">
        <v>0.9</v>
      </c>
      <c r="K35" s="1">
        <v>180</v>
      </c>
      <c r="L35" s="1"/>
      <c r="M35" s="1">
        <v>122</v>
      </c>
      <c r="N35" s="1">
        <f t="shared" si="21"/>
        <v>-3</v>
      </c>
      <c r="O35" s="1"/>
      <c r="P35" s="1"/>
      <c r="Q35" s="1"/>
      <c r="R35" s="1">
        <v>1000</v>
      </c>
      <c r="S35" s="1">
        <f t="shared" si="5"/>
        <v>23.8</v>
      </c>
      <c r="T35" s="5"/>
      <c r="U35" s="5">
        <v>450</v>
      </c>
      <c r="V35" s="27">
        <v>500</v>
      </c>
      <c r="W35" s="1">
        <v>500</v>
      </c>
      <c r="X35" s="1">
        <f t="shared" si="16"/>
        <v>48.613445378151262</v>
      </c>
      <c r="Y35" s="1">
        <f t="shared" si="7"/>
        <v>29.705882352941174</v>
      </c>
      <c r="Z35" s="1">
        <v>35.200000000000003</v>
      </c>
      <c r="AA35" s="1">
        <v>32.6</v>
      </c>
      <c r="AB35" s="1">
        <v>11.8</v>
      </c>
      <c r="AC35" s="1">
        <v>21.8</v>
      </c>
      <c r="AD35" s="1">
        <v>17.75</v>
      </c>
      <c r="AE35" s="1"/>
      <c r="AF35" s="1">
        <f t="shared" si="17"/>
        <v>405</v>
      </c>
      <c r="AG35" s="6">
        <v>8</v>
      </c>
      <c r="AH35" s="10">
        <f t="shared" si="18"/>
        <v>56</v>
      </c>
      <c r="AI35" s="1">
        <f t="shared" si="19"/>
        <v>403.2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68</v>
      </c>
      <c r="B36" s="1" t="s">
        <v>35</v>
      </c>
      <c r="C36" s="1">
        <v>418</v>
      </c>
      <c r="D36" s="1">
        <v>3</v>
      </c>
      <c r="E36" s="1">
        <f t="shared" si="2"/>
        <v>1100</v>
      </c>
      <c r="F36" s="1">
        <f t="shared" si="3"/>
        <v>880</v>
      </c>
      <c r="G36" s="1">
        <f t="shared" si="4"/>
        <v>660</v>
      </c>
      <c r="H36" s="19">
        <f>106+H6</f>
        <v>110</v>
      </c>
      <c r="I36" s="25">
        <v>302</v>
      </c>
      <c r="J36" s="6">
        <v>0.43</v>
      </c>
      <c r="K36" s="1">
        <v>180</v>
      </c>
      <c r="L36" s="1"/>
      <c r="M36" s="1">
        <v>109</v>
      </c>
      <c r="N36" s="1">
        <f t="shared" si="21"/>
        <v>1</v>
      </c>
      <c r="O36" s="1"/>
      <c r="P36" s="1"/>
      <c r="Q36" s="1"/>
      <c r="R36" s="1">
        <v>0</v>
      </c>
      <c r="S36" s="1">
        <f t="shared" si="5"/>
        <v>22</v>
      </c>
      <c r="T36" s="5">
        <f t="shared" si="20"/>
        <v>358</v>
      </c>
      <c r="U36" s="5">
        <v>400</v>
      </c>
      <c r="V36" s="5">
        <v>400</v>
      </c>
      <c r="W36" s="1">
        <v>450</v>
      </c>
      <c r="X36" s="1">
        <f t="shared" si="16"/>
        <v>31.90909090909091</v>
      </c>
      <c r="Y36" s="1">
        <f t="shared" si="7"/>
        <v>13.727272727272727</v>
      </c>
      <c r="Z36" s="1">
        <v>25.6</v>
      </c>
      <c r="AA36" s="1">
        <v>40.4</v>
      </c>
      <c r="AB36" s="1">
        <v>10.4</v>
      </c>
      <c r="AC36" s="1">
        <v>24.2</v>
      </c>
      <c r="AD36" s="1">
        <v>11.5</v>
      </c>
      <c r="AE36" s="1"/>
      <c r="AF36" s="1">
        <f t="shared" si="17"/>
        <v>172</v>
      </c>
      <c r="AG36" s="6">
        <v>16</v>
      </c>
      <c r="AH36" s="10">
        <f t="shared" si="18"/>
        <v>25</v>
      </c>
      <c r="AI36" s="1">
        <f t="shared" si="19"/>
        <v>172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69</v>
      </c>
      <c r="B37" s="1" t="s">
        <v>35</v>
      </c>
      <c r="C37" s="1">
        <v>433</v>
      </c>
      <c r="D37" s="1"/>
      <c r="E37" s="1">
        <f t="shared" si="2"/>
        <v>1230</v>
      </c>
      <c r="F37" s="1">
        <f t="shared" si="3"/>
        <v>984</v>
      </c>
      <c r="G37" s="1">
        <f t="shared" si="4"/>
        <v>738</v>
      </c>
      <c r="H37" s="1">
        <v>123</v>
      </c>
      <c r="I37" s="25">
        <v>310</v>
      </c>
      <c r="J37" s="6">
        <v>0.9</v>
      </c>
      <c r="K37" s="1">
        <v>180</v>
      </c>
      <c r="L37" s="1"/>
      <c r="M37" s="1">
        <v>120</v>
      </c>
      <c r="N37" s="1">
        <f t="shared" si="21"/>
        <v>3</v>
      </c>
      <c r="O37" s="1"/>
      <c r="P37" s="1"/>
      <c r="Q37" s="1"/>
      <c r="R37" s="1">
        <v>800</v>
      </c>
      <c r="S37" s="1">
        <f t="shared" si="5"/>
        <v>24.6</v>
      </c>
      <c r="T37" s="5">
        <f t="shared" si="20"/>
        <v>428</v>
      </c>
      <c r="U37" s="5">
        <v>560</v>
      </c>
      <c r="V37" s="27">
        <v>600</v>
      </c>
      <c r="W37" s="1">
        <v>600</v>
      </c>
      <c r="X37" s="1">
        <f t="shared" si="16"/>
        <v>35.365853658536587</v>
      </c>
      <c r="Y37" s="1">
        <f t="shared" si="7"/>
        <v>12.601626016260163</v>
      </c>
      <c r="Z37" s="1">
        <v>0</v>
      </c>
      <c r="AA37" s="1">
        <v>38.6</v>
      </c>
      <c r="AB37" s="1">
        <v>12.4</v>
      </c>
      <c r="AC37" s="1">
        <v>2.8</v>
      </c>
      <c r="AD37" s="1">
        <v>7</v>
      </c>
      <c r="AE37" s="1"/>
      <c r="AF37" s="1">
        <f t="shared" si="17"/>
        <v>504</v>
      </c>
      <c r="AG37" s="6">
        <v>8</v>
      </c>
      <c r="AH37" s="10">
        <f t="shared" si="18"/>
        <v>70</v>
      </c>
      <c r="AI37" s="1">
        <f t="shared" si="19"/>
        <v>504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70</v>
      </c>
      <c r="B38" s="1" t="s">
        <v>35</v>
      </c>
      <c r="C38" s="1">
        <v>169</v>
      </c>
      <c r="D38" s="1"/>
      <c r="E38" s="1">
        <f t="shared" si="2"/>
        <v>1120</v>
      </c>
      <c r="F38" s="1">
        <f t="shared" si="3"/>
        <v>896</v>
      </c>
      <c r="G38" s="1">
        <f t="shared" si="4"/>
        <v>672</v>
      </c>
      <c r="H38" s="1">
        <v>112</v>
      </c>
      <c r="I38" s="25">
        <v>57</v>
      </c>
      <c r="J38" s="6">
        <v>0.43</v>
      </c>
      <c r="K38" s="1">
        <v>180</v>
      </c>
      <c r="L38" s="1"/>
      <c r="M38" s="1">
        <v>110</v>
      </c>
      <c r="N38" s="1">
        <f t="shared" si="21"/>
        <v>2</v>
      </c>
      <c r="O38" s="1"/>
      <c r="P38" s="1"/>
      <c r="Q38" s="1"/>
      <c r="R38" s="1">
        <v>64</v>
      </c>
      <c r="S38" s="1">
        <f t="shared" si="5"/>
        <v>22.4</v>
      </c>
      <c r="T38" s="5">
        <f t="shared" si="20"/>
        <v>615</v>
      </c>
      <c r="U38" s="5">
        <v>750</v>
      </c>
      <c r="V38" s="27">
        <v>800</v>
      </c>
      <c r="W38" s="1">
        <v>800</v>
      </c>
      <c r="X38" s="1">
        <f t="shared" si="16"/>
        <v>36.026785714285715</v>
      </c>
      <c r="Y38" s="1">
        <f t="shared" si="7"/>
        <v>2.5446428571428572</v>
      </c>
      <c r="Z38" s="1">
        <v>23.2</v>
      </c>
      <c r="AA38" s="1">
        <v>30</v>
      </c>
      <c r="AB38" s="1">
        <v>8.6</v>
      </c>
      <c r="AC38" s="1">
        <v>25.8</v>
      </c>
      <c r="AD38" s="1">
        <v>11</v>
      </c>
      <c r="AE38" s="1"/>
      <c r="AF38" s="1">
        <f t="shared" si="17"/>
        <v>322.5</v>
      </c>
      <c r="AG38" s="6">
        <v>16</v>
      </c>
      <c r="AH38" s="10">
        <f t="shared" si="18"/>
        <v>47</v>
      </c>
      <c r="AI38" s="1">
        <f t="shared" si="19"/>
        <v>323.36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71</v>
      </c>
      <c r="B39" s="1" t="s">
        <v>38</v>
      </c>
      <c r="C39" s="1"/>
      <c r="D39" s="1"/>
      <c r="E39" s="1">
        <f t="shared" si="2"/>
        <v>0</v>
      </c>
      <c r="F39" s="1">
        <f t="shared" si="3"/>
        <v>0</v>
      </c>
      <c r="G39" s="1">
        <f t="shared" si="4"/>
        <v>0</v>
      </c>
      <c r="H39" s="1"/>
      <c r="I39" s="25"/>
      <c r="J39" s="6">
        <v>1</v>
      </c>
      <c r="K39" s="1">
        <v>180</v>
      </c>
      <c r="L39" s="1"/>
      <c r="M39" s="1"/>
      <c r="N39" s="1">
        <f t="shared" si="21"/>
        <v>0</v>
      </c>
      <c r="O39" s="1"/>
      <c r="P39" s="1"/>
      <c r="Q39" s="1"/>
      <c r="R39" s="1">
        <v>0</v>
      </c>
      <c r="S39" s="1">
        <f t="shared" si="5"/>
        <v>0</v>
      </c>
      <c r="T39" s="22">
        <v>50</v>
      </c>
      <c r="U39" s="5">
        <f t="shared" si="15"/>
        <v>50</v>
      </c>
      <c r="V39" s="27">
        <v>50</v>
      </c>
      <c r="W39" s="1"/>
      <c r="X39" s="1" t="e">
        <f t="shared" si="16"/>
        <v>#DIV/0!</v>
      </c>
      <c r="Y39" s="1" t="e">
        <f t="shared" si="7"/>
        <v>#DIV/0!</v>
      </c>
      <c r="Z39" s="1">
        <v>0</v>
      </c>
      <c r="AA39" s="1">
        <v>1</v>
      </c>
      <c r="AB39" s="1">
        <v>0</v>
      </c>
      <c r="AC39" s="1">
        <v>2</v>
      </c>
      <c r="AD39" s="1">
        <v>0</v>
      </c>
      <c r="AE39" s="1"/>
      <c r="AF39" s="1">
        <f t="shared" si="17"/>
        <v>50</v>
      </c>
      <c r="AG39" s="6">
        <v>5</v>
      </c>
      <c r="AH39" s="10">
        <f t="shared" si="18"/>
        <v>10</v>
      </c>
      <c r="AI39" s="1">
        <f t="shared" si="19"/>
        <v>50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72</v>
      </c>
      <c r="B40" s="1" t="s">
        <v>35</v>
      </c>
      <c r="C40" s="1">
        <v>715</v>
      </c>
      <c r="D40" s="1">
        <v>3</v>
      </c>
      <c r="E40" s="1">
        <f t="shared" si="2"/>
        <v>1090</v>
      </c>
      <c r="F40" s="1">
        <f t="shared" si="3"/>
        <v>872</v>
      </c>
      <c r="G40" s="1">
        <f t="shared" si="4"/>
        <v>654</v>
      </c>
      <c r="H40" s="1">
        <v>109</v>
      </c>
      <c r="I40" s="25">
        <v>606</v>
      </c>
      <c r="J40" s="6">
        <v>0.7</v>
      </c>
      <c r="K40" s="1">
        <v>180</v>
      </c>
      <c r="L40" s="1"/>
      <c r="M40" s="1">
        <v>112</v>
      </c>
      <c r="N40" s="1">
        <f t="shared" si="21"/>
        <v>-3</v>
      </c>
      <c r="O40" s="1"/>
      <c r="P40" s="1"/>
      <c r="Q40" s="1"/>
      <c r="R40" s="1">
        <v>1048</v>
      </c>
      <c r="S40" s="1">
        <f t="shared" si="5"/>
        <v>21.8</v>
      </c>
      <c r="T40" s="5">
        <f t="shared" si="20"/>
        <v>48</v>
      </c>
      <c r="U40" s="5">
        <v>180</v>
      </c>
      <c r="V40" s="27">
        <v>200</v>
      </c>
      <c r="W40" s="1">
        <v>400</v>
      </c>
      <c r="X40" s="1">
        <f t="shared" si="16"/>
        <v>36.055045871559635</v>
      </c>
      <c r="Y40" s="1">
        <f t="shared" si="7"/>
        <v>27.798165137614678</v>
      </c>
      <c r="Z40" s="1">
        <v>25.8</v>
      </c>
      <c r="AA40" s="1">
        <v>0</v>
      </c>
      <c r="AB40" s="1">
        <v>3.6</v>
      </c>
      <c r="AC40" s="1">
        <v>17</v>
      </c>
      <c r="AD40" s="1">
        <v>12</v>
      </c>
      <c r="AE40" s="1"/>
      <c r="AF40" s="1">
        <f t="shared" si="17"/>
        <v>125.99999999999999</v>
      </c>
      <c r="AG40" s="6">
        <v>8</v>
      </c>
      <c r="AH40" s="10">
        <f t="shared" si="18"/>
        <v>23</v>
      </c>
      <c r="AI40" s="1">
        <f t="shared" si="19"/>
        <v>128.79999999999998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73</v>
      </c>
      <c r="B41" s="1" t="s">
        <v>35</v>
      </c>
      <c r="C41" s="1">
        <v>243</v>
      </c>
      <c r="D41" s="1"/>
      <c r="E41" s="1">
        <f t="shared" si="2"/>
        <v>510</v>
      </c>
      <c r="F41" s="1">
        <f t="shared" si="3"/>
        <v>408</v>
      </c>
      <c r="G41" s="1">
        <f t="shared" si="4"/>
        <v>306</v>
      </c>
      <c r="H41" s="19">
        <f>25+H7</f>
        <v>51</v>
      </c>
      <c r="I41" s="25">
        <v>102</v>
      </c>
      <c r="J41" s="6">
        <v>0.9</v>
      </c>
      <c r="K41" s="1">
        <v>180</v>
      </c>
      <c r="L41" s="1"/>
      <c r="M41" s="1">
        <v>25</v>
      </c>
      <c r="N41" s="1">
        <f t="shared" si="21"/>
        <v>26</v>
      </c>
      <c r="O41" s="1"/>
      <c r="P41" s="1"/>
      <c r="Q41" s="1"/>
      <c r="R41" s="1">
        <v>200</v>
      </c>
      <c r="S41" s="1">
        <f t="shared" si="5"/>
        <v>10.199999999999999</v>
      </c>
      <c r="T41" s="5">
        <f t="shared" si="20"/>
        <v>204</v>
      </c>
      <c r="U41" s="5">
        <v>360</v>
      </c>
      <c r="V41" s="27">
        <v>400</v>
      </c>
      <c r="W41" s="1">
        <v>600</v>
      </c>
      <c r="X41" s="1">
        <f t="shared" si="16"/>
        <v>45.294117647058826</v>
      </c>
      <c r="Y41" s="1">
        <f t="shared" si="7"/>
        <v>10</v>
      </c>
      <c r="Z41" s="1">
        <v>7</v>
      </c>
      <c r="AA41" s="1">
        <v>6.4</v>
      </c>
      <c r="AB41" s="1">
        <v>10</v>
      </c>
      <c r="AC41" s="1">
        <v>6.6</v>
      </c>
      <c r="AD41" s="1">
        <v>1.5</v>
      </c>
      <c r="AE41" s="1"/>
      <c r="AF41" s="1">
        <f t="shared" si="17"/>
        <v>324</v>
      </c>
      <c r="AG41" s="6">
        <v>8</v>
      </c>
      <c r="AH41" s="10">
        <f t="shared" si="18"/>
        <v>45</v>
      </c>
      <c r="AI41" s="1">
        <f t="shared" si="19"/>
        <v>324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74</v>
      </c>
      <c r="B42" s="1" t="s">
        <v>35</v>
      </c>
      <c r="C42" s="1">
        <v>47</v>
      </c>
      <c r="D42" s="1"/>
      <c r="E42" s="1">
        <f t="shared" si="2"/>
        <v>160</v>
      </c>
      <c r="F42" s="1">
        <f t="shared" si="3"/>
        <v>128</v>
      </c>
      <c r="G42" s="1">
        <f t="shared" si="4"/>
        <v>96</v>
      </c>
      <c r="H42" s="1">
        <v>16</v>
      </c>
      <c r="I42" s="25">
        <v>31</v>
      </c>
      <c r="J42" s="6">
        <v>0.43</v>
      </c>
      <c r="K42" s="1">
        <v>180</v>
      </c>
      <c r="L42" s="1"/>
      <c r="M42" s="1">
        <v>16</v>
      </c>
      <c r="N42" s="1">
        <f t="shared" si="21"/>
        <v>0</v>
      </c>
      <c r="O42" s="1"/>
      <c r="P42" s="1"/>
      <c r="Q42" s="1"/>
      <c r="R42" s="1">
        <v>0</v>
      </c>
      <c r="S42" s="1">
        <f t="shared" si="5"/>
        <v>3.2</v>
      </c>
      <c r="T42" s="5">
        <f t="shared" si="20"/>
        <v>65</v>
      </c>
      <c r="U42" s="5">
        <v>96</v>
      </c>
      <c r="V42" s="5">
        <v>96</v>
      </c>
      <c r="W42" s="1">
        <v>400</v>
      </c>
      <c r="X42" s="1">
        <f t="shared" si="16"/>
        <v>39.6875</v>
      </c>
      <c r="Y42" s="1">
        <f t="shared" si="7"/>
        <v>9.6875</v>
      </c>
      <c r="Z42" s="1">
        <v>1</v>
      </c>
      <c r="AA42" s="1">
        <v>1.2</v>
      </c>
      <c r="AB42" s="1">
        <v>1</v>
      </c>
      <c r="AC42" s="1">
        <v>1</v>
      </c>
      <c r="AD42" s="1">
        <v>0.5</v>
      </c>
      <c r="AE42" s="1"/>
      <c r="AF42" s="1">
        <f t="shared" si="17"/>
        <v>41.28</v>
      </c>
      <c r="AG42" s="6">
        <v>16</v>
      </c>
      <c r="AH42" s="10">
        <f t="shared" si="18"/>
        <v>6</v>
      </c>
      <c r="AI42" s="1">
        <f t="shared" si="19"/>
        <v>41.28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75</v>
      </c>
      <c r="B43" s="1" t="s">
        <v>35</v>
      </c>
      <c r="C43" s="1">
        <v>49</v>
      </c>
      <c r="D43" s="1"/>
      <c r="E43" s="1">
        <f t="shared" si="2"/>
        <v>150</v>
      </c>
      <c r="F43" s="1">
        <f t="shared" si="3"/>
        <v>120</v>
      </c>
      <c r="G43" s="1">
        <f t="shared" si="4"/>
        <v>90</v>
      </c>
      <c r="H43" s="1">
        <v>15</v>
      </c>
      <c r="I43" s="25">
        <v>34</v>
      </c>
      <c r="J43" s="6">
        <v>0.9</v>
      </c>
      <c r="K43" s="1">
        <v>180</v>
      </c>
      <c r="L43" s="1"/>
      <c r="M43" s="1">
        <v>15</v>
      </c>
      <c r="N43" s="1">
        <f t="shared" si="21"/>
        <v>0</v>
      </c>
      <c r="O43" s="1"/>
      <c r="P43" s="1"/>
      <c r="Q43" s="1"/>
      <c r="R43" s="1">
        <v>0</v>
      </c>
      <c r="S43" s="1">
        <f t="shared" si="5"/>
        <v>3</v>
      </c>
      <c r="T43" s="5">
        <f t="shared" si="20"/>
        <v>56</v>
      </c>
      <c r="U43" s="5">
        <v>80</v>
      </c>
      <c r="V43" s="5">
        <v>80</v>
      </c>
      <c r="W43" s="1">
        <v>500</v>
      </c>
      <c r="X43" s="1">
        <f t="shared" si="16"/>
        <v>38</v>
      </c>
      <c r="Y43" s="1">
        <f t="shared" si="7"/>
        <v>11.333333333333334</v>
      </c>
      <c r="Z43" s="1">
        <v>0.4</v>
      </c>
      <c r="AA43" s="1">
        <v>2.2000000000000002</v>
      </c>
      <c r="AB43" s="1">
        <v>4.8</v>
      </c>
      <c r="AC43" s="1">
        <v>1.6</v>
      </c>
      <c r="AD43" s="1">
        <v>1.25</v>
      </c>
      <c r="AE43" s="1"/>
      <c r="AF43" s="1">
        <f t="shared" si="17"/>
        <v>72</v>
      </c>
      <c r="AG43" s="6">
        <v>8</v>
      </c>
      <c r="AH43" s="10">
        <f t="shared" si="18"/>
        <v>10</v>
      </c>
      <c r="AI43" s="1">
        <f t="shared" si="19"/>
        <v>72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76</v>
      </c>
      <c r="B44" s="1" t="s">
        <v>35</v>
      </c>
      <c r="C44" s="1">
        <v>51</v>
      </c>
      <c r="D44" s="1"/>
      <c r="E44" s="1">
        <f t="shared" si="2"/>
        <v>190</v>
      </c>
      <c r="F44" s="1">
        <f t="shared" si="3"/>
        <v>152</v>
      </c>
      <c r="G44" s="1">
        <f t="shared" si="4"/>
        <v>114</v>
      </c>
      <c r="H44" s="1">
        <v>19</v>
      </c>
      <c r="I44" s="25">
        <v>32</v>
      </c>
      <c r="J44" s="6">
        <v>0.43</v>
      </c>
      <c r="K44" s="1">
        <v>180</v>
      </c>
      <c r="L44" s="1"/>
      <c r="M44" s="1">
        <v>19</v>
      </c>
      <c r="N44" s="1">
        <f t="shared" si="21"/>
        <v>0</v>
      </c>
      <c r="O44" s="1"/>
      <c r="P44" s="1"/>
      <c r="Q44" s="1"/>
      <c r="R44" s="1">
        <v>48</v>
      </c>
      <c r="S44" s="1">
        <f t="shared" si="5"/>
        <v>3.8</v>
      </c>
      <c r="T44" s="5">
        <f t="shared" si="20"/>
        <v>82</v>
      </c>
      <c r="U44" s="5">
        <v>230</v>
      </c>
      <c r="V44" s="27">
        <v>250</v>
      </c>
      <c r="W44" s="1">
        <v>400</v>
      </c>
      <c r="X44" s="1">
        <f t="shared" si="16"/>
        <v>68.94736842105263</v>
      </c>
      <c r="Y44" s="1">
        <f t="shared" si="7"/>
        <v>8.4210526315789469</v>
      </c>
      <c r="Z44" s="1">
        <v>2.4</v>
      </c>
      <c r="AA44" s="1">
        <v>0</v>
      </c>
      <c r="AB44" s="1">
        <v>0.2</v>
      </c>
      <c r="AC44" s="1">
        <v>2.6</v>
      </c>
      <c r="AD44" s="1">
        <v>1</v>
      </c>
      <c r="AE44" s="1"/>
      <c r="AF44" s="1">
        <f t="shared" si="17"/>
        <v>98.899999999999991</v>
      </c>
      <c r="AG44" s="6">
        <v>16</v>
      </c>
      <c r="AH44" s="10">
        <f t="shared" si="18"/>
        <v>14</v>
      </c>
      <c r="AI44" s="1">
        <f t="shared" si="19"/>
        <v>96.32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77</v>
      </c>
      <c r="B45" s="1" t="s">
        <v>35</v>
      </c>
      <c r="C45" s="1">
        <v>357</v>
      </c>
      <c r="D45" s="1"/>
      <c r="E45" s="1">
        <f t="shared" si="2"/>
        <v>150</v>
      </c>
      <c r="F45" s="1">
        <f t="shared" si="3"/>
        <v>120</v>
      </c>
      <c r="G45" s="1">
        <f t="shared" si="4"/>
        <v>90</v>
      </c>
      <c r="H45" s="1">
        <v>15</v>
      </c>
      <c r="I45" s="25">
        <v>342</v>
      </c>
      <c r="J45" s="6">
        <v>1</v>
      </c>
      <c r="K45" s="1">
        <v>180</v>
      </c>
      <c r="L45" s="1"/>
      <c r="M45" s="1">
        <v>15</v>
      </c>
      <c r="N45" s="1">
        <f t="shared" si="21"/>
        <v>0</v>
      </c>
      <c r="O45" s="1"/>
      <c r="P45" s="1"/>
      <c r="Q45" s="1"/>
      <c r="R45" s="1">
        <v>400</v>
      </c>
      <c r="S45" s="1">
        <f t="shared" si="5"/>
        <v>3</v>
      </c>
      <c r="T45" s="5"/>
      <c r="U45" s="5">
        <f t="shared" si="15"/>
        <v>0</v>
      </c>
      <c r="V45" s="22"/>
      <c r="W45" s="1">
        <v>400</v>
      </c>
      <c r="X45" s="1">
        <f t="shared" si="16"/>
        <v>114</v>
      </c>
      <c r="Y45" s="1">
        <f t="shared" si="7"/>
        <v>114</v>
      </c>
      <c r="Z45" s="1">
        <v>8.8000000000000007</v>
      </c>
      <c r="AA45" s="1">
        <v>3</v>
      </c>
      <c r="AB45" s="1">
        <v>2.4</v>
      </c>
      <c r="AC45" s="1">
        <v>8.8000000000000007</v>
      </c>
      <c r="AD45" s="1">
        <v>3.5</v>
      </c>
      <c r="AE45" s="20" t="s">
        <v>40</v>
      </c>
      <c r="AF45" s="1">
        <f t="shared" si="17"/>
        <v>0</v>
      </c>
      <c r="AG45" s="6">
        <v>5</v>
      </c>
      <c r="AH45" s="10">
        <f t="shared" si="18"/>
        <v>0</v>
      </c>
      <c r="AI45" s="1">
        <f t="shared" si="19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21" t="s">
        <v>78</v>
      </c>
      <c r="B46" s="1" t="s">
        <v>35</v>
      </c>
      <c r="C46" s="1">
        <v>56</v>
      </c>
      <c r="D46" s="1"/>
      <c r="E46" s="1">
        <f t="shared" si="2"/>
        <v>0</v>
      </c>
      <c r="F46" s="1">
        <f t="shared" si="3"/>
        <v>0</v>
      </c>
      <c r="G46" s="1">
        <f>H46*6</f>
        <v>0</v>
      </c>
      <c r="H46" s="1"/>
      <c r="I46" s="25">
        <v>56</v>
      </c>
      <c r="J46" s="6">
        <v>0.33</v>
      </c>
      <c r="K46" s="1">
        <v>365</v>
      </c>
      <c r="L46" s="1"/>
      <c r="M46" s="1"/>
      <c r="N46" s="1">
        <f t="shared" si="21"/>
        <v>0</v>
      </c>
      <c r="O46" s="1"/>
      <c r="P46" s="1"/>
      <c r="Q46" s="1"/>
      <c r="R46" s="1">
        <v>0</v>
      </c>
      <c r="S46" s="1">
        <f t="shared" si="5"/>
        <v>0</v>
      </c>
      <c r="T46" s="5"/>
      <c r="U46" s="5">
        <f t="shared" si="15"/>
        <v>0</v>
      </c>
      <c r="V46" s="5"/>
      <c r="W46" s="1"/>
      <c r="X46" s="1" t="e">
        <f t="shared" si="16"/>
        <v>#DIV/0!</v>
      </c>
      <c r="Y46" s="1" t="e">
        <f t="shared" si="7"/>
        <v>#DIV/0!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21" t="s">
        <v>93</v>
      </c>
      <c r="AF46" s="1">
        <f t="shared" si="17"/>
        <v>0</v>
      </c>
      <c r="AG46" s="6">
        <v>6</v>
      </c>
      <c r="AH46" s="10">
        <f t="shared" si="18"/>
        <v>0</v>
      </c>
      <c r="AI46" s="1">
        <f t="shared" si="19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4" t="s">
        <v>79</v>
      </c>
      <c r="B47" s="14" t="s">
        <v>38</v>
      </c>
      <c r="C47" s="14">
        <v>6</v>
      </c>
      <c r="D47" s="14"/>
      <c r="E47" s="14">
        <f t="shared" si="2"/>
        <v>60</v>
      </c>
      <c r="F47" s="14">
        <f t="shared" si="3"/>
        <v>48</v>
      </c>
      <c r="G47" s="14">
        <f t="shared" si="4"/>
        <v>36</v>
      </c>
      <c r="H47" s="14">
        <v>6</v>
      </c>
      <c r="I47" s="29"/>
      <c r="J47" s="15">
        <v>0</v>
      </c>
      <c r="K47" s="14">
        <v>180</v>
      </c>
      <c r="L47" s="14"/>
      <c r="M47" s="14">
        <v>6</v>
      </c>
      <c r="N47" s="14">
        <f t="shared" si="21"/>
        <v>0</v>
      </c>
      <c r="O47" s="14"/>
      <c r="P47" s="14"/>
      <c r="Q47" s="14"/>
      <c r="R47" s="14"/>
      <c r="S47" s="14">
        <f t="shared" si="5"/>
        <v>1.2</v>
      </c>
      <c r="T47" s="16"/>
      <c r="U47" s="16"/>
      <c r="V47" s="16"/>
      <c r="W47" s="14"/>
      <c r="X47" s="14">
        <f t="shared" si="6"/>
        <v>0</v>
      </c>
      <c r="Y47" s="14">
        <f t="shared" si="7"/>
        <v>0</v>
      </c>
      <c r="Z47" s="14">
        <v>1.8</v>
      </c>
      <c r="AA47" s="14">
        <v>0</v>
      </c>
      <c r="AB47" s="14">
        <v>0.6</v>
      </c>
      <c r="AC47" s="14">
        <v>0</v>
      </c>
      <c r="AD47" s="14">
        <v>0</v>
      </c>
      <c r="AE47" s="14" t="s">
        <v>63</v>
      </c>
      <c r="AF47" s="14">
        <f t="shared" si="8"/>
        <v>0</v>
      </c>
      <c r="AG47" s="15">
        <v>0</v>
      </c>
      <c r="AH47" s="17"/>
      <c r="AI47" s="14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80</v>
      </c>
      <c r="B48" s="1" t="s">
        <v>35</v>
      </c>
      <c r="C48" s="1">
        <v>103</v>
      </c>
      <c r="D48" s="1">
        <v>29</v>
      </c>
      <c r="E48" s="1">
        <f t="shared" si="2"/>
        <v>1110</v>
      </c>
      <c r="F48" s="1">
        <f t="shared" si="3"/>
        <v>888</v>
      </c>
      <c r="G48" s="1">
        <f t="shared" si="4"/>
        <v>666</v>
      </c>
      <c r="H48" s="1">
        <v>111</v>
      </c>
      <c r="I48" s="25"/>
      <c r="J48" s="6">
        <v>0.25</v>
      </c>
      <c r="K48" s="1">
        <v>180</v>
      </c>
      <c r="L48" s="1"/>
      <c r="M48" s="1">
        <v>141</v>
      </c>
      <c r="N48" s="1">
        <f t="shared" si="21"/>
        <v>-30</v>
      </c>
      <c r="O48" s="1"/>
      <c r="P48" s="1"/>
      <c r="Q48" s="1"/>
      <c r="R48" s="1">
        <v>0</v>
      </c>
      <c r="S48" s="1">
        <f t="shared" si="5"/>
        <v>22.2</v>
      </c>
      <c r="T48" s="22">
        <v>1000</v>
      </c>
      <c r="U48" s="5">
        <f t="shared" ref="U48:U49" si="22">T48</f>
        <v>1000</v>
      </c>
      <c r="V48" s="5"/>
      <c r="W48" s="1"/>
      <c r="X48" s="1">
        <f t="shared" ref="X48:X59" si="23">(I48+U48)/S48</f>
        <v>45.045045045045043</v>
      </c>
      <c r="Y48" s="1">
        <f t="shared" si="7"/>
        <v>0</v>
      </c>
      <c r="Z48" s="1">
        <v>24</v>
      </c>
      <c r="AA48" s="1">
        <v>52.2</v>
      </c>
      <c r="AB48" s="1">
        <v>16.600000000000001</v>
      </c>
      <c r="AC48" s="1">
        <v>0.6</v>
      </c>
      <c r="AD48" s="1">
        <v>18</v>
      </c>
      <c r="AE48" s="1"/>
      <c r="AF48" s="1">
        <f t="shared" ref="AF48:AF63" si="24">U48*J48</f>
        <v>250</v>
      </c>
      <c r="AG48" s="6">
        <v>12</v>
      </c>
      <c r="AH48" s="10">
        <f t="shared" ref="AH48:AH63" si="25">MROUND(U48,AG48)/AG48</f>
        <v>83</v>
      </c>
      <c r="AI48" s="1">
        <f t="shared" ref="AI48:AI63" si="26">AH48*AG48*J48</f>
        <v>249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81</v>
      </c>
      <c r="B49" s="1" t="s">
        <v>35</v>
      </c>
      <c r="C49" s="1">
        <v>242</v>
      </c>
      <c r="D49" s="1"/>
      <c r="E49" s="1">
        <f t="shared" si="2"/>
        <v>1260</v>
      </c>
      <c r="F49" s="1">
        <f t="shared" si="3"/>
        <v>1008</v>
      </c>
      <c r="G49" s="1">
        <f t="shared" si="4"/>
        <v>756</v>
      </c>
      <c r="H49" s="1">
        <v>126</v>
      </c>
      <c r="I49" s="25">
        <v>116</v>
      </c>
      <c r="J49" s="6">
        <v>0.3</v>
      </c>
      <c r="K49" s="1">
        <v>180</v>
      </c>
      <c r="L49" s="1"/>
      <c r="M49" s="1">
        <v>125</v>
      </c>
      <c r="N49" s="1">
        <f t="shared" si="21"/>
        <v>1</v>
      </c>
      <c r="O49" s="1"/>
      <c r="P49" s="1"/>
      <c r="Q49" s="1"/>
      <c r="R49" s="1">
        <v>252</v>
      </c>
      <c r="S49" s="1">
        <f t="shared" si="5"/>
        <v>25.2</v>
      </c>
      <c r="T49" s="5">
        <f t="shared" ref="T49:T59" si="27">30*S49-I49</f>
        <v>640</v>
      </c>
      <c r="U49" s="5">
        <f t="shared" si="22"/>
        <v>640</v>
      </c>
      <c r="V49" s="5"/>
      <c r="W49" s="1"/>
      <c r="X49" s="1">
        <f t="shared" si="23"/>
        <v>30</v>
      </c>
      <c r="Y49" s="1">
        <f t="shared" si="7"/>
        <v>4.6031746031746037</v>
      </c>
      <c r="Z49" s="1">
        <v>17</v>
      </c>
      <c r="AA49" s="1">
        <v>32.200000000000003</v>
      </c>
      <c r="AB49" s="1">
        <v>10</v>
      </c>
      <c r="AC49" s="1">
        <v>0</v>
      </c>
      <c r="AD49" s="1">
        <v>0.75</v>
      </c>
      <c r="AE49" s="1"/>
      <c r="AF49" s="1">
        <f t="shared" si="24"/>
        <v>192</v>
      </c>
      <c r="AG49" s="6">
        <v>12</v>
      </c>
      <c r="AH49" s="10">
        <f t="shared" si="25"/>
        <v>53</v>
      </c>
      <c r="AI49" s="1">
        <f t="shared" si="26"/>
        <v>190.79999999999998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82</v>
      </c>
      <c r="B50" s="1" t="s">
        <v>38</v>
      </c>
      <c r="C50" s="1"/>
      <c r="D50" s="1"/>
      <c r="E50" s="1">
        <f t="shared" si="2"/>
        <v>0</v>
      </c>
      <c r="F50" s="1">
        <f t="shared" si="3"/>
        <v>0</v>
      </c>
      <c r="G50" s="1">
        <f t="shared" si="4"/>
        <v>0</v>
      </c>
      <c r="H50" s="1"/>
      <c r="I50" s="25"/>
      <c r="J50" s="6">
        <v>1</v>
      </c>
      <c r="K50" s="1">
        <v>180</v>
      </c>
      <c r="L50" s="1"/>
      <c r="M50" s="1"/>
      <c r="N50" s="1">
        <f t="shared" si="21"/>
        <v>0</v>
      </c>
      <c r="O50" s="1"/>
      <c r="P50" s="1"/>
      <c r="Q50" s="1"/>
      <c r="R50" s="1">
        <v>0</v>
      </c>
      <c r="S50" s="1">
        <f t="shared" si="5"/>
        <v>0</v>
      </c>
      <c r="T50" s="22">
        <v>50</v>
      </c>
      <c r="U50" s="5">
        <v>90</v>
      </c>
      <c r="V50" s="5">
        <v>90</v>
      </c>
      <c r="W50" s="1">
        <v>100</v>
      </c>
      <c r="X50" s="1" t="e">
        <f t="shared" si="23"/>
        <v>#DIV/0!</v>
      </c>
      <c r="Y50" s="1" t="e">
        <f t="shared" si="7"/>
        <v>#DIV/0!</v>
      </c>
      <c r="Z50" s="1">
        <v>0</v>
      </c>
      <c r="AA50" s="1">
        <v>1.08</v>
      </c>
      <c r="AB50" s="1">
        <v>1.8</v>
      </c>
      <c r="AC50" s="1">
        <v>0</v>
      </c>
      <c r="AD50" s="1">
        <v>0</v>
      </c>
      <c r="AE50" s="1"/>
      <c r="AF50" s="1">
        <f t="shared" si="24"/>
        <v>90</v>
      </c>
      <c r="AG50" s="6">
        <v>1.8</v>
      </c>
      <c r="AH50" s="10">
        <f t="shared" si="25"/>
        <v>50</v>
      </c>
      <c r="AI50" s="1">
        <f t="shared" si="26"/>
        <v>90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83</v>
      </c>
      <c r="B51" s="1" t="s">
        <v>35</v>
      </c>
      <c r="C51" s="1">
        <v>295</v>
      </c>
      <c r="D51" s="1">
        <v>3</v>
      </c>
      <c r="E51" s="1">
        <f t="shared" si="2"/>
        <v>1020</v>
      </c>
      <c r="F51" s="1">
        <f t="shared" si="3"/>
        <v>816</v>
      </c>
      <c r="G51" s="1">
        <f t="shared" si="4"/>
        <v>612</v>
      </c>
      <c r="H51" s="1">
        <v>102</v>
      </c>
      <c r="I51" s="25">
        <v>189</v>
      </c>
      <c r="J51" s="6">
        <v>0.3</v>
      </c>
      <c r="K51" s="1">
        <v>180</v>
      </c>
      <c r="L51" s="1"/>
      <c r="M51" s="1">
        <v>100</v>
      </c>
      <c r="N51" s="1">
        <f t="shared" si="21"/>
        <v>2</v>
      </c>
      <c r="O51" s="1"/>
      <c r="P51" s="1"/>
      <c r="Q51" s="1"/>
      <c r="R51" s="1">
        <v>0</v>
      </c>
      <c r="S51" s="1">
        <f t="shared" si="5"/>
        <v>20.399999999999999</v>
      </c>
      <c r="T51" s="5">
        <f t="shared" si="27"/>
        <v>423</v>
      </c>
      <c r="U51" s="5">
        <v>360</v>
      </c>
      <c r="V51" s="22">
        <v>360</v>
      </c>
      <c r="W51" s="1">
        <v>600</v>
      </c>
      <c r="X51" s="1">
        <f t="shared" si="23"/>
        <v>26.911764705882355</v>
      </c>
      <c r="Y51" s="1">
        <f t="shared" si="7"/>
        <v>9.264705882352942</v>
      </c>
      <c r="Z51" s="1">
        <v>3.8</v>
      </c>
      <c r="AA51" s="1">
        <v>5.2</v>
      </c>
      <c r="AB51" s="1">
        <v>7.6</v>
      </c>
      <c r="AC51" s="1">
        <v>0</v>
      </c>
      <c r="AD51" s="1">
        <v>5.75</v>
      </c>
      <c r="AE51" s="1"/>
      <c r="AF51" s="1">
        <f t="shared" si="24"/>
        <v>108</v>
      </c>
      <c r="AG51" s="6">
        <v>12</v>
      </c>
      <c r="AH51" s="10">
        <f t="shared" si="25"/>
        <v>30</v>
      </c>
      <c r="AI51" s="1">
        <f t="shared" si="26"/>
        <v>108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84</v>
      </c>
      <c r="B52" s="1" t="s">
        <v>35</v>
      </c>
      <c r="C52" s="1">
        <v>118</v>
      </c>
      <c r="D52" s="1"/>
      <c r="E52" s="1">
        <f t="shared" si="2"/>
        <v>450</v>
      </c>
      <c r="F52" s="1">
        <f t="shared" si="3"/>
        <v>360</v>
      </c>
      <c r="G52" s="1">
        <f t="shared" si="4"/>
        <v>270</v>
      </c>
      <c r="H52" s="1">
        <v>45</v>
      </c>
      <c r="I52" s="25">
        <v>73</v>
      </c>
      <c r="J52" s="6">
        <v>0.2</v>
      </c>
      <c r="K52" s="1">
        <v>365</v>
      </c>
      <c r="L52" s="1"/>
      <c r="M52" s="1">
        <v>42</v>
      </c>
      <c r="N52" s="1">
        <f t="shared" si="21"/>
        <v>3</v>
      </c>
      <c r="O52" s="1"/>
      <c r="P52" s="1"/>
      <c r="Q52" s="1"/>
      <c r="R52" s="1">
        <v>300</v>
      </c>
      <c r="S52" s="1">
        <f t="shared" si="5"/>
        <v>9</v>
      </c>
      <c r="T52" s="5">
        <f t="shared" si="27"/>
        <v>197</v>
      </c>
      <c r="U52" s="5">
        <v>220</v>
      </c>
      <c r="V52" s="5">
        <v>240</v>
      </c>
      <c r="W52" s="1">
        <v>250</v>
      </c>
      <c r="X52" s="1">
        <f t="shared" si="23"/>
        <v>32.555555555555557</v>
      </c>
      <c r="Y52" s="1">
        <f t="shared" si="7"/>
        <v>8.1111111111111107</v>
      </c>
      <c r="Z52" s="1">
        <v>2.6</v>
      </c>
      <c r="AA52" s="1">
        <v>0.8</v>
      </c>
      <c r="AB52" s="1">
        <v>0.6</v>
      </c>
      <c r="AC52" s="1">
        <v>0.4</v>
      </c>
      <c r="AD52" s="1">
        <v>0</v>
      </c>
      <c r="AE52" s="1"/>
      <c r="AF52" s="1">
        <f t="shared" si="24"/>
        <v>44</v>
      </c>
      <c r="AG52" s="6">
        <v>6</v>
      </c>
      <c r="AH52" s="10">
        <f t="shared" si="25"/>
        <v>37</v>
      </c>
      <c r="AI52" s="1">
        <f t="shared" si="26"/>
        <v>44.400000000000006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85</v>
      </c>
      <c r="B53" s="1" t="s">
        <v>35</v>
      </c>
      <c r="C53" s="1">
        <v>84</v>
      </c>
      <c r="D53" s="1"/>
      <c r="E53" s="1">
        <f t="shared" si="2"/>
        <v>790</v>
      </c>
      <c r="F53" s="1">
        <f t="shared" si="3"/>
        <v>632</v>
      </c>
      <c r="G53" s="1">
        <f t="shared" si="4"/>
        <v>474</v>
      </c>
      <c r="H53" s="1">
        <v>79</v>
      </c>
      <c r="I53" s="25">
        <v>5</v>
      </c>
      <c r="J53" s="6">
        <v>0.2</v>
      </c>
      <c r="K53" s="1">
        <v>365</v>
      </c>
      <c r="L53" s="1"/>
      <c r="M53" s="1">
        <v>77</v>
      </c>
      <c r="N53" s="1">
        <f t="shared" si="21"/>
        <v>2</v>
      </c>
      <c r="O53" s="1"/>
      <c r="P53" s="1"/>
      <c r="Q53" s="1"/>
      <c r="R53" s="1">
        <v>300</v>
      </c>
      <c r="S53" s="1">
        <f t="shared" si="5"/>
        <v>15.8</v>
      </c>
      <c r="T53" s="5">
        <f t="shared" si="27"/>
        <v>469</v>
      </c>
      <c r="U53" s="5">
        <v>220</v>
      </c>
      <c r="V53" s="5">
        <v>240</v>
      </c>
      <c r="W53" s="1">
        <v>250</v>
      </c>
      <c r="X53" s="1">
        <f t="shared" si="23"/>
        <v>14.240506329113924</v>
      </c>
      <c r="Y53" s="1">
        <f t="shared" si="7"/>
        <v>0.31645569620253161</v>
      </c>
      <c r="Z53" s="1">
        <v>6</v>
      </c>
      <c r="AA53" s="1">
        <v>0</v>
      </c>
      <c r="AB53" s="1">
        <v>0</v>
      </c>
      <c r="AC53" s="1">
        <v>0.6</v>
      </c>
      <c r="AD53" s="1">
        <v>0.5</v>
      </c>
      <c r="AE53" s="1"/>
      <c r="AF53" s="1">
        <f t="shared" si="24"/>
        <v>44</v>
      </c>
      <c r="AG53" s="6">
        <v>6</v>
      </c>
      <c r="AH53" s="10">
        <f t="shared" si="25"/>
        <v>37</v>
      </c>
      <c r="AI53" s="1">
        <f t="shared" si="26"/>
        <v>44.400000000000006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86</v>
      </c>
      <c r="B54" s="1" t="s">
        <v>35</v>
      </c>
      <c r="C54" s="1">
        <v>3852</v>
      </c>
      <c r="D54" s="1">
        <v>2</v>
      </c>
      <c r="E54" s="1">
        <f t="shared" si="2"/>
        <v>7150</v>
      </c>
      <c r="F54" s="1">
        <f t="shared" si="3"/>
        <v>5720</v>
      </c>
      <c r="G54" s="1">
        <f t="shared" si="4"/>
        <v>4290</v>
      </c>
      <c r="H54" s="1">
        <v>715</v>
      </c>
      <c r="I54" s="25">
        <v>3137</v>
      </c>
      <c r="J54" s="6">
        <v>0.3</v>
      </c>
      <c r="K54" s="1">
        <v>180</v>
      </c>
      <c r="L54" s="1"/>
      <c r="M54" s="1">
        <v>717</v>
      </c>
      <c r="N54" s="1">
        <f t="shared" si="21"/>
        <v>-2</v>
      </c>
      <c r="O54" s="1"/>
      <c r="P54" s="1"/>
      <c r="Q54" s="1"/>
      <c r="R54" s="1">
        <v>2996</v>
      </c>
      <c r="S54" s="1">
        <f t="shared" si="5"/>
        <v>143</v>
      </c>
      <c r="T54" s="5">
        <f t="shared" si="27"/>
        <v>1153</v>
      </c>
      <c r="U54" s="5">
        <v>1100</v>
      </c>
      <c r="V54" s="5"/>
      <c r="W54" s="1"/>
      <c r="X54" s="1">
        <f t="shared" si="23"/>
        <v>29.62937062937063</v>
      </c>
      <c r="Y54" s="1">
        <f t="shared" si="7"/>
        <v>21.937062937062937</v>
      </c>
      <c r="Z54" s="1">
        <v>168.4</v>
      </c>
      <c r="AA54" s="1">
        <v>171.2</v>
      </c>
      <c r="AB54" s="1">
        <v>142</v>
      </c>
      <c r="AC54" s="1">
        <v>170.8</v>
      </c>
      <c r="AD54" s="1">
        <v>176</v>
      </c>
      <c r="AE54" s="1"/>
      <c r="AF54" s="1">
        <f t="shared" si="24"/>
        <v>330</v>
      </c>
      <c r="AG54" s="6">
        <v>14</v>
      </c>
      <c r="AH54" s="10">
        <f t="shared" si="25"/>
        <v>79</v>
      </c>
      <c r="AI54" s="1">
        <f t="shared" si="26"/>
        <v>331.8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87</v>
      </c>
      <c r="B55" s="1" t="s">
        <v>35</v>
      </c>
      <c r="C55" s="1">
        <v>846</v>
      </c>
      <c r="D55" s="1"/>
      <c r="E55" s="1">
        <f t="shared" si="2"/>
        <v>2340</v>
      </c>
      <c r="F55" s="1">
        <f t="shared" si="3"/>
        <v>1872</v>
      </c>
      <c r="G55" s="1">
        <f t="shared" si="4"/>
        <v>1404</v>
      </c>
      <c r="H55" s="1">
        <v>234</v>
      </c>
      <c r="I55" s="25">
        <v>612</v>
      </c>
      <c r="J55" s="6">
        <v>0.25</v>
      </c>
      <c r="K55" s="1">
        <v>180</v>
      </c>
      <c r="L55" s="1"/>
      <c r="M55" s="1">
        <v>230</v>
      </c>
      <c r="N55" s="1">
        <f t="shared" si="21"/>
        <v>4</v>
      </c>
      <c r="O55" s="1"/>
      <c r="P55" s="1"/>
      <c r="Q55" s="1"/>
      <c r="R55" s="1">
        <v>996</v>
      </c>
      <c r="S55" s="1">
        <f t="shared" si="5"/>
        <v>46.8</v>
      </c>
      <c r="T55" s="5">
        <f t="shared" si="27"/>
        <v>792</v>
      </c>
      <c r="U55" s="5">
        <v>760</v>
      </c>
      <c r="V55" s="5"/>
      <c r="W55" s="1"/>
      <c r="X55" s="1">
        <f t="shared" si="23"/>
        <v>29.316239316239319</v>
      </c>
      <c r="Y55" s="1">
        <f t="shared" si="7"/>
        <v>13.076923076923078</v>
      </c>
      <c r="Z55" s="1">
        <v>56.2</v>
      </c>
      <c r="AA55" s="1">
        <v>68.400000000000006</v>
      </c>
      <c r="AB55" s="1">
        <v>35.200000000000003</v>
      </c>
      <c r="AC55" s="1">
        <v>76.2</v>
      </c>
      <c r="AD55" s="1">
        <v>53</v>
      </c>
      <c r="AE55" s="1"/>
      <c r="AF55" s="1">
        <f t="shared" si="24"/>
        <v>190</v>
      </c>
      <c r="AG55" s="6">
        <v>12</v>
      </c>
      <c r="AH55" s="10">
        <f t="shared" si="25"/>
        <v>63</v>
      </c>
      <c r="AI55" s="1">
        <f t="shared" si="26"/>
        <v>189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88</v>
      </c>
      <c r="B56" s="1" t="s">
        <v>35</v>
      </c>
      <c r="C56" s="1">
        <v>1043</v>
      </c>
      <c r="D56" s="1"/>
      <c r="E56" s="1">
        <f t="shared" si="2"/>
        <v>1660</v>
      </c>
      <c r="F56" s="1">
        <f t="shared" si="3"/>
        <v>1328</v>
      </c>
      <c r="G56" s="1">
        <f t="shared" si="4"/>
        <v>996</v>
      </c>
      <c r="H56" s="1">
        <v>166</v>
      </c>
      <c r="I56" s="25">
        <v>877</v>
      </c>
      <c r="J56" s="6">
        <v>0.25</v>
      </c>
      <c r="K56" s="1">
        <v>180</v>
      </c>
      <c r="L56" s="1"/>
      <c r="M56" s="1">
        <v>163</v>
      </c>
      <c r="N56" s="1">
        <f t="shared" si="21"/>
        <v>3</v>
      </c>
      <c r="O56" s="1"/>
      <c r="P56" s="1"/>
      <c r="Q56" s="1"/>
      <c r="R56" s="1">
        <v>804</v>
      </c>
      <c r="S56" s="1">
        <f t="shared" si="5"/>
        <v>33.200000000000003</v>
      </c>
      <c r="T56" s="5">
        <f t="shared" si="27"/>
        <v>119.00000000000011</v>
      </c>
      <c r="U56" s="5">
        <v>220</v>
      </c>
      <c r="V56" s="5">
        <v>240</v>
      </c>
      <c r="W56" s="1">
        <v>250</v>
      </c>
      <c r="X56" s="1">
        <f t="shared" si="23"/>
        <v>33.042168674698793</v>
      </c>
      <c r="Y56" s="1">
        <f t="shared" si="7"/>
        <v>26.415662650602407</v>
      </c>
      <c r="Z56" s="1">
        <v>45.4</v>
      </c>
      <c r="AA56" s="1">
        <v>59.6</v>
      </c>
      <c r="AB56" s="1">
        <v>40</v>
      </c>
      <c r="AC56" s="1">
        <v>50</v>
      </c>
      <c r="AD56" s="1">
        <v>33</v>
      </c>
      <c r="AE56" s="1"/>
      <c r="AF56" s="1">
        <f t="shared" si="24"/>
        <v>55</v>
      </c>
      <c r="AG56" s="6">
        <v>12</v>
      </c>
      <c r="AH56" s="10">
        <f t="shared" si="25"/>
        <v>18</v>
      </c>
      <c r="AI56" s="1">
        <f t="shared" si="26"/>
        <v>54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89</v>
      </c>
      <c r="B57" s="1" t="s">
        <v>38</v>
      </c>
      <c r="C57" s="1">
        <v>83.7</v>
      </c>
      <c r="D57" s="1"/>
      <c r="E57" s="1">
        <f t="shared" si="2"/>
        <v>243</v>
      </c>
      <c r="F57" s="1">
        <f t="shared" si="3"/>
        <v>194.4</v>
      </c>
      <c r="G57" s="1">
        <f t="shared" si="4"/>
        <v>145.80000000000001</v>
      </c>
      <c r="H57" s="1">
        <v>24.3</v>
      </c>
      <c r="I57" s="25">
        <v>59.4</v>
      </c>
      <c r="J57" s="6">
        <v>1</v>
      </c>
      <c r="K57" s="1">
        <v>180</v>
      </c>
      <c r="L57" s="1"/>
      <c r="M57" s="1">
        <v>23.9</v>
      </c>
      <c r="N57" s="1">
        <f t="shared" si="21"/>
        <v>0.40000000000000213</v>
      </c>
      <c r="O57" s="1"/>
      <c r="P57" s="1"/>
      <c r="Q57" s="1"/>
      <c r="R57" s="1">
        <v>0</v>
      </c>
      <c r="S57" s="1">
        <f t="shared" si="5"/>
        <v>4.8600000000000003</v>
      </c>
      <c r="T57" s="5">
        <f t="shared" si="27"/>
        <v>86.4</v>
      </c>
      <c r="U57" s="5">
        <v>100</v>
      </c>
      <c r="V57" s="27">
        <v>100</v>
      </c>
      <c r="W57" s="1">
        <v>100</v>
      </c>
      <c r="X57" s="1">
        <f t="shared" si="23"/>
        <v>32.798353909465021</v>
      </c>
      <c r="Y57" s="1">
        <f t="shared" si="7"/>
        <v>12.222222222222221</v>
      </c>
      <c r="Z57" s="1">
        <v>0</v>
      </c>
      <c r="AA57" s="1">
        <v>3.24</v>
      </c>
      <c r="AB57" s="1">
        <v>4.32</v>
      </c>
      <c r="AC57" s="1">
        <v>1.62</v>
      </c>
      <c r="AD57" s="1">
        <v>0</v>
      </c>
      <c r="AE57" s="1"/>
      <c r="AF57" s="1">
        <f t="shared" si="24"/>
        <v>100</v>
      </c>
      <c r="AG57" s="6">
        <v>2.7</v>
      </c>
      <c r="AH57" s="10">
        <f t="shared" si="25"/>
        <v>37</v>
      </c>
      <c r="AI57" s="1">
        <f t="shared" si="26"/>
        <v>99.9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90</v>
      </c>
      <c r="B58" s="1" t="s">
        <v>38</v>
      </c>
      <c r="C58" s="1">
        <v>5</v>
      </c>
      <c r="D58" s="1"/>
      <c r="E58" s="1">
        <f t="shared" si="2"/>
        <v>50</v>
      </c>
      <c r="F58" s="1">
        <f t="shared" si="3"/>
        <v>40</v>
      </c>
      <c r="G58" s="1">
        <f t="shared" si="4"/>
        <v>30</v>
      </c>
      <c r="H58" s="1">
        <v>5</v>
      </c>
      <c r="I58" s="25"/>
      <c r="J58" s="6">
        <v>1</v>
      </c>
      <c r="K58" s="1">
        <v>180</v>
      </c>
      <c r="L58" s="1"/>
      <c r="M58" s="1">
        <v>5</v>
      </c>
      <c r="N58" s="1">
        <f t="shared" si="21"/>
        <v>0</v>
      </c>
      <c r="O58" s="1"/>
      <c r="P58" s="1"/>
      <c r="Q58" s="1"/>
      <c r="R58" s="1">
        <v>0</v>
      </c>
      <c r="S58" s="1">
        <f t="shared" si="5"/>
        <v>1</v>
      </c>
      <c r="T58" s="5">
        <f t="shared" si="27"/>
        <v>30</v>
      </c>
      <c r="U58" s="5">
        <v>100</v>
      </c>
      <c r="V58" s="27">
        <v>100</v>
      </c>
      <c r="W58" s="1">
        <v>100</v>
      </c>
      <c r="X58" s="1">
        <f t="shared" si="23"/>
        <v>100</v>
      </c>
      <c r="Y58" s="1">
        <f t="shared" si="7"/>
        <v>0</v>
      </c>
      <c r="Z58" s="1">
        <v>2</v>
      </c>
      <c r="AA58" s="1">
        <v>1</v>
      </c>
      <c r="AB58" s="1">
        <v>0</v>
      </c>
      <c r="AC58" s="1">
        <v>2</v>
      </c>
      <c r="AD58" s="1">
        <v>1.25</v>
      </c>
      <c r="AE58" s="1"/>
      <c r="AF58" s="1">
        <f t="shared" si="24"/>
        <v>100</v>
      </c>
      <c r="AG58" s="6">
        <v>5</v>
      </c>
      <c r="AH58" s="10">
        <f t="shared" si="25"/>
        <v>20</v>
      </c>
      <c r="AI58" s="1">
        <f t="shared" si="26"/>
        <v>100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91</v>
      </c>
      <c r="B59" s="1" t="s">
        <v>35</v>
      </c>
      <c r="C59" s="1">
        <v>178</v>
      </c>
      <c r="D59" s="1"/>
      <c r="E59" s="1">
        <f t="shared" si="2"/>
        <v>1420</v>
      </c>
      <c r="F59" s="1">
        <f t="shared" si="3"/>
        <v>1136</v>
      </c>
      <c r="G59" s="1">
        <f t="shared" si="4"/>
        <v>852</v>
      </c>
      <c r="H59" s="1">
        <v>142</v>
      </c>
      <c r="I59" s="25">
        <v>36</v>
      </c>
      <c r="J59" s="6">
        <v>0.14000000000000001</v>
      </c>
      <c r="K59" s="1">
        <v>180</v>
      </c>
      <c r="L59" s="1"/>
      <c r="M59" s="1">
        <v>138</v>
      </c>
      <c r="N59" s="1">
        <f t="shared" si="21"/>
        <v>4</v>
      </c>
      <c r="O59" s="1"/>
      <c r="P59" s="1"/>
      <c r="Q59" s="1"/>
      <c r="R59" s="1">
        <v>0</v>
      </c>
      <c r="S59" s="1">
        <f t="shared" si="5"/>
        <v>28.4</v>
      </c>
      <c r="T59" s="5">
        <f t="shared" si="27"/>
        <v>816</v>
      </c>
      <c r="U59" s="5">
        <v>500</v>
      </c>
      <c r="V59" s="27">
        <v>500</v>
      </c>
      <c r="W59" s="1"/>
      <c r="X59" s="1">
        <f t="shared" si="23"/>
        <v>18.87323943661972</v>
      </c>
      <c r="Y59" s="1">
        <f t="shared" si="7"/>
        <v>1.267605633802817</v>
      </c>
      <c r="Z59" s="1">
        <v>1</v>
      </c>
      <c r="AA59" s="1">
        <v>18.600000000000001</v>
      </c>
      <c r="AB59" s="1">
        <v>12.2</v>
      </c>
      <c r="AC59" s="1">
        <v>0</v>
      </c>
      <c r="AD59" s="1">
        <v>0</v>
      </c>
      <c r="AE59" s="1"/>
      <c r="AF59" s="1">
        <f t="shared" si="24"/>
        <v>70</v>
      </c>
      <c r="AG59" s="6">
        <v>22</v>
      </c>
      <c r="AH59" s="10">
        <f t="shared" si="25"/>
        <v>23</v>
      </c>
      <c r="AI59" s="1">
        <f t="shared" si="26"/>
        <v>70.84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20" t="s">
        <v>94</v>
      </c>
      <c r="B60" s="20" t="s">
        <v>35</v>
      </c>
      <c r="C60" s="20"/>
      <c r="D60" s="20"/>
      <c r="E60" s="20"/>
      <c r="F60" s="20"/>
      <c r="G60" s="20"/>
      <c r="H60" s="20"/>
      <c r="I60" s="25"/>
      <c r="J60" s="23">
        <v>0.2</v>
      </c>
      <c r="K60" s="20">
        <v>365</v>
      </c>
      <c r="L60" s="20"/>
      <c r="M60" s="20"/>
      <c r="N60" s="20"/>
      <c r="O60" s="20"/>
      <c r="P60" s="20"/>
      <c r="Q60" s="20"/>
      <c r="R60" s="20"/>
      <c r="S60" s="20"/>
      <c r="T60" s="20"/>
      <c r="U60" s="5">
        <v>200</v>
      </c>
      <c r="V60" s="28">
        <v>200</v>
      </c>
      <c r="W60" s="20">
        <v>200</v>
      </c>
      <c r="X60" s="20"/>
      <c r="Y60" s="20"/>
      <c r="Z60" s="20"/>
      <c r="AA60" s="20"/>
      <c r="AB60" s="20"/>
      <c r="AC60" s="20"/>
      <c r="AD60" s="20"/>
      <c r="AE60" s="1" t="s">
        <v>100</v>
      </c>
      <c r="AF60" s="1">
        <f t="shared" si="24"/>
        <v>40</v>
      </c>
      <c r="AG60" s="30">
        <v>6</v>
      </c>
      <c r="AH60" s="10">
        <f t="shared" si="25"/>
        <v>33</v>
      </c>
      <c r="AI60" s="1">
        <f t="shared" si="26"/>
        <v>39.6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32" t="s">
        <v>102</v>
      </c>
      <c r="B61" s="1" t="s">
        <v>35</v>
      </c>
      <c r="C61" s="1"/>
      <c r="D61" s="1"/>
      <c r="E61" s="1"/>
      <c r="F61" s="1"/>
      <c r="G61" s="1"/>
      <c r="H61" s="1"/>
      <c r="I61" s="25"/>
      <c r="J61" s="6">
        <v>0.4</v>
      </c>
      <c r="K61" s="1">
        <v>180</v>
      </c>
      <c r="L61" s="1"/>
      <c r="M61" s="1"/>
      <c r="N61" s="1"/>
      <c r="O61" s="1"/>
      <c r="P61" s="1"/>
      <c r="Q61" s="1"/>
      <c r="R61" s="1"/>
      <c r="S61" s="1"/>
      <c r="T61" s="1"/>
      <c r="U61" s="1">
        <v>100</v>
      </c>
      <c r="V61" s="1"/>
      <c r="W61" s="1"/>
      <c r="X61" s="1"/>
      <c r="Y61" s="1"/>
      <c r="Z61" s="1"/>
      <c r="AA61" s="1"/>
      <c r="AB61" s="1"/>
      <c r="AC61" s="1"/>
      <c r="AD61" s="1"/>
      <c r="AE61" s="1" t="s">
        <v>105</v>
      </c>
      <c r="AF61" s="1">
        <f t="shared" si="24"/>
        <v>40</v>
      </c>
      <c r="AG61" s="6">
        <v>16</v>
      </c>
      <c r="AH61" s="10">
        <f t="shared" si="25"/>
        <v>6</v>
      </c>
      <c r="AI61" s="1">
        <f t="shared" si="26"/>
        <v>38.400000000000006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32" t="s">
        <v>103</v>
      </c>
      <c r="B62" s="1" t="s">
        <v>35</v>
      </c>
      <c r="C62" s="1"/>
      <c r="D62" s="1"/>
      <c r="E62" s="1"/>
      <c r="F62" s="1"/>
      <c r="G62" s="1"/>
      <c r="H62" s="1"/>
      <c r="I62" s="25"/>
      <c r="J62" s="6">
        <v>0.7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>
        <v>200</v>
      </c>
      <c r="V62" s="1"/>
      <c r="W62" s="1"/>
      <c r="X62" s="1"/>
      <c r="Y62" s="1"/>
      <c r="Z62" s="1"/>
      <c r="AA62" s="1"/>
      <c r="AB62" s="1"/>
      <c r="AC62" s="1"/>
      <c r="AD62" s="1"/>
      <c r="AE62" s="1" t="s">
        <v>105</v>
      </c>
      <c r="AF62" s="1">
        <f t="shared" si="24"/>
        <v>140</v>
      </c>
      <c r="AG62" s="6">
        <v>8</v>
      </c>
      <c r="AH62" s="10">
        <f t="shared" si="25"/>
        <v>25</v>
      </c>
      <c r="AI62" s="1">
        <f t="shared" si="26"/>
        <v>140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32" t="s">
        <v>104</v>
      </c>
      <c r="B63" s="1" t="s">
        <v>35</v>
      </c>
      <c r="C63" s="1"/>
      <c r="D63" s="1"/>
      <c r="E63" s="1"/>
      <c r="F63" s="1"/>
      <c r="G63" s="1"/>
      <c r="H63" s="1"/>
      <c r="I63" s="25"/>
      <c r="J63" s="6">
        <v>0.7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>
        <v>200</v>
      </c>
      <c r="V63" s="1"/>
      <c r="W63" s="1"/>
      <c r="X63" s="1"/>
      <c r="Y63" s="1"/>
      <c r="Z63" s="1"/>
      <c r="AA63" s="1"/>
      <c r="AB63" s="1"/>
      <c r="AC63" s="1"/>
      <c r="AD63" s="1"/>
      <c r="AE63" s="1" t="s">
        <v>105</v>
      </c>
      <c r="AF63" s="1">
        <f t="shared" si="24"/>
        <v>140</v>
      </c>
      <c r="AG63" s="6">
        <v>8</v>
      </c>
      <c r="AH63" s="10">
        <f t="shared" si="25"/>
        <v>25</v>
      </c>
      <c r="AI63" s="1">
        <f t="shared" si="26"/>
        <v>140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1"/>
      <c r="H64" s="1"/>
      <c r="I64" s="25"/>
      <c r="J64" s="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6"/>
      <c r="AH64" s="10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1"/>
      <c r="H65" s="1"/>
      <c r="I65" s="25"/>
      <c r="J65" s="6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6"/>
      <c r="AH65" s="10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1"/>
      <c r="H66" s="1"/>
      <c r="I66" s="25"/>
      <c r="J66" s="6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6"/>
      <c r="AH66" s="10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1"/>
      <c r="H67" s="1"/>
      <c r="I67" s="25"/>
      <c r="J67" s="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6"/>
      <c r="AH67" s="10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1"/>
      <c r="H68" s="1"/>
      <c r="I68" s="25"/>
      <c r="J68" s="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6"/>
      <c r="AH68" s="10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1"/>
      <c r="H69" s="1"/>
      <c r="I69" s="25"/>
      <c r="J69" s="6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6"/>
      <c r="AH69" s="10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1"/>
      <c r="H70" s="1"/>
      <c r="I70" s="25"/>
      <c r="J70" s="6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6"/>
      <c r="AH70" s="10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1"/>
      <c r="H71" s="1"/>
      <c r="I71" s="25"/>
      <c r="J71" s="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6"/>
      <c r="AH71" s="10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1"/>
      <c r="H72" s="1"/>
      <c r="I72" s="25"/>
      <c r="J72" s="6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6"/>
      <c r="AH72" s="10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1"/>
      <c r="H73" s="1"/>
      <c r="I73" s="25"/>
      <c r="J73" s="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"/>
      <c r="AH73" s="10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1"/>
      <c r="H74" s="1"/>
      <c r="I74" s="25"/>
      <c r="J74" s="6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6"/>
      <c r="AH74" s="10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1"/>
      <c r="H75" s="1"/>
      <c r="I75" s="25"/>
      <c r="J75" s="6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6"/>
      <c r="AH75" s="10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1"/>
      <c r="H76" s="1"/>
      <c r="I76" s="25"/>
      <c r="J76" s="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6"/>
      <c r="AH76" s="10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1"/>
      <c r="H77" s="1"/>
      <c r="I77" s="25"/>
      <c r="J77" s="6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6"/>
      <c r="AH77" s="10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1"/>
      <c r="H78" s="1"/>
      <c r="I78" s="25"/>
      <c r="J78" s="6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6"/>
      <c r="AH78" s="10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1"/>
      <c r="H79" s="1"/>
      <c r="I79" s="25"/>
      <c r="J79" s="6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6"/>
      <c r="AH79" s="10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1"/>
      <c r="H80" s="1"/>
      <c r="I80" s="25"/>
      <c r="J80" s="6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6"/>
      <c r="AH80" s="10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1"/>
      <c r="H81" s="1"/>
      <c r="I81" s="25"/>
      <c r="J81" s="6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6"/>
      <c r="AH81" s="10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1"/>
      <c r="H82" s="1"/>
      <c r="I82" s="25"/>
      <c r="J82" s="6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6"/>
      <c r="AH82" s="10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1"/>
      <c r="H83" s="1"/>
      <c r="I83" s="25"/>
      <c r="J83" s="6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6"/>
      <c r="AH83" s="10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1"/>
      <c r="H84" s="1"/>
      <c r="I84" s="25"/>
      <c r="J84" s="6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6"/>
      <c r="AH84" s="10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1"/>
      <c r="H85" s="1"/>
      <c r="I85" s="25"/>
      <c r="J85" s="6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6"/>
      <c r="AH85" s="10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1"/>
      <c r="H86" s="1"/>
      <c r="I86" s="25"/>
      <c r="J86" s="6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6"/>
      <c r="AH86" s="10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1"/>
      <c r="H87" s="1"/>
      <c r="I87" s="25"/>
      <c r="J87" s="6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6"/>
      <c r="AH87" s="10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1"/>
      <c r="H88" s="1"/>
      <c r="I88" s="25"/>
      <c r="J88" s="6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6"/>
      <c r="AH88" s="10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1"/>
      <c r="H89" s="1"/>
      <c r="I89" s="25"/>
      <c r="J89" s="6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6"/>
      <c r="AH89" s="10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1"/>
      <c r="H90" s="1"/>
      <c r="I90" s="25"/>
      <c r="J90" s="6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6"/>
      <c r="AH90" s="10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1"/>
      <c r="H91" s="1"/>
      <c r="I91" s="25"/>
      <c r="J91" s="6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6"/>
      <c r="AH91" s="10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1"/>
      <c r="H92" s="1"/>
      <c r="I92" s="25"/>
      <c r="J92" s="6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6"/>
      <c r="AH92" s="10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1"/>
      <c r="H93" s="1"/>
      <c r="I93" s="25"/>
      <c r="J93" s="6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6"/>
      <c r="AH93" s="10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1"/>
      <c r="H94" s="1"/>
      <c r="I94" s="25"/>
      <c r="J94" s="6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6"/>
      <c r="AH94" s="10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1"/>
      <c r="H95" s="1"/>
      <c r="I95" s="25"/>
      <c r="J95" s="6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6"/>
      <c r="AH95" s="10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1"/>
      <c r="H96" s="1"/>
      <c r="I96" s="25"/>
      <c r="J96" s="6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6"/>
      <c r="AH96" s="10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1"/>
      <c r="H97" s="1"/>
      <c r="I97" s="25"/>
      <c r="J97" s="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6"/>
      <c r="AH97" s="10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1"/>
      <c r="H98" s="1"/>
      <c r="I98" s="25"/>
      <c r="J98" s="6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6"/>
      <c r="AH98" s="10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1"/>
      <c r="H99" s="1"/>
      <c r="I99" s="25"/>
      <c r="J99" s="6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6"/>
      <c r="AH99" s="10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1"/>
      <c r="H100" s="1"/>
      <c r="I100" s="25"/>
      <c r="J100" s="6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6"/>
      <c r="AH100" s="10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1"/>
      <c r="H101" s="1"/>
      <c r="I101" s="25"/>
      <c r="J101" s="6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6"/>
      <c r="AH101" s="10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1"/>
      <c r="H102" s="1"/>
      <c r="I102" s="25"/>
      <c r="J102" s="6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6"/>
      <c r="AH102" s="10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1"/>
      <c r="H103" s="1"/>
      <c r="I103" s="25"/>
      <c r="J103" s="6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6"/>
      <c r="AH103" s="10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1"/>
      <c r="H104" s="1"/>
      <c r="I104" s="25"/>
      <c r="J104" s="6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6"/>
      <c r="AH104" s="10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1"/>
      <c r="H105" s="1"/>
      <c r="I105" s="25"/>
      <c r="J105" s="6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6"/>
      <c r="AH105" s="10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1"/>
      <c r="H106" s="1"/>
      <c r="I106" s="25"/>
      <c r="J106" s="6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6"/>
      <c r="AH106" s="10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1"/>
      <c r="H107" s="1"/>
      <c r="I107" s="25"/>
      <c r="J107" s="6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6"/>
      <c r="AH107" s="10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1"/>
      <c r="H108" s="1"/>
      <c r="I108" s="25"/>
      <c r="J108" s="6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6"/>
      <c r="AH108" s="10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1"/>
      <c r="H109" s="1"/>
      <c r="I109" s="25"/>
      <c r="J109" s="6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6"/>
      <c r="AH109" s="10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1"/>
      <c r="H110" s="1"/>
      <c r="I110" s="25"/>
      <c r="J110" s="6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6"/>
      <c r="AH110" s="10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1"/>
      <c r="H111" s="1"/>
      <c r="I111" s="25"/>
      <c r="J111" s="6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6"/>
      <c r="AH111" s="10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1"/>
      <c r="H112" s="1"/>
      <c r="I112" s="25"/>
      <c r="J112" s="6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6"/>
      <c r="AH112" s="10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1"/>
      <c r="H113" s="1"/>
      <c r="I113" s="25"/>
      <c r="J113" s="6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6"/>
      <c r="AH113" s="10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1"/>
      <c r="H114" s="1"/>
      <c r="I114" s="25"/>
      <c r="J114" s="6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6"/>
      <c r="AH114" s="10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1"/>
      <c r="H115" s="1"/>
      <c r="I115" s="25"/>
      <c r="J115" s="6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6"/>
      <c r="AH115" s="10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1"/>
      <c r="H116" s="1"/>
      <c r="I116" s="25"/>
      <c r="J116" s="6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6"/>
      <c r="AH116" s="10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1"/>
      <c r="H117" s="1"/>
      <c r="I117" s="25"/>
      <c r="J117" s="6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6"/>
      <c r="AH117" s="10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1"/>
      <c r="H118" s="1"/>
      <c r="I118" s="25"/>
      <c r="J118" s="6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6"/>
      <c r="AH118" s="10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1"/>
      <c r="H119" s="1"/>
      <c r="I119" s="25"/>
      <c r="J119" s="6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6"/>
      <c r="AH119" s="10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1"/>
      <c r="H120" s="1"/>
      <c r="I120" s="25"/>
      <c r="J120" s="6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6"/>
      <c r="AH120" s="10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1"/>
      <c r="H121" s="1"/>
      <c r="I121" s="25"/>
      <c r="J121" s="6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6"/>
      <c r="AH121" s="10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1"/>
      <c r="H122" s="1"/>
      <c r="I122" s="25"/>
      <c r="J122" s="6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6"/>
      <c r="AH122" s="10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1"/>
      <c r="H123" s="1"/>
      <c r="I123" s="25"/>
      <c r="J123" s="6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6"/>
      <c r="AH123" s="10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1"/>
      <c r="H124" s="1"/>
      <c r="I124" s="25"/>
      <c r="J124" s="6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6"/>
      <c r="AH124" s="10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1"/>
      <c r="H125" s="1"/>
      <c r="I125" s="25"/>
      <c r="J125" s="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6"/>
      <c r="AH125" s="10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1"/>
      <c r="H126" s="1"/>
      <c r="I126" s="25"/>
      <c r="J126" s="6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6"/>
      <c r="AH126" s="10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1"/>
      <c r="H127" s="1"/>
      <c r="I127" s="25"/>
      <c r="J127" s="6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6"/>
      <c r="AH127" s="10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1"/>
      <c r="H128" s="1"/>
      <c r="I128" s="25"/>
      <c r="J128" s="6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6"/>
      <c r="AH128" s="10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1"/>
      <c r="H129" s="1"/>
      <c r="I129" s="25"/>
      <c r="J129" s="6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6"/>
      <c r="AH129" s="10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1"/>
      <c r="H130" s="1"/>
      <c r="I130" s="25"/>
      <c r="J130" s="6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6"/>
      <c r="AH130" s="10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1"/>
      <c r="H131" s="1"/>
      <c r="I131" s="25"/>
      <c r="J131" s="6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6"/>
      <c r="AH131" s="10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1"/>
      <c r="H132" s="1"/>
      <c r="I132" s="25"/>
      <c r="J132" s="6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6"/>
      <c r="AH132" s="10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1"/>
      <c r="H133" s="1"/>
      <c r="I133" s="25"/>
      <c r="J133" s="6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6"/>
      <c r="AH133" s="10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1"/>
      <c r="H134" s="1"/>
      <c r="I134" s="25"/>
      <c r="J134" s="6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6"/>
      <c r="AH134" s="10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1"/>
      <c r="H135" s="1"/>
      <c r="I135" s="25"/>
      <c r="J135" s="6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6"/>
      <c r="AH135" s="10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1"/>
      <c r="H136" s="1"/>
      <c r="I136" s="25"/>
      <c r="J136" s="6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6"/>
      <c r="AH136" s="10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1"/>
      <c r="H137" s="1"/>
      <c r="I137" s="25"/>
      <c r="J137" s="6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6"/>
      <c r="AH137" s="10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1"/>
      <c r="H138" s="1"/>
      <c r="I138" s="25"/>
      <c r="J138" s="6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6"/>
      <c r="AH138" s="10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1"/>
      <c r="H139" s="1"/>
      <c r="I139" s="25"/>
      <c r="J139" s="6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6"/>
      <c r="AH139" s="10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1"/>
      <c r="H140" s="1"/>
      <c r="I140" s="25"/>
      <c r="J140" s="6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6"/>
      <c r="AH140" s="10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1"/>
      <c r="H141" s="1"/>
      <c r="I141" s="25"/>
      <c r="J141" s="6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6"/>
      <c r="AH141" s="10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1"/>
      <c r="H142" s="1"/>
      <c r="I142" s="25"/>
      <c r="J142" s="6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6"/>
      <c r="AH142" s="10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1"/>
      <c r="H143" s="1"/>
      <c r="I143" s="25"/>
      <c r="J143" s="6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6"/>
      <c r="AH143" s="10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1"/>
      <c r="H144" s="1"/>
      <c r="I144" s="25"/>
      <c r="J144" s="6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6"/>
      <c r="AH144" s="10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1"/>
      <c r="H145" s="1"/>
      <c r="I145" s="25"/>
      <c r="J145" s="6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6"/>
      <c r="AH145" s="10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1"/>
      <c r="H146" s="1"/>
      <c r="I146" s="25"/>
      <c r="J146" s="6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6"/>
      <c r="AH146" s="10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1"/>
      <c r="H147" s="1"/>
      <c r="I147" s="25"/>
      <c r="J147" s="6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6"/>
      <c r="AH147" s="10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1"/>
      <c r="H148" s="1"/>
      <c r="I148" s="25"/>
      <c r="J148" s="6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6"/>
      <c r="AH148" s="10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1"/>
      <c r="H149" s="1"/>
      <c r="I149" s="25"/>
      <c r="J149" s="6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6"/>
      <c r="AH149" s="10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1"/>
      <c r="H150" s="1"/>
      <c r="I150" s="25"/>
      <c r="J150" s="6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6"/>
      <c r="AH150" s="10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1"/>
      <c r="H151" s="1"/>
      <c r="I151" s="25"/>
      <c r="J151" s="6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6"/>
      <c r="AH151" s="10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1"/>
      <c r="H152" s="1"/>
      <c r="I152" s="25"/>
      <c r="J152" s="6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6"/>
      <c r="AH152" s="10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1"/>
      <c r="H153" s="1"/>
      <c r="I153" s="25"/>
      <c r="J153" s="6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6"/>
      <c r="AH153" s="10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1"/>
      <c r="H154" s="1"/>
      <c r="I154" s="25"/>
      <c r="J154" s="6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6"/>
      <c r="AH154" s="10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1"/>
      <c r="H155" s="1"/>
      <c r="I155" s="25"/>
      <c r="J155" s="6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6"/>
      <c r="AH155" s="10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1"/>
      <c r="H156" s="1"/>
      <c r="I156" s="25"/>
      <c r="J156" s="6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6"/>
      <c r="AH156" s="10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1"/>
      <c r="H157" s="1"/>
      <c r="I157" s="25"/>
      <c r="J157" s="6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6"/>
      <c r="AH157" s="10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1"/>
      <c r="H158" s="1"/>
      <c r="I158" s="25"/>
      <c r="J158" s="6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6"/>
      <c r="AH158" s="10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1"/>
      <c r="H159" s="1"/>
      <c r="I159" s="25"/>
      <c r="J159" s="6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6"/>
      <c r="AH159" s="10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1"/>
      <c r="H160" s="1"/>
      <c r="I160" s="25"/>
      <c r="J160" s="6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6"/>
      <c r="AH160" s="10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1"/>
      <c r="H161" s="1"/>
      <c r="I161" s="25"/>
      <c r="J161" s="6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6"/>
      <c r="AH161" s="10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1"/>
      <c r="H162" s="1"/>
      <c r="I162" s="25"/>
      <c r="J162" s="6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6"/>
      <c r="AH162" s="10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1"/>
      <c r="H163" s="1"/>
      <c r="I163" s="25"/>
      <c r="J163" s="6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6"/>
      <c r="AH163" s="10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1"/>
      <c r="H164" s="1"/>
      <c r="I164" s="25"/>
      <c r="J164" s="6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6"/>
      <c r="AH164" s="10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1"/>
      <c r="H165" s="1"/>
      <c r="I165" s="25"/>
      <c r="J165" s="6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6"/>
      <c r="AH165" s="10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1"/>
      <c r="H166" s="1"/>
      <c r="I166" s="25"/>
      <c r="J166" s="6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6"/>
      <c r="AH166" s="10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1"/>
      <c r="H167" s="1"/>
      <c r="I167" s="25"/>
      <c r="J167" s="6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6"/>
      <c r="AH167" s="10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1"/>
      <c r="H168" s="1"/>
      <c r="I168" s="25"/>
      <c r="J168" s="6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6"/>
      <c r="AH168" s="10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1"/>
      <c r="H169" s="1"/>
      <c r="I169" s="25"/>
      <c r="J169" s="6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6"/>
      <c r="AH169" s="10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1"/>
      <c r="H170" s="1"/>
      <c r="I170" s="25"/>
      <c r="J170" s="6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6"/>
      <c r="AH170" s="10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1"/>
      <c r="H171" s="1"/>
      <c r="I171" s="25"/>
      <c r="J171" s="6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6"/>
      <c r="AH171" s="10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1"/>
      <c r="H172" s="1"/>
      <c r="I172" s="25"/>
      <c r="J172" s="6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6"/>
      <c r="AH172" s="10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1"/>
      <c r="H173" s="1"/>
      <c r="I173" s="25"/>
      <c r="J173" s="6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6"/>
      <c r="AH173" s="10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1"/>
      <c r="H174" s="1"/>
      <c r="I174" s="25"/>
      <c r="J174" s="6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6"/>
      <c r="AH174" s="10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1"/>
      <c r="H175" s="1"/>
      <c r="I175" s="25"/>
      <c r="J175" s="6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6"/>
      <c r="AH175" s="10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1"/>
      <c r="H176" s="1"/>
      <c r="I176" s="25"/>
      <c r="J176" s="6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6"/>
      <c r="AH176" s="10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1"/>
      <c r="H177" s="1"/>
      <c r="I177" s="25"/>
      <c r="J177" s="6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6"/>
      <c r="AH177" s="10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1"/>
      <c r="H178" s="1"/>
      <c r="I178" s="25"/>
      <c r="J178" s="6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6"/>
      <c r="AH178" s="10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1"/>
      <c r="H179" s="1"/>
      <c r="I179" s="25"/>
      <c r="J179" s="6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6"/>
      <c r="AH179" s="10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1"/>
      <c r="H180" s="1"/>
      <c r="I180" s="25"/>
      <c r="J180" s="6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6"/>
      <c r="AH180" s="10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1"/>
      <c r="H181" s="1"/>
      <c r="I181" s="25"/>
      <c r="J181" s="6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6"/>
      <c r="AH181" s="10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1"/>
      <c r="H182" s="1"/>
      <c r="I182" s="25"/>
      <c r="J182" s="6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6"/>
      <c r="AH182" s="10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1"/>
      <c r="H183" s="1"/>
      <c r="I183" s="25"/>
      <c r="J183" s="6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6"/>
      <c r="AH183" s="10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1"/>
      <c r="H184" s="1"/>
      <c r="I184" s="25"/>
      <c r="J184" s="6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6"/>
      <c r="AH184" s="10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1"/>
      <c r="H185" s="1"/>
      <c r="I185" s="25"/>
      <c r="J185" s="6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6"/>
      <c r="AH185" s="10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1"/>
      <c r="H186" s="1"/>
      <c r="I186" s="25"/>
      <c r="J186" s="6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6"/>
      <c r="AH186" s="10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1"/>
      <c r="H187" s="1"/>
      <c r="I187" s="25"/>
      <c r="J187" s="6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6"/>
      <c r="AH187" s="10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1"/>
      <c r="H188" s="1"/>
      <c r="I188" s="25"/>
      <c r="J188" s="6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6"/>
      <c r="AH188" s="10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1"/>
      <c r="H189" s="1"/>
      <c r="I189" s="25"/>
      <c r="J189" s="6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6"/>
      <c r="AH189" s="10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1"/>
      <c r="H190" s="1"/>
      <c r="I190" s="25"/>
      <c r="J190" s="6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6"/>
      <c r="AH190" s="10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1"/>
      <c r="H191" s="1"/>
      <c r="I191" s="25"/>
      <c r="J191" s="6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6"/>
      <c r="AH191" s="10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1"/>
      <c r="H192" s="1"/>
      <c r="I192" s="25"/>
      <c r="J192" s="6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6"/>
      <c r="AH192" s="10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1"/>
      <c r="H193" s="1"/>
      <c r="I193" s="25"/>
      <c r="J193" s="6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6"/>
      <c r="AH193" s="10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1"/>
      <c r="H194" s="1"/>
      <c r="I194" s="25"/>
      <c r="J194" s="6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6"/>
      <c r="AH194" s="10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1"/>
      <c r="H195" s="1"/>
      <c r="I195" s="25"/>
      <c r="J195" s="6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6"/>
      <c r="AH195" s="10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1"/>
      <c r="H196" s="1"/>
      <c r="I196" s="25"/>
      <c r="J196" s="6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6"/>
      <c r="AH196" s="10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1"/>
      <c r="H197" s="1"/>
      <c r="I197" s="25"/>
      <c r="J197" s="6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6"/>
      <c r="AH197" s="10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1"/>
      <c r="H198" s="1"/>
      <c r="I198" s="25"/>
      <c r="J198" s="6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6"/>
      <c r="AH198" s="10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1"/>
      <c r="H199" s="1"/>
      <c r="I199" s="25"/>
      <c r="J199" s="6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6"/>
      <c r="AH199" s="10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1"/>
      <c r="H200" s="1"/>
      <c r="I200" s="25"/>
      <c r="J200" s="6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6"/>
      <c r="AH200" s="10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1"/>
      <c r="H201" s="1"/>
      <c r="I201" s="25"/>
      <c r="J201" s="6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6"/>
      <c r="AH201" s="10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1"/>
      <c r="H202" s="1"/>
      <c r="I202" s="25"/>
      <c r="J202" s="6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6"/>
      <c r="AH202" s="10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1"/>
      <c r="H203" s="1"/>
      <c r="I203" s="25"/>
      <c r="J203" s="6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6"/>
      <c r="AH203" s="10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1"/>
      <c r="H204" s="1"/>
      <c r="I204" s="25"/>
      <c r="J204" s="6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6"/>
      <c r="AH204" s="10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1"/>
      <c r="H205" s="1"/>
      <c r="I205" s="25"/>
      <c r="J205" s="6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6"/>
      <c r="AH205" s="10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1"/>
      <c r="H206" s="1"/>
      <c r="I206" s="25"/>
      <c r="J206" s="6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6"/>
      <c r="AH206" s="10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1"/>
      <c r="H207" s="1"/>
      <c r="I207" s="25"/>
      <c r="J207" s="6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6"/>
      <c r="AH207" s="10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1"/>
      <c r="H208" s="1"/>
      <c r="I208" s="25"/>
      <c r="J208" s="6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6"/>
      <c r="AH208" s="10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1"/>
      <c r="H209" s="1"/>
      <c r="I209" s="25"/>
      <c r="J209" s="6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6"/>
      <c r="AH209" s="10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1"/>
      <c r="H210" s="1"/>
      <c r="I210" s="25"/>
      <c r="J210" s="6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6"/>
      <c r="AH210" s="10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1"/>
      <c r="H211" s="1"/>
      <c r="I211" s="25"/>
      <c r="J211" s="6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6"/>
      <c r="AH211" s="10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1"/>
      <c r="H212" s="1"/>
      <c r="I212" s="25"/>
      <c r="J212" s="6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6"/>
      <c r="AH212" s="10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1"/>
      <c r="H213" s="1"/>
      <c r="I213" s="25"/>
      <c r="J213" s="6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6"/>
      <c r="AH213" s="10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1"/>
      <c r="H214" s="1"/>
      <c r="I214" s="25"/>
      <c r="J214" s="6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6"/>
      <c r="AH214" s="10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1"/>
      <c r="H215" s="1"/>
      <c r="I215" s="25"/>
      <c r="J215" s="6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6"/>
      <c r="AH215" s="10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1"/>
      <c r="H216" s="1"/>
      <c r="I216" s="25"/>
      <c r="J216" s="6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6"/>
      <c r="AH216" s="10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1"/>
      <c r="H217" s="1"/>
      <c r="I217" s="25"/>
      <c r="J217" s="6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6"/>
      <c r="AH217" s="10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1"/>
      <c r="H218" s="1"/>
      <c r="I218" s="25"/>
      <c r="J218" s="6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6"/>
      <c r="AH218" s="10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1"/>
      <c r="H219" s="1"/>
      <c r="I219" s="25"/>
      <c r="J219" s="6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6"/>
      <c r="AH219" s="10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1"/>
      <c r="H220" s="1"/>
      <c r="I220" s="25"/>
      <c r="J220" s="6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6"/>
      <c r="AH220" s="10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1"/>
      <c r="H221" s="1"/>
      <c r="I221" s="25"/>
      <c r="J221" s="6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6"/>
      <c r="AH221" s="10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1"/>
      <c r="H222" s="1"/>
      <c r="I222" s="25"/>
      <c r="J222" s="6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6"/>
      <c r="AH222" s="10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1"/>
      <c r="H223" s="1"/>
      <c r="I223" s="25"/>
      <c r="J223" s="6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6"/>
      <c r="AH223" s="10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1"/>
      <c r="H224" s="1"/>
      <c r="I224" s="25"/>
      <c r="J224" s="6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6"/>
      <c r="AH224" s="10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1"/>
      <c r="H225" s="1"/>
      <c r="I225" s="25"/>
      <c r="J225" s="6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6"/>
      <c r="AH225" s="10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1"/>
      <c r="H226" s="1"/>
      <c r="I226" s="25"/>
      <c r="J226" s="6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6"/>
      <c r="AH226" s="10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1"/>
      <c r="H227" s="1"/>
      <c r="I227" s="25"/>
      <c r="J227" s="6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6"/>
      <c r="AH227" s="10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1"/>
      <c r="H228" s="1"/>
      <c r="I228" s="25"/>
      <c r="J228" s="6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6"/>
      <c r="AH228" s="10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1"/>
      <c r="H229" s="1"/>
      <c r="I229" s="25"/>
      <c r="J229" s="6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6"/>
      <c r="AH229" s="10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1"/>
      <c r="H230" s="1"/>
      <c r="I230" s="25"/>
      <c r="J230" s="6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6"/>
      <c r="AH230" s="10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1"/>
      <c r="H231" s="1"/>
      <c r="I231" s="25"/>
      <c r="J231" s="6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6"/>
      <c r="AH231" s="10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1"/>
      <c r="H232" s="1"/>
      <c r="I232" s="25"/>
      <c r="J232" s="6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6"/>
      <c r="AH232" s="10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1"/>
      <c r="H233" s="1"/>
      <c r="I233" s="25"/>
      <c r="J233" s="6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6"/>
      <c r="AH233" s="10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1"/>
      <c r="H234" s="1"/>
      <c r="I234" s="25"/>
      <c r="J234" s="6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6"/>
      <c r="AH234" s="10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1"/>
      <c r="H235" s="1"/>
      <c r="I235" s="25"/>
      <c r="J235" s="6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6"/>
      <c r="AH235" s="10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1"/>
      <c r="H236" s="1"/>
      <c r="I236" s="25"/>
      <c r="J236" s="6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6"/>
      <c r="AH236" s="10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1"/>
      <c r="H237" s="1"/>
      <c r="I237" s="25"/>
      <c r="J237" s="6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6"/>
      <c r="AH237" s="10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1"/>
      <c r="H238" s="1"/>
      <c r="I238" s="25"/>
      <c r="J238" s="6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6"/>
      <c r="AH238" s="10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1"/>
      <c r="H239" s="1"/>
      <c r="I239" s="25"/>
      <c r="J239" s="6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6"/>
      <c r="AH239" s="10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1"/>
      <c r="H240" s="1"/>
      <c r="I240" s="25"/>
      <c r="J240" s="6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6"/>
      <c r="AH240" s="10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1"/>
      <c r="H241" s="1"/>
      <c r="I241" s="25"/>
      <c r="J241" s="6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6"/>
      <c r="AH241" s="10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1"/>
      <c r="H242" s="1"/>
      <c r="I242" s="25"/>
      <c r="J242" s="6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6"/>
      <c r="AH242" s="10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1"/>
      <c r="H243" s="1"/>
      <c r="I243" s="25"/>
      <c r="J243" s="6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6"/>
      <c r="AH243" s="10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1"/>
      <c r="H244" s="1"/>
      <c r="I244" s="25"/>
      <c r="J244" s="6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6"/>
      <c r="AH244" s="10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1"/>
      <c r="H245" s="1"/>
      <c r="I245" s="25"/>
      <c r="J245" s="6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6"/>
      <c r="AH245" s="10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1"/>
      <c r="H246" s="1"/>
      <c r="I246" s="25"/>
      <c r="J246" s="6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6"/>
      <c r="AH246" s="10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1"/>
      <c r="H247" s="1"/>
      <c r="I247" s="25"/>
      <c r="J247" s="6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6"/>
      <c r="AH247" s="10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1"/>
      <c r="H248" s="1"/>
      <c r="I248" s="25"/>
      <c r="J248" s="6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6"/>
      <c r="AH248" s="10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1"/>
      <c r="H249" s="1"/>
      <c r="I249" s="25"/>
      <c r="J249" s="6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6"/>
      <c r="AH249" s="10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1"/>
      <c r="H250" s="1"/>
      <c r="I250" s="25"/>
      <c r="J250" s="6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6"/>
      <c r="AH250" s="10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1"/>
      <c r="H251" s="1"/>
      <c r="I251" s="25"/>
      <c r="J251" s="6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6"/>
      <c r="AH251" s="10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1"/>
      <c r="H252" s="1"/>
      <c r="I252" s="25"/>
      <c r="J252" s="6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6"/>
      <c r="AH252" s="10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1"/>
      <c r="H253" s="1"/>
      <c r="I253" s="25"/>
      <c r="J253" s="6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6"/>
      <c r="AH253" s="10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1"/>
      <c r="H254" s="1"/>
      <c r="I254" s="25"/>
      <c r="J254" s="6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6"/>
      <c r="AH254" s="10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1"/>
      <c r="H255" s="1"/>
      <c r="I255" s="25"/>
      <c r="J255" s="6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6"/>
      <c r="AH255" s="10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1"/>
      <c r="H256" s="1"/>
      <c r="I256" s="25"/>
      <c r="J256" s="6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6"/>
      <c r="AH256" s="10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1"/>
      <c r="H257" s="1"/>
      <c r="I257" s="25"/>
      <c r="J257" s="6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6"/>
      <c r="AH257" s="10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1"/>
      <c r="H258" s="1"/>
      <c r="I258" s="25"/>
      <c r="J258" s="6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6"/>
      <c r="AH258" s="10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1"/>
      <c r="H259" s="1"/>
      <c r="I259" s="25"/>
      <c r="J259" s="6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6"/>
      <c r="AH259" s="10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1"/>
      <c r="H260" s="1"/>
      <c r="I260" s="25"/>
      <c r="J260" s="6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6"/>
      <c r="AH260" s="10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1"/>
      <c r="H261" s="1"/>
      <c r="I261" s="25"/>
      <c r="J261" s="6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6"/>
      <c r="AH261" s="10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1"/>
      <c r="H262" s="1"/>
      <c r="I262" s="25"/>
      <c r="J262" s="6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6"/>
      <c r="AH262" s="10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1"/>
      <c r="H263" s="1"/>
      <c r="I263" s="25"/>
      <c r="J263" s="6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6"/>
      <c r="AH263" s="10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1"/>
      <c r="H264" s="1"/>
      <c r="I264" s="25"/>
      <c r="J264" s="6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6"/>
      <c r="AH264" s="10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1"/>
      <c r="H265" s="1"/>
      <c r="I265" s="25"/>
      <c r="J265" s="6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6"/>
      <c r="AH265" s="10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1"/>
      <c r="H266" s="1"/>
      <c r="I266" s="25"/>
      <c r="J266" s="6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6"/>
      <c r="AH266" s="10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1"/>
      <c r="H267" s="1"/>
      <c r="I267" s="25"/>
      <c r="J267" s="6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6"/>
      <c r="AH267" s="10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1"/>
      <c r="H268" s="1"/>
      <c r="I268" s="25"/>
      <c r="J268" s="6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6"/>
      <c r="AH268" s="10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1"/>
      <c r="H269" s="1"/>
      <c r="I269" s="25"/>
      <c r="J269" s="6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6"/>
      <c r="AH269" s="10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1"/>
      <c r="H270" s="1"/>
      <c r="I270" s="25"/>
      <c r="J270" s="6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6"/>
      <c r="AH270" s="10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1"/>
      <c r="H271" s="1"/>
      <c r="I271" s="25"/>
      <c r="J271" s="6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6"/>
      <c r="AH271" s="10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1"/>
      <c r="H272" s="1"/>
      <c r="I272" s="25"/>
      <c r="J272" s="6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6"/>
      <c r="AH272" s="10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1"/>
      <c r="H273" s="1"/>
      <c r="I273" s="25"/>
      <c r="J273" s="6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6"/>
      <c r="AH273" s="10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1"/>
      <c r="H274" s="1"/>
      <c r="I274" s="25"/>
      <c r="J274" s="6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6"/>
      <c r="AH274" s="10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1"/>
      <c r="H275" s="1"/>
      <c r="I275" s="25"/>
      <c r="J275" s="6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6"/>
      <c r="AH275" s="10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1"/>
      <c r="H276" s="1"/>
      <c r="I276" s="25"/>
      <c r="J276" s="6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6"/>
      <c r="AH276" s="10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1"/>
      <c r="H277" s="1"/>
      <c r="I277" s="25"/>
      <c r="J277" s="6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6"/>
      <c r="AH277" s="10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1"/>
      <c r="H278" s="1"/>
      <c r="I278" s="25"/>
      <c r="J278" s="6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6"/>
      <c r="AH278" s="10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1"/>
      <c r="H279" s="1"/>
      <c r="I279" s="25"/>
      <c r="J279" s="6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6"/>
      <c r="AH279" s="10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1"/>
      <c r="H280" s="1"/>
      <c r="I280" s="25"/>
      <c r="J280" s="6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6"/>
      <c r="AH280" s="10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1"/>
      <c r="H281" s="1"/>
      <c r="I281" s="25"/>
      <c r="J281" s="6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6"/>
      <c r="AH281" s="10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1"/>
      <c r="H282" s="1"/>
      <c r="I282" s="25"/>
      <c r="J282" s="6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6"/>
      <c r="AH282" s="10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1"/>
      <c r="H283" s="1"/>
      <c r="I283" s="25"/>
      <c r="J283" s="6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6"/>
      <c r="AH283" s="10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1"/>
      <c r="H284" s="1"/>
      <c r="I284" s="25"/>
      <c r="J284" s="6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6"/>
      <c r="AH284" s="10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1"/>
      <c r="H285" s="1"/>
      <c r="I285" s="25"/>
      <c r="J285" s="6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6"/>
      <c r="AH285" s="10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1"/>
      <c r="H286" s="1"/>
      <c r="I286" s="25"/>
      <c r="J286" s="6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6"/>
      <c r="AH286" s="10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1"/>
      <c r="H287" s="1"/>
      <c r="I287" s="25"/>
      <c r="J287" s="6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6"/>
      <c r="AH287" s="10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1"/>
      <c r="H288" s="1"/>
      <c r="I288" s="25"/>
      <c r="J288" s="6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6"/>
      <c r="AH288" s="10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1"/>
      <c r="H289" s="1"/>
      <c r="I289" s="25"/>
      <c r="J289" s="6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6"/>
      <c r="AH289" s="10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1"/>
      <c r="H290" s="1"/>
      <c r="I290" s="25"/>
      <c r="J290" s="6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6"/>
      <c r="AH290" s="10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1"/>
      <c r="H291" s="1"/>
      <c r="I291" s="25"/>
      <c r="J291" s="6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6"/>
      <c r="AH291" s="10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1"/>
      <c r="H292" s="1"/>
      <c r="I292" s="25"/>
      <c r="J292" s="6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6"/>
      <c r="AH292" s="10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1"/>
      <c r="H293" s="1"/>
      <c r="I293" s="25"/>
      <c r="J293" s="6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6"/>
      <c r="AH293" s="10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1"/>
      <c r="H294" s="1"/>
      <c r="I294" s="25"/>
      <c r="J294" s="6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6"/>
      <c r="AH294" s="10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1"/>
      <c r="H295" s="1"/>
      <c r="I295" s="25"/>
      <c r="J295" s="6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6"/>
      <c r="AH295" s="10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1"/>
      <c r="H296" s="1"/>
      <c r="I296" s="25"/>
      <c r="J296" s="6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6"/>
      <c r="AH296" s="10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1"/>
      <c r="H297" s="1"/>
      <c r="I297" s="25"/>
      <c r="J297" s="6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6"/>
      <c r="AH297" s="10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1"/>
      <c r="H298" s="1"/>
      <c r="I298" s="25"/>
      <c r="J298" s="6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6"/>
      <c r="AH298" s="10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1"/>
      <c r="H299" s="1"/>
      <c r="I299" s="25"/>
      <c r="J299" s="6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6"/>
      <c r="AH299" s="10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1"/>
      <c r="H300" s="1"/>
      <c r="I300" s="25"/>
      <c r="J300" s="6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6"/>
      <c r="AH300" s="10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1"/>
      <c r="H301" s="1"/>
      <c r="I301" s="25"/>
      <c r="J301" s="6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6"/>
      <c r="AH301" s="10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1"/>
      <c r="H302" s="1"/>
      <c r="I302" s="25"/>
      <c r="J302" s="6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6"/>
      <c r="AH302" s="10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1"/>
      <c r="H303" s="1"/>
      <c r="I303" s="25"/>
      <c r="J303" s="6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6"/>
      <c r="AH303" s="10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1"/>
      <c r="H304" s="1"/>
      <c r="I304" s="25"/>
      <c r="J304" s="6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6"/>
      <c r="AH304" s="10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1"/>
      <c r="H305" s="1"/>
      <c r="I305" s="25"/>
      <c r="J305" s="6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6"/>
      <c r="AH305" s="10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1"/>
      <c r="H306" s="1"/>
      <c r="I306" s="25"/>
      <c r="J306" s="6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6"/>
      <c r="AH306" s="10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1"/>
      <c r="H307" s="1"/>
      <c r="I307" s="25"/>
      <c r="J307" s="6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6"/>
      <c r="AH307" s="10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1"/>
      <c r="H308" s="1"/>
      <c r="I308" s="25"/>
      <c r="J308" s="6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6"/>
      <c r="AH308" s="10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1"/>
      <c r="H309" s="1"/>
      <c r="I309" s="25"/>
      <c r="J309" s="6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6"/>
      <c r="AH309" s="10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1"/>
      <c r="H310" s="1"/>
      <c r="I310" s="25"/>
      <c r="J310" s="6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6"/>
      <c r="AH310" s="10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1"/>
      <c r="H311" s="1"/>
      <c r="I311" s="25"/>
      <c r="J311" s="6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6"/>
      <c r="AH311" s="10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1"/>
      <c r="H312" s="1"/>
      <c r="I312" s="25"/>
      <c r="J312" s="6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6"/>
      <c r="AH312" s="10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1"/>
      <c r="H313" s="1"/>
      <c r="I313" s="25"/>
      <c r="J313" s="6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6"/>
      <c r="AH313" s="10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1"/>
      <c r="H314" s="1"/>
      <c r="I314" s="25"/>
      <c r="J314" s="6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6"/>
      <c r="AH314" s="10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1"/>
      <c r="H315" s="1"/>
      <c r="I315" s="25"/>
      <c r="J315" s="6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6"/>
      <c r="AH315" s="10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1"/>
      <c r="H316" s="1"/>
      <c r="I316" s="25"/>
      <c r="J316" s="6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6"/>
      <c r="AH316" s="10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1"/>
      <c r="H317" s="1"/>
      <c r="I317" s="25"/>
      <c r="J317" s="6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6"/>
      <c r="AH317" s="10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1"/>
      <c r="H318" s="1"/>
      <c r="I318" s="25"/>
      <c r="J318" s="6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6"/>
      <c r="AH318" s="10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1"/>
      <c r="H319" s="1"/>
      <c r="I319" s="25"/>
      <c r="J319" s="6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6"/>
      <c r="AH319" s="10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1"/>
      <c r="H320" s="1"/>
      <c r="I320" s="25"/>
      <c r="J320" s="6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6"/>
      <c r="AH320" s="10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1"/>
      <c r="H321" s="1"/>
      <c r="I321" s="25"/>
      <c r="J321" s="6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6"/>
      <c r="AH321" s="10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1"/>
      <c r="H322" s="1"/>
      <c r="I322" s="25"/>
      <c r="J322" s="6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6"/>
      <c r="AH322" s="10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1"/>
      <c r="H323" s="1"/>
      <c r="I323" s="25"/>
      <c r="J323" s="6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6"/>
      <c r="AH323" s="10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1"/>
      <c r="H324" s="1"/>
      <c r="I324" s="25"/>
      <c r="J324" s="6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6"/>
      <c r="AH324" s="10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1"/>
      <c r="H325" s="1"/>
      <c r="I325" s="25"/>
      <c r="J325" s="6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6"/>
      <c r="AH325" s="10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1"/>
      <c r="H326" s="1"/>
      <c r="I326" s="25"/>
      <c r="J326" s="6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6"/>
      <c r="AH326" s="10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1"/>
      <c r="H327" s="1"/>
      <c r="I327" s="25"/>
      <c r="J327" s="6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6"/>
      <c r="AH327" s="10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1"/>
      <c r="H328" s="1"/>
      <c r="I328" s="25"/>
      <c r="J328" s="6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6"/>
      <c r="AH328" s="10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1"/>
      <c r="H329" s="1"/>
      <c r="I329" s="25"/>
      <c r="J329" s="6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6"/>
      <c r="AH329" s="10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1"/>
      <c r="H330" s="1"/>
      <c r="I330" s="25"/>
      <c r="J330" s="6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6"/>
      <c r="AH330" s="10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1"/>
      <c r="H331" s="1"/>
      <c r="I331" s="25"/>
      <c r="J331" s="6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6"/>
      <c r="AH331" s="10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1"/>
      <c r="H332" s="1"/>
      <c r="I332" s="25"/>
      <c r="J332" s="6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6"/>
      <c r="AH332" s="10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1"/>
      <c r="H333" s="1"/>
      <c r="I333" s="25"/>
      <c r="J333" s="6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6"/>
      <c r="AH333" s="10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1"/>
      <c r="H334" s="1"/>
      <c r="I334" s="25"/>
      <c r="J334" s="6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6"/>
      <c r="AH334" s="10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1"/>
      <c r="H335" s="1"/>
      <c r="I335" s="25"/>
      <c r="J335" s="6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6"/>
      <c r="AH335" s="10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1"/>
      <c r="H336" s="1"/>
      <c r="I336" s="25"/>
      <c r="J336" s="6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6"/>
      <c r="AH336" s="10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1"/>
      <c r="H337" s="1"/>
      <c r="I337" s="25"/>
      <c r="J337" s="6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6"/>
      <c r="AH337" s="10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1"/>
      <c r="H338" s="1"/>
      <c r="I338" s="25"/>
      <c r="J338" s="6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6"/>
      <c r="AH338" s="10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1"/>
      <c r="H339" s="1"/>
      <c r="I339" s="25"/>
      <c r="J339" s="6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6"/>
      <c r="AH339" s="10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1"/>
      <c r="H340" s="1"/>
      <c r="I340" s="25"/>
      <c r="J340" s="6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6"/>
      <c r="AH340" s="10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1"/>
      <c r="H341" s="1"/>
      <c r="I341" s="25"/>
      <c r="J341" s="6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6"/>
      <c r="AH341" s="10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1"/>
      <c r="H342" s="1"/>
      <c r="I342" s="25"/>
      <c r="J342" s="6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6"/>
      <c r="AH342" s="10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1"/>
      <c r="H343" s="1"/>
      <c r="I343" s="25"/>
      <c r="J343" s="6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6"/>
      <c r="AH343" s="10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1"/>
      <c r="H344" s="1"/>
      <c r="I344" s="25"/>
      <c r="J344" s="6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6"/>
      <c r="AH344" s="10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1"/>
      <c r="H345" s="1"/>
      <c r="I345" s="25"/>
      <c r="J345" s="6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6"/>
      <c r="AH345" s="10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1"/>
      <c r="H346" s="1"/>
      <c r="I346" s="25"/>
      <c r="J346" s="6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6"/>
      <c r="AH346" s="10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1"/>
      <c r="H347" s="1"/>
      <c r="I347" s="25"/>
      <c r="J347" s="6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6"/>
      <c r="AH347" s="10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1"/>
      <c r="H348" s="1"/>
      <c r="I348" s="25"/>
      <c r="J348" s="6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6"/>
      <c r="AH348" s="10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1"/>
      <c r="H349" s="1"/>
      <c r="I349" s="25"/>
      <c r="J349" s="6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6"/>
      <c r="AH349" s="10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1"/>
      <c r="H350" s="1"/>
      <c r="I350" s="25"/>
      <c r="J350" s="6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6"/>
      <c r="AH350" s="10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1"/>
      <c r="H351" s="1"/>
      <c r="I351" s="25"/>
      <c r="J351" s="6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6"/>
      <c r="AH351" s="10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1"/>
      <c r="H352" s="1"/>
      <c r="I352" s="25"/>
      <c r="J352" s="6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6"/>
      <c r="AH352" s="10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1"/>
      <c r="H353" s="1"/>
      <c r="I353" s="25"/>
      <c r="J353" s="6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6"/>
      <c r="AH353" s="10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1"/>
      <c r="H354" s="1"/>
      <c r="I354" s="25"/>
      <c r="J354" s="6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6"/>
      <c r="AH354" s="10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1"/>
      <c r="H355" s="1"/>
      <c r="I355" s="25"/>
      <c r="J355" s="6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6"/>
      <c r="AH355" s="10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1"/>
      <c r="H356" s="1"/>
      <c r="I356" s="25"/>
      <c r="J356" s="6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6"/>
      <c r="AH356" s="10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1"/>
      <c r="H357" s="1"/>
      <c r="I357" s="25"/>
      <c r="J357" s="6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6"/>
      <c r="AH357" s="10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1"/>
      <c r="H358" s="1"/>
      <c r="I358" s="25"/>
      <c r="J358" s="6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6"/>
      <c r="AH358" s="10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1"/>
      <c r="H359" s="1"/>
      <c r="I359" s="25"/>
      <c r="J359" s="6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6"/>
      <c r="AH359" s="10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1"/>
      <c r="H360" s="1"/>
      <c r="I360" s="25"/>
      <c r="J360" s="6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6"/>
      <c r="AH360" s="10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1"/>
      <c r="H361" s="1"/>
      <c r="I361" s="25"/>
      <c r="J361" s="6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6"/>
      <c r="AH361" s="10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1"/>
      <c r="H362" s="1"/>
      <c r="I362" s="25"/>
      <c r="J362" s="6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6"/>
      <c r="AH362" s="10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1"/>
      <c r="H363" s="1"/>
      <c r="I363" s="25"/>
      <c r="J363" s="6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6"/>
      <c r="AH363" s="10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1"/>
      <c r="H364" s="1"/>
      <c r="I364" s="25"/>
      <c r="J364" s="6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6"/>
      <c r="AH364" s="10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1"/>
      <c r="H365" s="1"/>
      <c r="I365" s="25"/>
      <c r="J365" s="6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6"/>
      <c r="AH365" s="10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1"/>
      <c r="H366" s="1"/>
      <c r="I366" s="25"/>
      <c r="J366" s="6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6"/>
      <c r="AH366" s="10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1"/>
      <c r="H367" s="1"/>
      <c r="I367" s="25"/>
      <c r="J367" s="6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6"/>
      <c r="AH367" s="10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1"/>
      <c r="H368" s="1"/>
      <c r="I368" s="25"/>
      <c r="J368" s="6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6"/>
      <c r="AH368" s="10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1"/>
      <c r="H369" s="1"/>
      <c r="I369" s="25"/>
      <c r="J369" s="6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6"/>
      <c r="AH369" s="10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1"/>
      <c r="H370" s="1"/>
      <c r="I370" s="25"/>
      <c r="J370" s="6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6"/>
      <c r="AH370" s="10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1"/>
      <c r="H371" s="1"/>
      <c r="I371" s="25"/>
      <c r="J371" s="6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6"/>
      <c r="AH371" s="10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1"/>
      <c r="H372" s="1"/>
      <c r="I372" s="25"/>
      <c r="J372" s="6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6"/>
      <c r="AH372" s="10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1"/>
      <c r="H373" s="1"/>
      <c r="I373" s="25"/>
      <c r="J373" s="6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6"/>
      <c r="AH373" s="10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1"/>
      <c r="H374" s="1"/>
      <c r="I374" s="25"/>
      <c r="J374" s="6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6"/>
      <c r="AH374" s="10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1"/>
      <c r="H375" s="1"/>
      <c r="I375" s="25"/>
      <c r="J375" s="6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6"/>
      <c r="AH375" s="10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1"/>
      <c r="H376" s="1"/>
      <c r="I376" s="25"/>
      <c r="J376" s="6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6"/>
      <c r="AH376" s="10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1"/>
      <c r="H377" s="1"/>
      <c r="I377" s="25"/>
      <c r="J377" s="6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6"/>
      <c r="AH377" s="10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1"/>
      <c r="H378" s="1"/>
      <c r="I378" s="25"/>
      <c r="J378" s="6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6"/>
      <c r="AH378" s="10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1"/>
      <c r="H379" s="1"/>
      <c r="I379" s="25"/>
      <c r="J379" s="6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6"/>
      <c r="AH379" s="10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1"/>
      <c r="H380" s="1"/>
      <c r="I380" s="25"/>
      <c r="J380" s="6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6"/>
      <c r="AH380" s="10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1"/>
      <c r="H381" s="1"/>
      <c r="I381" s="25"/>
      <c r="J381" s="6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6"/>
      <c r="AH381" s="10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1"/>
      <c r="H382" s="1"/>
      <c r="I382" s="25"/>
      <c r="J382" s="6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6"/>
      <c r="AH382" s="10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1"/>
      <c r="H383" s="1"/>
      <c r="I383" s="25"/>
      <c r="J383" s="6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6"/>
      <c r="AH383" s="10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1"/>
      <c r="H384" s="1"/>
      <c r="I384" s="25"/>
      <c r="J384" s="6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6"/>
      <c r="AH384" s="10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1"/>
      <c r="H385" s="1"/>
      <c r="I385" s="25"/>
      <c r="J385" s="6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6"/>
      <c r="AH385" s="10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1"/>
      <c r="H386" s="1"/>
      <c r="I386" s="25"/>
      <c r="J386" s="6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6"/>
      <c r="AH386" s="10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1"/>
      <c r="H387" s="1"/>
      <c r="I387" s="25"/>
      <c r="J387" s="6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6"/>
      <c r="AH387" s="10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1"/>
      <c r="H388" s="1"/>
      <c r="I388" s="25"/>
      <c r="J388" s="6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6"/>
      <c r="AH388" s="10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1"/>
      <c r="H389" s="1"/>
      <c r="I389" s="25"/>
      <c r="J389" s="6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6"/>
      <c r="AH389" s="10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1"/>
      <c r="H390" s="1"/>
      <c r="I390" s="25"/>
      <c r="J390" s="6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6"/>
      <c r="AH390" s="10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1"/>
      <c r="H391" s="1"/>
      <c r="I391" s="25"/>
      <c r="J391" s="6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6"/>
      <c r="AH391" s="10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1"/>
      <c r="H392" s="1"/>
      <c r="I392" s="25"/>
      <c r="J392" s="6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6"/>
      <c r="AH392" s="10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1"/>
      <c r="H393" s="1"/>
      <c r="I393" s="25"/>
      <c r="J393" s="6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6"/>
      <c r="AH393" s="10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1"/>
      <c r="H394" s="1"/>
      <c r="I394" s="25"/>
      <c r="J394" s="6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6"/>
      <c r="AH394" s="10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1"/>
      <c r="H395" s="1"/>
      <c r="I395" s="25"/>
      <c r="J395" s="6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6"/>
      <c r="AH395" s="10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1"/>
      <c r="H396" s="1"/>
      <c r="I396" s="25"/>
      <c r="J396" s="6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6"/>
      <c r="AH396" s="10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1"/>
      <c r="H397" s="1"/>
      <c r="I397" s="25"/>
      <c r="J397" s="6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6"/>
      <c r="AH397" s="10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1"/>
      <c r="H398" s="1"/>
      <c r="I398" s="25"/>
      <c r="J398" s="6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6"/>
      <c r="AH398" s="10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1"/>
      <c r="H399" s="1"/>
      <c r="I399" s="25"/>
      <c r="J399" s="6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6"/>
      <c r="AH399" s="10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1"/>
      <c r="H400" s="1"/>
      <c r="I400" s="25"/>
      <c r="J400" s="6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6"/>
      <c r="AH400" s="10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1"/>
      <c r="H401" s="1"/>
      <c r="I401" s="25"/>
      <c r="J401" s="6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6"/>
      <c r="AH401" s="10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1"/>
      <c r="H402" s="1"/>
      <c r="I402" s="25"/>
      <c r="J402" s="6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6"/>
      <c r="AH402" s="10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1"/>
      <c r="H403" s="1"/>
      <c r="I403" s="25"/>
      <c r="J403" s="6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6"/>
      <c r="AH403" s="10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1"/>
      <c r="H404" s="1"/>
      <c r="I404" s="25"/>
      <c r="J404" s="6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6"/>
      <c r="AH404" s="10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1"/>
      <c r="H405" s="1"/>
      <c r="I405" s="25"/>
      <c r="J405" s="6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6"/>
      <c r="AH405" s="10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1"/>
      <c r="H406" s="1"/>
      <c r="I406" s="25"/>
      <c r="J406" s="6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6"/>
      <c r="AH406" s="10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1"/>
      <c r="H407" s="1"/>
      <c r="I407" s="25"/>
      <c r="J407" s="6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6"/>
      <c r="AH407" s="10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1"/>
      <c r="H408" s="1"/>
      <c r="I408" s="25"/>
      <c r="J408" s="6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6"/>
      <c r="AH408" s="10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1"/>
      <c r="H409" s="1"/>
      <c r="I409" s="25"/>
      <c r="J409" s="6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6"/>
      <c r="AH409" s="10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1"/>
      <c r="H410" s="1"/>
      <c r="I410" s="25"/>
      <c r="J410" s="6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6"/>
      <c r="AH410" s="10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1"/>
      <c r="H411" s="1"/>
      <c r="I411" s="25"/>
      <c r="J411" s="6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6"/>
      <c r="AH411" s="10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1"/>
      <c r="H412" s="1"/>
      <c r="I412" s="25"/>
      <c r="J412" s="6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6"/>
      <c r="AH412" s="10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1"/>
      <c r="H413" s="1"/>
      <c r="I413" s="25"/>
      <c r="J413" s="6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6"/>
      <c r="AH413" s="10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1"/>
      <c r="H414" s="1"/>
      <c r="I414" s="25"/>
      <c r="J414" s="6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6"/>
      <c r="AH414" s="10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1"/>
      <c r="H415" s="1"/>
      <c r="I415" s="25"/>
      <c r="J415" s="6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6"/>
      <c r="AH415" s="10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1"/>
      <c r="H416" s="1"/>
      <c r="I416" s="25"/>
      <c r="J416" s="6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6"/>
      <c r="AH416" s="10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1"/>
      <c r="H417" s="1"/>
      <c r="I417" s="25"/>
      <c r="J417" s="6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6"/>
      <c r="AH417" s="10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1"/>
      <c r="H418" s="1"/>
      <c r="I418" s="25"/>
      <c r="J418" s="6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6"/>
      <c r="AH418" s="10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1"/>
      <c r="H419" s="1"/>
      <c r="I419" s="25"/>
      <c r="J419" s="6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6"/>
      <c r="AH419" s="10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1"/>
      <c r="H420" s="1"/>
      <c r="I420" s="25"/>
      <c r="J420" s="6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6"/>
      <c r="AH420" s="10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1"/>
      <c r="H421" s="1"/>
      <c r="I421" s="25"/>
      <c r="J421" s="6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6"/>
      <c r="AH421" s="10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1"/>
      <c r="H422" s="1"/>
      <c r="I422" s="25"/>
      <c r="J422" s="6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6"/>
      <c r="AH422" s="10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1"/>
      <c r="H423" s="1"/>
      <c r="I423" s="25"/>
      <c r="J423" s="6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6"/>
      <c r="AH423" s="10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1"/>
      <c r="H424" s="1"/>
      <c r="I424" s="25"/>
      <c r="J424" s="6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6"/>
      <c r="AH424" s="10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1"/>
      <c r="H425" s="1"/>
      <c r="I425" s="25"/>
      <c r="J425" s="6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6"/>
      <c r="AH425" s="10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1"/>
      <c r="H426" s="1"/>
      <c r="I426" s="25"/>
      <c r="J426" s="6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6"/>
      <c r="AH426" s="10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1"/>
      <c r="H427" s="1"/>
      <c r="I427" s="25"/>
      <c r="J427" s="6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6"/>
      <c r="AH427" s="10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1"/>
      <c r="H428" s="1"/>
      <c r="I428" s="25"/>
      <c r="J428" s="6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6"/>
      <c r="AH428" s="10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1"/>
      <c r="H429" s="1"/>
      <c r="I429" s="25"/>
      <c r="J429" s="6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6"/>
      <c r="AH429" s="10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1"/>
      <c r="H430" s="1"/>
      <c r="I430" s="25"/>
      <c r="J430" s="6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6"/>
      <c r="AH430" s="10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1"/>
      <c r="H431" s="1"/>
      <c r="I431" s="25"/>
      <c r="J431" s="6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6"/>
      <c r="AH431" s="10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1"/>
      <c r="H432" s="1"/>
      <c r="I432" s="25"/>
      <c r="J432" s="6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6"/>
      <c r="AH432" s="10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1"/>
      <c r="H433" s="1"/>
      <c r="I433" s="25"/>
      <c r="J433" s="6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6"/>
      <c r="AH433" s="10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1"/>
      <c r="H434" s="1"/>
      <c r="I434" s="25"/>
      <c r="J434" s="6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6"/>
      <c r="AH434" s="10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1"/>
      <c r="H435" s="1"/>
      <c r="I435" s="25"/>
      <c r="J435" s="6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6"/>
      <c r="AH435" s="10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1"/>
      <c r="H436" s="1"/>
      <c r="I436" s="25"/>
      <c r="J436" s="6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6"/>
      <c r="AH436" s="10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1"/>
      <c r="H437" s="1"/>
      <c r="I437" s="25"/>
      <c r="J437" s="6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6"/>
      <c r="AH437" s="10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1"/>
      <c r="H438" s="1"/>
      <c r="I438" s="25"/>
      <c r="J438" s="6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6"/>
      <c r="AH438" s="10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1"/>
      <c r="H439" s="1"/>
      <c r="I439" s="25"/>
      <c r="J439" s="6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6"/>
      <c r="AH439" s="10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1"/>
      <c r="H440" s="1"/>
      <c r="I440" s="25"/>
      <c r="J440" s="6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6"/>
      <c r="AH440" s="10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1"/>
      <c r="H441" s="1"/>
      <c r="I441" s="25"/>
      <c r="J441" s="6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6"/>
      <c r="AH441" s="10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1"/>
      <c r="H442" s="1"/>
      <c r="I442" s="25"/>
      <c r="J442" s="6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6"/>
      <c r="AH442" s="10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1"/>
      <c r="H443" s="1"/>
      <c r="I443" s="25"/>
      <c r="J443" s="6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6"/>
      <c r="AH443" s="10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1"/>
      <c r="H444" s="1"/>
      <c r="I444" s="25"/>
      <c r="J444" s="6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6"/>
      <c r="AH444" s="10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1"/>
      <c r="H445" s="1"/>
      <c r="I445" s="25"/>
      <c r="J445" s="6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6"/>
      <c r="AH445" s="10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1"/>
      <c r="H446" s="1"/>
      <c r="I446" s="25"/>
      <c r="J446" s="6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6"/>
      <c r="AH446" s="10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1"/>
      <c r="H447" s="1"/>
      <c r="I447" s="25"/>
      <c r="J447" s="6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6"/>
      <c r="AH447" s="10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1"/>
      <c r="H448" s="1"/>
      <c r="I448" s="25"/>
      <c r="J448" s="6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6"/>
      <c r="AH448" s="10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1"/>
      <c r="H449" s="1"/>
      <c r="I449" s="25"/>
      <c r="J449" s="6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6"/>
      <c r="AH449" s="10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1"/>
      <c r="H450" s="1"/>
      <c r="I450" s="25"/>
      <c r="J450" s="6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6"/>
      <c r="AH450" s="10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1"/>
      <c r="H451" s="1"/>
      <c r="I451" s="25"/>
      <c r="J451" s="6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6"/>
      <c r="AH451" s="10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1"/>
      <c r="H452" s="1"/>
      <c r="I452" s="25"/>
      <c r="J452" s="6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6"/>
      <c r="AH452" s="10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1"/>
      <c r="H453" s="1"/>
      <c r="I453" s="25"/>
      <c r="J453" s="6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6"/>
      <c r="AH453" s="10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1"/>
      <c r="H454" s="1"/>
      <c r="I454" s="25"/>
      <c r="J454" s="6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6"/>
      <c r="AH454" s="10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1"/>
      <c r="H455" s="1"/>
      <c r="I455" s="25"/>
      <c r="J455" s="6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6"/>
      <c r="AH455" s="10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1"/>
      <c r="H456" s="1"/>
      <c r="I456" s="25"/>
      <c r="J456" s="6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6"/>
      <c r="AH456" s="10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1"/>
      <c r="H457" s="1"/>
      <c r="I457" s="25"/>
      <c r="J457" s="6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6"/>
      <c r="AH457" s="10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1"/>
      <c r="H458" s="1"/>
      <c r="I458" s="25"/>
      <c r="J458" s="6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6"/>
      <c r="AH458" s="10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1"/>
      <c r="H459" s="1"/>
      <c r="I459" s="25"/>
      <c r="J459" s="6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6"/>
      <c r="AH459" s="10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1"/>
      <c r="H460" s="1"/>
      <c r="I460" s="25"/>
      <c r="J460" s="6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6"/>
      <c r="AH460" s="10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1"/>
      <c r="H461" s="1"/>
      <c r="I461" s="25"/>
      <c r="J461" s="6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6"/>
      <c r="AH461" s="10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1"/>
      <c r="H462" s="1"/>
      <c r="I462" s="25"/>
      <c r="J462" s="6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6"/>
      <c r="AH462" s="10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1"/>
      <c r="H463" s="1"/>
      <c r="I463" s="25"/>
      <c r="J463" s="6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6"/>
      <c r="AH463" s="10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1"/>
      <c r="H464" s="1"/>
      <c r="I464" s="25"/>
      <c r="J464" s="6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6"/>
      <c r="AH464" s="10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1"/>
      <c r="H465" s="1"/>
      <c r="I465" s="25"/>
      <c r="J465" s="6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6"/>
      <c r="AH465" s="10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1"/>
      <c r="H466" s="1"/>
      <c r="I466" s="25"/>
      <c r="J466" s="6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6"/>
      <c r="AH466" s="10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1"/>
      <c r="H467" s="1"/>
      <c r="I467" s="25"/>
      <c r="J467" s="6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6"/>
      <c r="AH467" s="10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1"/>
      <c r="H468" s="1"/>
      <c r="I468" s="25"/>
      <c r="J468" s="6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6"/>
      <c r="AH468" s="10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1"/>
      <c r="H469" s="1"/>
      <c r="I469" s="25"/>
      <c r="J469" s="6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6"/>
      <c r="AH469" s="10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1"/>
      <c r="H470" s="1"/>
      <c r="I470" s="25"/>
      <c r="J470" s="6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6"/>
      <c r="AH470" s="10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1"/>
      <c r="H471" s="1"/>
      <c r="I471" s="25"/>
      <c r="J471" s="6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6"/>
      <c r="AH471" s="10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1"/>
      <c r="H472" s="1"/>
      <c r="I472" s="25"/>
      <c r="J472" s="6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6"/>
      <c r="AH472" s="10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1"/>
      <c r="H473" s="1"/>
      <c r="I473" s="25"/>
      <c r="J473" s="6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6"/>
      <c r="AH473" s="10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1"/>
      <c r="H474" s="1"/>
      <c r="I474" s="25"/>
      <c r="J474" s="6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6"/>
      <c r="AH474" s="10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1"/>
      <c r="H475" s="1"/>
      <c r="I475" s="25"/>
      <c r="J475" s="6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6"/>
      <c r="AH475" s="10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1"/>
      <c r="H476" s="1"/>
      <c r="I476" s="25"/>
      <c r="J476" s="6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6"/>
      <c r="AH476" s="10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1"/>
      <c r="H477" s="1"/>
      <c r="I477" s="25"/>
      <c r="J477" s="6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6"/>
      <c r="AH477" s="10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1"/>
      <c r="H478" s="1"/>
      <c r="I478" s="25"/>
      <c r="J478" s="6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6"/>
      <c r="AH478" s="10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1"/>
      <c r="H479" s="1"/>
      <c r="I479" s="25"/>
      <c r="J479" s="6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6"/>
      <c r="AH479" s="10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1"/>
      <c r="H480" s="1"/>
      <c r="I480" s="25"/>
      <c r="J480" s="6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6"/>
      <c r="AH480" s="10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1"/>
      <c r="H481" s="1"/>
      <c r="I481" s="25"/>
      <c r="J481" s="6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6"/>
      <c r="AH481" s="10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1"/>
      <c r="H482" s="1"/>
      <c r="I482" s="25"/>
      <c r="J482" s="6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6"/>
      <c r="AH482" s="10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1"/>
      <c r="H483" s="1"/>
      <c r="I483" s="25"/>
      <c r="J483" s="6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6"/>
      <c r="AH483" s="10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1"/>
      <c r="H484" s="1"/>
      <c r="I484" s="25"/>
      <c r="J484" s="6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6"/>
      <c r="AH484" s="10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1"/>
      <c r="H485" s="1"/>
      <c r="I485" s="25"/>
      <c r="J485" s="6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6"/>
      <c r="AH485" s="10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1"/>
      <c r="H486" s="1"/>
      <c r="I486" s="25"/>
      <c r="J486" s="6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6"/>
      <c r="AH486" s="10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1"/>
      <c r="H487" s="1"/>
      <c r="I487" s="25"/>
      <c r="J487" s="6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6"/>
      <c r="AH487" s="10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1"/>
      <c r="H488" s="1"/>
      <c r="I488" s="25"/>
      <c r="J488" s="6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6"/>
      <c r="AH488" s="10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1"/>
      <c r="H489" s="1"/>
      <c r="I489" s="25"/>
      <c r="J489" s="6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6"/>
      <c r="AH489" s="10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1"/>
      <c r="H490" s="1"/>
      <c r="I490" s="25"/>
      <c r="J490" s="6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6"/>
      <c r="AH490" s="10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1"/>
      <c r="H491" s="1"/>
      <c r="I491" s="25"/>
      <c r="J491" s="6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6"/>
      <c r="AH491" s="10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1"/>
      <c r="H492" s="1"/>
      <c r="I492" s="25"/>
      <c r="J492" s="6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6"/>
      <c r="AH492" s="10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</sheetData>
  <autoFilter ref="A3:AI6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2024-05-01T09:35:40Z</dcterms:created>
  <dcterms:modified xsi:type="dcterms:W3CDTF">2024-05-20T10:03:02Z</dcterms:modified>
</cp:coreProperties>
</file>