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Симферополь\2024\07,24\19,07,24 Симф КИ\"/>
    </mc:Choice>
  </mc:AlternateContent>
  <xr:revisionPtr revIDLastSave="0" documentId="13_ncr:1_{E96B1755-CDD7-431F-90A4-F6616E03C4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W8" i="1"/>
  <c r="Z8" i="1" s="1"/>
  <c r="W10" i="1"/>
  <c r="Z10" i="1" s="1"/>
  <c r="W12" i="1"/>
  <c r="Z12" i="1" s="1"/>
  <c r="W14" i="1"/>
  <c r="Z14" i="1" s="1"/>
  <c r="W16" i="1"/>
  <c r="Z16" i="1" s="1"/>
  <c r="W18" i="1"/>
  <c r="Z18" i="1" s="1"/>
  <c r="W20" i="1"/>
  <c r="Z20" i="1" s="1"/>
  <c r="W22" i="1"/>
  <c r="Z22" i="1" s="1"/>
  <c r="W24" i="1"/>
  <c r="Z24" i="1" s="1"/>
  <c r="W26" i="1"/>
  <c r="Z26" i="1" s="1"/>
  <c r="W28" i="1"/>
  <c r="Z28" i="1" s="1"/>
  <c r="W32" i="1"/>
  <c r="Z32" i="1" s="1"/>
  <c r="W34" i="1"/>
  <c r="Z34" i="1" s="1"/>
  <c r="W36" i="1"/>
  <c r="Z36" i="1" s="1"/>
  <c r="W38" i="1"/>
  <c r="Z38" i="1" s="1"/>
  <c r="W40" i="1"/>
  <c r="Z40" i="1" s="1"/>
  <c r="W42" i="1"/>
  <c r="Z42" i="1" s="1"/>
  <c r="W44" i="1"/>
  <c r="Z44" i="1" s="1"/>
  <c r="W46" i="1"/>
  <c r="Z46" i="1" s="1"/>
  <c r="AD8" i="1"/>
  <c r="AD9" i="1"/>
  <c r="W9" i="1" s="1"/>
  <c r="Z9" i="1" s="1"/>
  <c r="AD10" i="1"/>
  <c r="AD11" i="1"/>
  <c r="W11" i="1" s="1"/>
  <c r="Z11" i="1" s="1"/>
  <c r="AD12" i="1"/>
  <c r="AD13" i="1"/>
  <c r="W13" i="1" s="1"/>
  <c r="Z13" i="1" s="1"/>
  <c r="AD14" i="1"/>
  <c r="AD15" i="1"/>
  <c r="W15" i="1" s="1"/>
  <c r="Z15" i="1" s="1"/>
  <c r="AD16" i="1"/>
  <c r="AD17" i="1"/>
  <c r="W17" i="1" s="1"/>
  <c r="Z17" i="1" s="1"/>
  <c r="AD18" i="1"/>
  <c r="AD19" i="1"/>
  <c r="W19" i="1" s="1"/>
  <c r="Z19" i="1" s="1"/>
  <c r="AD20" i="1"/>
  <c r="AD21" i="1"/>
  <c r="W21" i="1" s="1"/>
  <c r="Z21" i="1" s="1"/>
  <c r="AD22" i="1"/>
  <c r="AD23" i="1"/>
  <c r="W23" i="1" s="1"/>
  <c r="Z23" i="1" s="1"/>
  <c r="AD24" i="1"/>
  <c r="AD25" i="1"/>
  <c r="W25" i="1" s="1"/>
  <c r="Z25" i="1" s="1"/>
  <c r="AD26" i="1"/>
  <c r="AD27" i="1"/>
  <c r="W27" i="1" s="1"/>
  <c r="Z27" i="1" s="1"/>
  <c r="AD28" i="1"/>
  <c r="AD29" i="1"/>
  <c r="W29" i="1" s="1"/>
  <c r="Z29" i="1" s="1"/>
  <c r="AD30" i="1"/>
  <c r="W30" i="1" s="1"/>
  <c r="Z30" i="1" s="1"/>
  <c r="AD31" i="1"/>
  <c r="W31" i="1" s="1"/>
  <c r="Z31" i="1" s="1"/>
  <c r="AD32" i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AD39" i="1"/>
  <c r="W39" i="1" s="1"/>
  <c r="Z39" i="1" s="1"/>
  <c r="AD40" i="1"/>
  <c r="AD41" i="1"/>
  <c r="W41" i="1" s="1"/>
  <c r="Z41" i="1" s="1"/>
  <c r="AD42" i="1"/>
  <c r="AD43" i="1"/>
  <c r="W43" i="1" s="1"/>
  <c r="Z43" i="1" s="1"/>
  <c r="AD44" i="1"/>
  <c r="AD45" i="1"/>
  <c r="W45" i="1" s="1"/>
  <c r="AD46" i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L30" i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L69" i="1"/>
  <c r="Y69" i="1" s="1"/>
  <c r="L70" i="1"/>
  <c r="L71" i="1"/>
  <c r="L72" i="1"/>
  <c r="Y72" i="1" s="1"/>
  <c r="L73" i="1"/>
  <c r="Y73" i="1" s="1"/>
  <c r="L74" i="1"/>
  <c r="L75" i="1"/>
  <c r="L76" i="1"/>
  <c r="Y76" i="1" s="1"/>
  <c r="L77" i="1"/>
  <c r="Y77" i="1" s="1"/>
  <c r="L78" i="1"/>
  <c r="L79" i="1"/>
  <c r="L80" i="1"/>
  <c r="Y80" i="1" s="1"/>
  <c r="L81" i="1"/>
  <c r="Y81" i="1" s="1"/>
  <c r="L82" i="1"/>
  <c r="L83" i="1"/>
  <c r="L84" i="1"/>
  <c r="Y84" i="1" s="1"/>
  <c r="L85" i="1"/>
  <c r="Y85" i="1" s="1"/>
  <c r="L86" i="1"/>
  <c r="L87" i="1"/>
  <c r="L88" i="1"/>
  <c r="Y88" i="1" s="1"/>
  <c r="L89" i="1"/>
  <c r="Y89" i="1" s="1"/>
  <c r="L90" i="1"/>
  <c r="L91" i="1"/>
  <c r="L92" i="1"/>
  <c r="Y92" i="1" s="1"/>
  <c r="L93" i="1"/>
  <c r="Y93" i="1" s="1"/>
  <c r="L94" i="1"/>
  <c r="L95" i="1"/>
  <c r="L96" i="1"/>
  <c r="Y96" i="1" s="1"/>
  <c r="L97" i="1"/>
  <c r="Y97" i="1" s="1"/>
  <c r="L98" i="1"/>
  <c r="L99" i="1"/>
  <c r="L100" i="1"/>
  <c r="Y100" i="1" s="1"/>
  <c r="L101" i="1"/>
  <c r="Y101" i="1" s="1"/>
  <c r="L102" i="1"/>
  <c r="L103" i="1"/>
  <c r="L104" i="1"/>
  <c r="Y104" i="1" s="1"/>
  <c r="L105" i="1"/>
  <c r="L106" i="1"/>
  <c r="Y106" i="1" s="1"/>
  <c r="L107" i="1"/>
  <c r="L108" i="1"/>
  <c r="L109" i="1"/>
  <c r="L110" i="1"/>
  <c r="Y110" i="1" s="1"/>
  <c r="L111" i="1"/>
  <c r="L112" i="1"/>
  <c r="Y112" i="1" s="1"/>
  <c r="L113" i="1"/>
  <c r="L114" i="1"/>
  <c r="Y114" i="1" s="1"/>
  <c r="L115" i="1"/>
  <c r="L116" i="1"/>
  <c r="Y116" i="1" s="1"/>
  <c r="L117" i="1"/>
  <c r="L7" i="1"/>
  <c r="Y7" i="1" s="1"/>
  <c r="K10" i="1"/>
  <c r="K12" i="1"/>
  <c r="K14" i="1"/>
  <c r="K16" i="1"/>
  <c r="K18" i="1"/>
  <c r="K20" i="1"/>
  <c r="K22" i="1"/>
  <c r="K24" i="1"/>
  <c r="K26" i="1"/>
  <c r="K28" i="1"/>
  <c r="K32" i="1"/>
  <c r="K34" i="1"/>
  <c r="K36" i="1"/>
  <c r="K38" i="1"/>
  <c r="K40" i="1"/>
  <c r="K42" i="1"/>
  <c r="K44" i="1"/>
  <c r="K46" i="1"/>
  <c r="K48" i="1"/>
  <c r="K50" i="1"/>
  <c r="K113" i="1"/>
  <c r="J8" i="1"/>
  <c r="K8" i="1" s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K30" i="1" s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Y30" i="1" l="1"/>
  <c r="AL7" i="1"/>
  <c r="AJ7" i="1"/>
  <c r="AK7" i="1"/>
  <c r="AL116" i="1"/>
  <c r="AK116" i="1"/>
  <c r="AJ116" i="1"/>
  <c r="AL114" i="1"/>
  <c r="AJ114" i="1"/>
  <c r="AK114" i="1"/>
  <c r="AL112" i="1"/>
  <c r="AK112" i="1"/>
  <c r="AJ112" i="1"/>
  <c r="AL110" i="1"/>
  <c r="AJ110" i="1"/>
  <c r="AK110" i="1"/>
  <c r="AL108" i="1"/>
  <c r="AJ108" i="1"/>
  <c r="AK108" i="1"/>
  <c r="AL106" i="1"/>
  <c r="AJ106" i="1"/>
  <c r="AK106" i="1"/>
  <c r="AL104" i="1"/>
  <c r="AJ104" i="1"/>
  <c r="AK104" i="1"/>
  <c r="AL102" i="1"/>
  <c r="AK102" i="1"/>
  <c r="AJ102" i="1"/>
  <c r="AL100" i="1"/>
  <c r="AK100" i="1"/>
  <c r="AJ100" i="1"/>
  <c r="AJ98" i="1"/>
  <c r="AL98" i="1"/>
  <c r="AK98" i="1"/>
  <c r="AL96" i="1"/>
  <c r="AK96" i="1"/>
  <c r="AJ96" i="1"/>
  <c r="AJ94" i="1"/>
  <c r="AL94" i="1"/>
  <c r="AK94" i="1"/>
  <c r="AL92" i="1"/>
  <c r="AJ92" i="1"/>
  <c r="AK92" i="1"/>
  <c r="AL90" i="1"/>
  <c r="AK90" i="1"/>
  <c r="AJ90" i="1"/>
  <c r="AL88" i="1"/>
  <c r="AJ88" i="1"/>
  <c r="AK88" i="1"/>
  <c r="AL86" i="1"/>
  <c r="AJ86" i="1"/>
  <c r="AK86" i="1"/>
  <c r="AL84" i="1"/>
  <c r="AK84" i="1"/>
  <c r="AJ84" i="1"/>
  <c r="AJ82" i="1"/>
  <c r="AL82" i="1"/>
  <c r="AK82" i="1"/>
  <c r="AL80" i="1"/>
  <c r="AK80" i="1"/>
  <c r="AJ80" i="1"/>
  <c r="AJ78" i="1"/>
  <c r="AL78" i="1"/>
  <c r="AK78" i="1"/>
  <c r="AL76" i="1"/>
  <c r="AJ76" i="1"/>
  <c r="AK76" i="1"/>
  <c r="AL74" i="1"/>
  <c r="AK74" i="1"/>
  <c r="AJ74" i="1"/>
  <c r="AL72" i="1"/>
  <c r="AJ72" i="1"/>
  <c r="AK72" i="1"/>
  <c r="AL70" i="1"/>
  <c r="AK70" i="1"/>
  <c r="AJ70" i="1"/>
  <c r="AL68" i="1"/>
  <c r="AK68" i="1"/>
  <c r="AJ68" i="1"/>
  <c r="AJ66" i="1"/>
  <c r="AL66" i="1"/>
  <c r="AK66" i="1"/>
  <c r="AL64" i="1"/>
  <c r="AK64" i="1"/>
  <c r="AJ64" i="1"/>
  <c r="AJ62" i="1"/>
  <c r="AL62" i="1"/>
  <c r="AK62" i="1"/>
  <c r="AL60" i="1"/>
  <c r="AJ60" i="1"/>
  <c r="AK60" i="1"/>
  <c r="AL58" i="1"/>
  <c r="AK58" i="1"/>
  <c r="AJ58" i="1"/>
  <c r="AL56" i="1"/>
  <c r="AJ56" i="1"/>
  <c r="AK56" i="1"/>
  <c r="AL54" i="1"/>
  <c r="AK54" i="1"/>
  <c r="AJ54" i="1"/>
  <c r="AL52" i="1"/>
  <c r="AK52" i="1"/>
  <c r="AJ52" i="1"/>
  <c r="AJ50" i="1"/>
  <c r="AL50" i="1"/>
  <c r="AK50" i="1"/>
  <c r="AL48" i="1"/>
  <c r="AK48" i="1"/>
  <c r="AJ48" i="1"/>
  <c r="AJ46" i="1"/>
  <c r="AL46" i="1"/>
  <c r="AK46" i="1"/>
  <c r="AL44" i="1"/>
  <c r="AJ44" i="1"/>
  <c r="AK44" i="1"/>
  <c r="AL42" i="1"/>
  <c r="AK42" i="1"/>
  <c r="AJ42" i="1"/>
  <c r="AL40" i="1"/>
  <c r="AJ40" i="1"/>
  <c r="AK40" i="1"/>
  <c r="AL38" i="1"/>
  <c r="AK38" i="1"/>
  <c r="AJ38" i="1"/>
  <c r="AL36" i="1"/>
  <c r="AK36" i="1"/>
  <c r="AJ36" i="1"/>
  <c r="AJ34" i="1"/>
  <c r="AL34" i="1"/>
  <c r="AK34" i="1"/>
  <c r="AL32" i="1"/>
  <c r="AK32" i="1"/>
  <c r="AJ32" i="1"/>
  <c r="AJ30" i="1"/>
  <c r="AJ6" i="1" s="1"/>
  <c r="AL30" i="1"/>
  <c r="AK30" i="1"/>
  <c r="AK6" i="1" s="1"/>
  <c r="AL28" i="1"/>
  <c r="AJ28" i="1"/>
  <c r="AK28" i="1"/>
  <c r="AL26" i="1"/>
  <c r="AK26" i="1"/>
  <c r="AJ26" i="1"/>
  <c r="AL24" i="1"/>
  <c r="AJ24" i="1"/>
  <c r="AK24" i="1"/>
  <c r="AL22" i="1"/>
  <c r="AK22" i="1"/>
  <c r="AJ22" i="1"/>
  <c r="AL20" i="1"/>
  <c r="AK20" i="1"/>
  <c r="AJ20" i="1"/>
  <c r="AJ18" i="1"/>
  <c r="AL18" i="1"/>
  <c r="AK18" i="1"/>
  <c r="AL16" i="1"/>
  <c r="AK16" i="1"/>
  <c r="AJ16" i="1"/>
  <c r="AJ14" i="1"/>
  <c r="AL14" i="1"/>
  <c r="AK14" i="1"/>
  <c r="AL12" i="1"/>
  <c r="AJ12" i="1"/>
  <c r="AK12" i="1"/>
  <c r="AL10" i="1"/>
  <c r="AK10" i="1"/>
  <c r="AJ10" i="1"/>
  <c r="AL8" i="1"/>
  <c r="AJ8" i="1"/>
  <c r="AK8" i="1"/>
  <c r="Y105" i="1"/>
  <c r="Y108" i="1"/>
  <c r="Y68" i="1"/>
  <c r="Z68" i="1"/>
  <c r="AK117" i="1"/>
  <c r="AJ117" i="1"/>
  <c r="AL117" i="1"/>
  <c r="AJ115" i="1"/>
  <c r="AK115" i="1"/>
  <c r="AL115" i="1"/>
  <c r="AJ113" i="1"/>
  <c r="AK113" i="1"/>
  <c r="AL113" i="1"/>
  <c r="AK111" i="1"/>
  <c r="AJ111" i="1"/>
  <c r="AL111" i="1"/>
  <c r="AK109" i="1"/>
  <c r="AL109" i="1"/>
  <c r="AJ109" i="1"/>
  <c r="AL107" i="1"/>
  <c r="AJ107" i="1"/>
  <c r="AK107" i="1"/>
  <c r="AJ105" i="1"/>
  <c r="AL105" i="1"/>
  <c r="AK105" i="1"/>
  <c r="AL103" i="1"/>
  <c r="AK103" i="1"/>
  <c r="AJ103" i="1"/>
  <c r="AL101" i="1"/>
  <c r="AK101" i="1"/>
  <c r="AJ101" i="1"/>
  <c r="AJ99" i="1"/>
  <c r="AL99" i="1"/>
  <c r="AK99" i="1"/>
  <c r="AL97" i="1"/>
  <c r="AJ97" i="1"/>
  <c r="AK97" i="1"/>
  <c r="AJ95" i="1"/>
  <c r="AL95" i="1"/>
  <c r="AK95" i="1"/>
  <c r="AL93" i="1"/>
  <c r="AK93" i="1"/>
  <c r="AJ93" i="1"/>
  <c r="AL91" i="1"/>
  <c r="AK91" i="1"/>
  <c r="AJ91" i="1"/>
  <c r="AJ89" i="1"/>
  <c r="AL89" i="1"/>
  <c r="AK89" i="1"/>
  <c r="AL87" i="1"/>
  <c r="AJ87" i="1"/>
  <c r="AK87" i="1"/>
  <c r="AL85" i="1"/>
  <c r="AK85" i="1"/>
  <c r="AJ85" i="1"/>
  <c r="AJ83" i="1"/>
  <c r="AL83" i="1"/>
  <c r="AK83" i="1"/>
  <c r="AL81" i="1"/>
  <c r="AK81" i="1"/>
  <c r="AJ81" i="1"/>
  <c r="AJ79" i="1"/>
  <c r="AL79" i="1"/>
  <c r="AK79" i="1"/>
  <c r="AL77" i="1"/>
  <c r="AK77" i="1"/>
  <c r="AJ77" i="1"/>
  <c r="AL75" i="1"/>
  <c r="AJ75" i="1"/>
  <c r="AK75" i="1"/>
  <c r="AJ73" i="1"/>
  <c r="AL73" i="1"/>
  <c r="AK73" i="1"/>
  <c r="AL71" i="1"/>
  <c r="AK71" i="1"/>
  <c r="AJ71" i="1"/>
  <c r="AL69" i="1"/>
  <c r="AK69" i="1"/>
  <c r="AJ69" i="1"/>
  <c r="AJ67" i="1"/>
  <c r="AL67" i="1"/>
  <c r="AK67" i="1"/>
  <c r="AL65" i="1"/>
  <c r="AJ65" i="1"/>
  <c r="AK65" i="1"/>
  <c r="AJ63" i="1"/>
  <c r="AL63" i="1"/>
  <c r="AK63" i="1"/>
  <c r="AL61" i="1"/>
  <c r="AK61" i="1"/>
  <c r="AJ61" i="1"/>
  <c r="AJ59" i="1"/>
  <c r="AL59" i="1"/>
  <c r="AK59" i="1"/>
  <c r="AL57" i="1"/>
  <c r="AK57" i="1"/>
  <c r="AJ55" i="1"/>
  <c r="AL55" i="1"/>
  <c r="AK55" i="1"/>
  <c r="AL53" i="1"/>
  <c r="AK53" i="1"/>
  <c r="AJ53" i="1"/>
  <c r="AJ51" i="1"/>
  <c r="AL51" i="1"/>
  <c r="AK51" i="1"/>
  <c r="AL49" i="1"/>
  <c r="AJ49" i="1"/>
  <c r="AK49" i="1"/>
  <c r="AJ47" i="1"/>
  <c r="AL47" i="1"/>
  <c r="AK47" i="1"/>
  <c r="AL45" i="1"/>
  <c r="AK45" i="1"/>
  <c r="AJ45" i="1"/>
  <c r="AL43" i="1"/>
  <c r="AK43" i="1"/>
  <c r="AJ43" i="1"/>
  <c r="AL41" i="1"/>
  <c r="AK41" i="1"/>
  <c r="AL39" i="1"/>
  <c r="AJ39" i="1"/>
  <c r="AK39" i="1"/>
  <c r="AL37" i="1"/>
  <c r="AK37" i="1"/>
  <c r="AJ37" i="1"/>
  <c r="AL35" i="1"/>
  <c r="AK35" i="1"/>
  <c r="AJ35" i="1"/>
  <c r="AJ33" i="1"/>
  <c r="AL33" i="1"/>
  <c r="AK33" i="1"/>
  <c r="AL31" i="1"/>
  <c r="AJ31" i="1"/>
  <c r="AK31" i="1"/>
  <c r="AL29" i="1"/>
  <c r="AK29" i="1"/>
  <c r="AJ29" i="1"/>
  <c r="AL27" i="1"/>
  <c r="AK27" i="1"/>
  <c r="AJ27" i="1"/>
  <c r="AJ25" i="1"/>
  <c r="AL25" i="1"/>
  <c r="AK25" i="1"/>
  <c r="AL23" i="1"/>
  <c r="AJ23" i="1"/>
  <c r="AK23" i="1"/>
  <c r="AL21" i="1"/>
  <c r="AK21" i="1"/>
  <c r="AJ21" i="1"/>
  <c r="AJ19" i="1"/>
  <c r="AL19" i="1"/>
  <c r="AK19" i="1"/>
  <c r="AL17" i="1"/>
  <c r="AK17" i="1"/>
  <c r="AJ17" i="1"/>
  <c r="AJ15" i="1"/>
  <c r="AL15" i="1"/>
  <c r="AK15" i="1"/>
  <c r="AL13" i="1"/>
  <c r="AK13" i="1"/>
  <c r="AJ13" i="1"/>
  <c r="AL11" i="1"/>
  <c r="AJ11" i="1"/>
  <c r="AK11" i="1"/>
  <c r="AJ9" i="1"/>
  <c r="AL9" i="1"/>
  <c r="AK9" i="1"/>
  <c r="Y45" i="1"/>
  <c r="Z45" i="1"/>
  <c r="Y117" i="1"/>
  <c r="Y109" i="1"/>
  <c r="Y61" i="1"/>
  <c r="Y57" i="1"/>
  <c r="Y55" i="1"/>
  <c r="Y53" i="1"/>
  <c r="Y41" i="1"/>
  <c r="Y37" i="1"/>
  <c r="Y29" i="1"/>
  <c r="M6" i="1"/>
  <c r="Y102" i="1"/>
  <c r="Y98" i="1"/>
  <c r="Y94" i="1"/>
  <c r="Y90" i="1"/>
  <c r="Y86" i="1"/>
  <c r="Y82" i="1"/>
  <c r="Y78" i="1"/>
  <c r="Y74" i="1"/>
  <c r="Y70" i="1"/>
  <c r="AE6" i="1"/>
  <c r="AG6" i="1"/>
  <c r="AL6" i="1"/>
  <c r="Y67" i="1"/>
  <c r="Y63" i="1"/>
  <c r="Y59" i="1"/>
  <c r="Y51" i="1"/>
  <c r="Y47" i="1"/>
  <c r="AJ57" i="1"/>
  <c r="AJ41" i="1"/>
  <c r="Y113" i="1"/>
  <c r="Y65" i="1"/>
  <c r="Y49" i="1"/>
  <c r="Y33" i="1"/>
  <c r="Y103" i="1"/>
  <c r="Y91" i="1"/>
  <c r="Y75" i="1"/>
  <c r="Y107" i="1"/>
  <c r="Y95" i="1"/>
  <c r="Y83" i="1"/>
  <c r="Y79" i="1"/>
  <c r="Y115" i="1"/>
  <c r="Y111" i="1"/>
  <c r="Y43" i="1"/>
  <c r="Y39" i="1"/>
  <c r="Y35" i="1"/>
  <c r="Y31" i="1"/>
  <c r="Y27" i="1"/>
  <c r="Y23" i="1"/>
  <c r="Y19" i="1"/>
  <c r="Y15" i="1"/>
  <c r="Y11" i="1"/>
  <c r="Y99" i="1"/>
  <c r="Y87" i="1"/>
  <c r="Y71" i="1"/>
  <c r="U6" i="1"/>
  <c r="Y46" i="1"/>
  <c r="W6" i="1"/>
  <c r="Z108" i="1"/>
  <c r="AH6" i="1"/>
  <c r="AF6" i="1"/>
  <c r="AD6" i="1"/>
  <c r="N6" i="1"/>
  <c r="L6" i="1"/>
  <c r="K6" i="1"/>
  <c r="J6" i="1"/>
</calcChain>
</file>

<file path=xl/sharedStrings.xml><?xml version="1.0" encoding="utf-8"?>
<sst xmlns="http://schemas.openxmlformats.org/spreadsheetml/2006/main" count="275" uniqueCount="146">
  <si>
    <t>Период: 12.07.2024 - 19.07.2024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</si>
  <si>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</si>
  <si>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</si>
  <si>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</si>
  <si>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</si>
  <si>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</si>
  <si>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</si>
  <si>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</si>
  <si>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</si>
  <si>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</si>
  <si>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</si>
  <si>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</si>
  <si>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</si>
  <si>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</si>
  <si>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</si>
  <si>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</si>
  <si>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</si>
  <si>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</si>
  <si>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</si>
  <si>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</si>
  <si>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</si>
  <si>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</si>
  <si>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</si>
  <si>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</si>
  <si>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</si>
  <si>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</si>
  <si>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</si>
  <si>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</si>
  <si>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</si>
  <si>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</si>
  <si>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</si>
  <si>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</si>
  <si>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</si>
  <si>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</si>
  <si>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</si>
  <si>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</si>
  <si>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</si>
  <si>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</si>
  <si>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</si>
  <si>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</si>
  <si>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</si>
  <si>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</si>
  <si>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</si>
  <si>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</si>
  <si>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</si>
  <si>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</si>
  <si>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</si>
  <si>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</si>
  <si>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</si>
  <si>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</si>
  <si>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</si>
  <si>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</si>
  <si>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</si>
  <si>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</si>
  <si>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</si>
  <si>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</si>
  <si>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</si>
  <si>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</si>
  <si>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</si>
  <si>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</si>
  <si>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</si>
  <si>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</si>
  <si>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</si>
  <si>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</si>
  <si>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</si>
  <si>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</si>
  <si>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</si>
  <si>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</si>
  <si>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</si>
  <si>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</si>
  <si>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</si>
  <si>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</si>
  <si>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</si>
  <si>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</si>
  <si>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</si>
  <si>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</si>
  <si>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</si>
  <si>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</si>
  <si>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</si>
  <si>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</si>
  <si>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</si>
  <si>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</si>
  <si>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</si>
  <si>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</si>
  <si>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</si>
  <si>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</si>
  <si>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</si>
  <si>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</si>
  <si>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</si>
  <si>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</si>
  <si>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</si>
  <si>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</si>
  <si>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</si>
  <si>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</si>
  <si>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</si>
  <si>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</si>
  <si>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</si>
  <si>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</si>
  <si>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</si>
  <si>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</si>
  <si>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</si>
  <si>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</si>
  <si>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</si>
  <si>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</si>
  <si>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</si>
  <si>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</si>
  <si>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</si>
  <si>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</si>
  <si>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</si>
  <si>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</si>
  <si>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</si>
  <si>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</si>
  <si>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</si>
  <si>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</si>
  <si>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</si>
  <si>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</si>
  <si>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</si>
  <si>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</si>
  <si>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</si>
  <si>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</si>
  <si>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</si>
  <si>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</si>
  <si>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</si>
  <si>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</si>
  <si>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</si>
  <si>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</si>
  <si>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</si>
  <si>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</si>
  <si>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</si>
  <si>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</si>
  <si>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</si>
  <si>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</si>
  <si>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</si>
  <si>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</si>
  <si>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</si>
  <si>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</si>
  <si>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</si>
  <si>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19,07,</t>
  </si>
  <si>
    <t>22,07,</t>
  </si>
  <si>
    <t>23,07,</t>
  </si>
  <si>
    <t>24,07,</t>
  </si>
  <si>
    <t>25,07,</t>
  </si>
  <si>
    <t>26,07,</t>
  </si>
  <si>
    <t>28,06,</t>
  </si>
  <si>
    <t>05,07,</t>
  </si>
  <si>
    <t>12,07,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</si>
</sst>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11.07.2024 - 18.07.2024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18,07,</v>
          </cell>
          <cell r="M5" t="str">
            <v>19,07,</v>
          </cell>
          <cell r="N5" t="str">
            <v>22,07,</v>
          </cell>
          <cell r="X5" t="str">
            <v>23,07,</v>
          </cell>
          <cell r="AE5" t="str">
            <v>28,06,</v>
          </cell>
          <cell r="AF5" t="str">
            <v>05,07,</v>
          </cell>
          <cell r="AG5" t="str">
            <v>12,07,</v>
          </cell>
          <cell r="AH5" t="str">
            <v>18,07,</v>
          </cell>
        </row>
        <row r="6">
          <cell r="E6">
            <v>163069.49900000001</v>
          </cell>
          <cell r="F6">
            <v>75494.314999999988</v>
          </cell>
          <cell r="J6">
            <v>163726.40400000001</v>
          </cell>
          <cell r="K6">
            <v>-656.90499999999906</v>
          </cell>
          <cell r="L6">
            <v>27660</v>
          </cell>
          <cell r="M6">
            <v>30210</v>
          </cell>
          <cell r="N6">
            <v>15800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27917.899799999999</v>
          </cell>
          <cell r="X6">
            <v>30240</v>
          </cell>
          <cell r="AA6">
            <v>0</v>
          </cell>
          <cell r="AB6">
            <v>0</v>
          </cell>
          <cell r="AC6">
            <v>0</v>
          </cell>
          <cell r="AD6">
            <v>23480</v>
          </cell>
          <cell r="AE6">
            <v>25804.80520000001</v>
          </cell>
          <cell r="AF6">
            <v>27368.443399999989</v>
          </cell>
          <cell r="AG6">
            <v>27435.803599999996</v>
          </cell>
          <cell r="AH6">
            <v>26810.707000000006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280.77800000000002</v>
          </cell>
          <cell r="D7">
            <v>1066.4179999999999</v>
          </cell>
          <cell r="E7">
            <v>789.48099999999999</v>
          </cell>
          <cell r="F7">
            <v>515.98400000000004</v>
          </cell>
          <cell r="G7" t="str">
            <v>н</v>
          </cell>
          <cell r="H7">
            <v>1</v>
          </cell>
          <cell r="I7">
            <v>45</v>
          </cell>
          <cell r="J7">
            <v>776.63199999999995</v>
          </cell>
          <cell r="K7">
            <v>12.849000000000046</v>
          </cell>
          <cell r="L7">
            <v>150</v>
          </cell>
          <cell r="M7">
            <v>160</v>
          </cell>
          <cell r="N7">
            <v>100</v>
          </cell>
          <cell r="W7">
            <v>157.89619999999999</v>
          </cell>
          <cell r="X7">
            <v>100</v>
          </cell>
          <cell r="Y7">
            <v>6.4978384533636655</v>
          </cell>
          <cell r="Z7">
            <v>3.2678683844196379</v>
          </cell>
          <cell r="AD7">
            <v>0</v>
          </cell>
          <cell r="AE7">
            <v>132.51740000000001</v>
          </cell>
          <cell r="AF7">
            <v>131.3578</v>
          </cell>
          <cell r="AG7">
            <v>151.35380000000001</v>
          </cell>
          <cell r="AH7">
            <v>77.085999999999999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367.41199999999998</v>
          </cell>
          <cell r="D8">
            <v>1608.7460000000001</v>
          </cell>
          <cell r="E8">
            <v>690.41300000000001</v>
          </cell>
          <cell r="F8">
            <v>255.797</v>
          </cell>
          <cell r="G8" t="str">
            <v>ябл</v>
          </cell>
          <cell r="H8">
            <v>1</v>
          </cell>
          <cell r="I8">
            <v>45</v>
          </cell>
          <cell r="J8">
            <v>682.67899999999997</v>
          </cell>
          <cell r="K8">
            <v>7.7340000000000373</v>
          </cell>
          <cell r="L8">
            <v>100</v>
          </cell>
          <cell r="M8">
            <v>130</v>
          </cell>
          <cell r="N8">
            <v>170</v>
          </cell>
          <cell r="W8">
            <v>138.08260000000001</v>
          </cell>
          <cell r="X8">
            <v>240</v>
          </cell>
          <cell r="Y8">
            <v>6.4873995709814265</v>
          </cell>
          <cell r="Z8">
            <v>1.8524926384642233</v>
          </cell>
          <cell r="AD8">
            <v>0</v>
          </cell>
          <cell r="AE8">
            <v>120.7692</v>
          </cell>
          <cell r="AF8">
            <v>131.32139999999998</v>
          </cell>
          <cell r="AG8">
            <v>113.11859999999999</v>
          </cell>
          <cell r="AH8">
            <v>154.96799999999999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817.85699999999997</v>
          </cell>
          <cell r="D9">
            <v>6043.1260000000002</v>
          </cell>
          <cell r="E9">
            <v>2209.2829999999999</v>
          </cell>
          <cell r="F9">
            <v>1208.248</v>
          </cell>
          <cell r="G9" t="str">
            <v>н</v>
          </cell>
          <cell r="H9">
            <v>1</v>
          </cell>
          <cell r="I9">
            <v>45</v>
          </cell>
          <cell r="J9">
            <v>2146.4670000000001</v>
          </cell>
          <cell r="K9">
            <v>62.815999999999804</v>
          </cell>
          <cell r="L9">
            <v>400</v>
          </cell>
          <cell r="M9">
            <v>500</v>
          </cell>
          <cell r="N9">
            <v>350</v>
          </cell>
          <cell r="W9">
            <v>441.85659999999996</v>
          </cell>
          <cell r="X9">
            <v>400</v>
          </cell>
          <cell r="Y9">
            <v>6.4687231106200525</v>
          </cell>
          <cell r="Z9">
            <v>2.7344799195032961</v>
          </cell>
          <cell r="AD9">
            <v>0</v>
          </cell>
          <cell r="AE9">
            <v>357.67040000000003</v>
          </cell>
          <cell r="AF9">
            <v>399.84199999999998</v>
          </cell>
          <cell r="AG9">
            <v>429.36559999999997</v>
          </cell>
          <cell r="AH9">
            <v>327.76900000000001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95.123999999999995</v>
          </cell>
          <cell r="D10">
            <v>227.05500000000001</v>
          </cell>
          <cell r="E10">
            <v>180.80199999999999</v>
          </cell>
          <cell r="F10">
            <v>133.489</v>
          </cell>
          <cell r="G10">
            <v>0</v>
          </cell>
          <cell r="H10">
            <v>1</v>
          </cell>
          <cell r="I10">
            <v>40</v>
          </cell>
          <cell r="J10">
            <v>186.73</v>
          </cell>
          <cell r="K10">
            <v>-5.9279999999999973</v>
          </cell>
          <cell r="L10">
            <v>50</v>
          </cell>
          <cell r="M10">
            <v>40</v>
          </cell>
          <cell r="N10">
            <v>0</v>
          </cell>
          <cell r="W10">
            <v>36.160399999999996</v>
          </cell>
          <cell r="Y10">
            <v>6.1804902600634959</v>
          </cell>
          <cell r="Z10">
            <v>3.6915797391621781</v>
          </cell>
          <cell r="AD10">
            <v>0</v>
          </cell>
          <cell r="AE10">
            <v>36.073999999999998</v>
          </cell>
          <cell r="AF10">
            <v>39.972200000000001</v>
          </cell>
          <cell r="AG10">
            <v>39.162400000000005</v>
          </cell>
          <cell r="AH10">
            <v>23.457999999999998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  <cell r="D11">
            <v>564</v>
          </cell>
          <cell r="E11">
            <v>335</v>
          </cell>
          <cell r="F11">
            <v>264</v>
          </cell>
          <cell r="G11">
            <v>0</v>
          </cell>
          <cell r="H11">
            <v>0.5</v>
          </cell>
          <cell r="I11">
            <v>45</v>
          </cell>
          <cell r="J11">
            <v>386</v>
          </cell>
          <cell r="K11">
            <v>-51</v>
          </cell>
          <cell r="L11">
            <v>80</v>
          </cell>
          <cell r="M11">
            <v>90</v>
          </cell>
          <cell r="N11">
            <v>0</v>
          </cell>
          <cell r="W11">
            <v>67</v>
          </cell>
          <cell r="Y11">
            <v>6.4776119402985071</v>
          </cell>
          <cell r="Z11">
            <v>3.9402985074626864</v>
          </cell>
          <cell r="AD11">
            <v>0</v>
          </cell>
          <cell r="AE11">
            <v>64.400000000000006</v>
          </cell>
          <cell r="AF11">
            <v>65</v>
          </cell>
          <cell r="AG11">
            <v>79.8</v>
          </cell>
          <cell r="AH11">
            <v>98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875</v>
          </cell>
          <cell r="D12">
            <v>12170</v>
          </cell>
          <cell r="E12">
            <v>3835</v>
          </cell>
          <cell r="F12">
            <v>1486</v>
          </cell>
          <cell r="G12" t="str">
            <v>ябл</v>
          </cell>
          <cell r="H12">
            <v>0.4</v>
          </cell>
          <cell r="I12">
            <v>45</v>
          </cell>
          <cell r="J12">
            <v>3852</v>
          </cell>
          <cell r="K12">
            <v>-17</v>
          </cell>
          <cell r="L12">
            <v>500</v>
          </cell>
          <cell r="M12">
            <v>600</v>
          </cell>
          <cell r="N12">
            <v>200</v>
          </cell>
          <cell r="W12">
            <v>533</v>
          </cell>
          <cell r="X12">
            <v>600</v>
          </cell>
          <cell r="Y12">
            <v>6.3527204502814261</v>
          </cell>
          <cell r="Z12">
            <v>2.7879924953095685</v>
          </cell>
          <cell r="AD12">
            <v>1170</v>
          </cell>
          <cell r="AE12">
            <v>448</v>
          </cell>
          <cell r="AF12">
            <v>476.2</v>
          </cell>
          <cell r="AG12">
            <v>527.79999999999995</v>
          </cell>
          <cell r="AH12">
            <v>547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1468</v>
          </cell>
          <cell r="D13">
            <v>7239</v>
          </cell>
          <cell r="E13">
            <v>6191</v>
          </cell>
          <cell r="F13">
            <v>2349</v>
          </cell>
          <cell r="G13">
            <v>0</v>
          </cell>
          <cell r="H13">
            <v>0.45</v>
          </cell>
          <cell r="I13">
            <v>45</v>
          </cell>
          <cell r="J13">
            <v>6276</v>
          </cell>
          <cell r="K13">
            <v>-85</v>
          </cell>
          <cell r="L13">
            <v>1000</v>
          </cell>
          <cell r="M13">
            <v>1000</v>
          </cell>
          <cell r="N13">
            <v>600</v>
          </cell>
          <cell r="W13">
            <v>973</v>
          </cell>
          <cell r="X13">
            <v>1300</v>
          </cell>
          <cell r="Y13">
            <v>6.4224049331963</v>
          </cell>
          <cell r="Z13">
            <v>2.4141829393627954</v>
          </cell>
          <cell r="AD13">
            <v>1326</v>
          </cell>
          <cell r="AE13">
            <v>578.6</v>
          </cell>
          <cell r="AF13">
            <v>728.2</v>
          </cell>
          <cell r="AG13">
            <v>893.2</v>
          </cell>
          <cell r="AH13">
            <v>827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2157</v>
          </cell>
          <cell r="D14">
            <v>25544</v>
          </cell>
          <cell r="E14">
            <v>8839</v>
          </cell>
          <cell r="F14">
            <v>2767</v>
          </cell>
          <cell r="G14">
            <v>0</v>
          </cell>
          <cell r="H14">
            <v>0.45</v>
          </cell>
          <cell r="I14">
            <v>45</v>
          </cell>
          <cell r="J14">
            <v>8926</v>
          </cell>
          <cell r="K14">
            <v>-87</v>
          </cell>
          <cell r="L14">
            <v>1000</v>
          </cell>
          <cell r="M14">
            <v>1100</v>
          </cell>
          <cell r="N14">
            <v>400</v>
          </cell>
          <cell r="W14">
            <v>1047.8</v>
          </cell>
          <cell r="X14">
            <v>1500</v>
          </cell>
          <cell r="Y14">
            <v>6.4582935674747093</v>
          </cell>
          <cell r="Z14">
            <v>2.640771139530445</v>
          </cell>
          <cell r="AD14">
            <v>3600</v>
          </cell>
          <cell r="AE14">
            <v>1123</v>
          </cell>
          <cell r="AF14">
            <v>1063.4000000000001</v>
          </cell>
          <cell r="AG14">
            <v>1013</v>
          </cell>
          <cell r="AH14">
            <v>1032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145</v>
          </cell>
          <cell r="D15">
            <v>441</v>
          </cell>
          <cell r="E15">
            <v>404</v>
          </cell>
          <cell r="F15">
            <v>171</v>
          </cell>
          <cell r="G15">
            <v>0</v>
          </cell>
          <cell r="H15">
            <v>0.5</v>
          </cell>
          <cell r="I15">
            <v>40</v>
          </cell>
          <cell r="J15">
            <v>423</v>
          </cell>
          <cell r="K15">
            <v>-19</v>
          </cell>
          <cell r="L15">
            <v>80</v>
          </cell>
          <cell r="M15">
            <v>90</v>
          </cell>
          <cell r="N15">
            <v>50</v>
          </cell>
          <cell r="W15">
            <v>80.8</v>
          </cell>
          <cell r="X15">
            <v>130</v>
          </cell>
          <cell r="Y15">
            <v>6.4480198019801982</v>
          </cell>
          <cell r="Z15">
            <v>2.1163366336633662</v>
          </cell>
          <cell r="AD15">
            <v>0</v>
          </cell>
          <cell r="AE15">
            <v>50.8</v>
          </cell>
          <cell r="AF15">
            <v>69.2</v>
          </cell>
          <cell r="AG15">
            <v>72.400000000000006</v>
          </cell>
          <cell r="AH15">
            <v>107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42</v>
          </cell>
          <cell r="D16">
            <v>153</v>
          </cell>
          <cell r="E16">
            <v>91</v>
          </cell>
          <cell r="F16">
            <v>100</v>
          </cell>
          <cell r="G16">
            <v>0</v>
          </cell>
          <cell r="H16">
            <v>0.4</v>
          </cell>
          <cell r="I16">
            <v>50</v>
          </cell>
          <cell r="J16">
            <v>101</v>
          </cell>
          <cell r="K16">
            <v>-10</v>
          </cell>
          <cell r="L16">
            <v>0</v>
          </cell>
          <cell r="M16">
            <v>20</v>
          </cell>
          <cell r="N16">
            <v>0</v>
          </cell>
          <cell r="W16">
            <v>18.2</v>
          </cell>
          <cell r="Y16">
            <v>6.593406593406594</v>
          </cell>
          <cell r="Z16">
            <v>5.4945054945054945</v>
          </cell>
          <cell r="AD16">
            <v>0</v>
          </cell>
          <cell r="AE16">
            <v>15</v>
          </cell>
          <cell r="AF16">
            <v>18</v>
          </cell>
          <cell r="AG16">
            <v>19.600000000000001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198</v>
          </cell>
          <cell r="D17">
            <v>567</v>
          </cell>
          <cell r="E17">
            <v>334</v>
          </cell>
          <cell r="F17">
            <v>423</v>
          </cell>
          <cell r="G17">
            <v>0</v>
          </cell>
          <cell r="H17">
            <v>0.17</v>
          </cell>
          <cell r="I17">
            <v>180</v>
          </cell>
          <cell r="J17">
            <v>342</v>
          </cell>
          <cell r="K17">
            <v>-8</v>
          </cell>
          <cell r="L17">
            <v>0</v>
          </cell>
          <cell r="M17">
            <v>300</v>
          </cell>
          <cell r="N17">
            <v>0</v>
          </cell>
          <cell r="W17">
            <v>66.8</v>
          </cell>
          <cell r="Y17">
            <v>10.823353293413174</v>
          </cell>
          <cell r="Z17">
            <v>6.3323353293413174</v>
          </cell>
          <cell r="AD17">
            <v>0</v>
          </cell>
          <cell r="AE17">
            <v>43</v>
          </cell>
          <cell r="AF17">
            <v>59.2</v>
          </cell>
          <cell r="AG17">
            <v>68</v>
          </cell>
          <cell r="AH17">
            <v>91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122</v>
          </cell>
          <cell r="D18">
            <v>186</v>
          </cell>
          <cell r="E18">
            <v>184</v>
          </cell>
          <cell r="F18">
            <v>124</v>
          </cell>
          <cell r="G18">
            <v>0</v>
          </cell>
          <cell r="H18">
            <v>0.45</v>
          </cell>
          <cell r="I18">
            <v>45</v>
          </cell>
          <cell r="J18">
            <v>174</v>
          </cell>
          <cell r="K18">
            <v>10</v>
          </cell>
          <cell r="L18">
            <v>0</v>
          </cell>
          <cell r="M18">
            <v>20</v>
          </cell>
          <cell r="N18">
            <v>80</v>
          </cell>
          <cell r="W18">
            <v>36.799999999999997</v>
          </cell>
          <cell r="X18">
            <v>20</v>
          </cell>
          <cell r="Y18">
            <v>6.6304347826086962</v>
          </cell>
          <cell r="Z18">
            <v>3.3695652173913047</v>
          </cell>
          <cell r="AD18">
            <v>0</v>
          </cell>
          <cell r="AE18">
            <v>34</v>
          </cell>
          <cell r="AF18">
            <v>34</v>
          </cell>
          <cell r="AG18">
            <v>28.2</v>
          </cell>
          <cell r="AH18">
            <v>-5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34</v>
          </cell>
          <cell r="D19">
            <v>597</v>
          </cell>
          <cell r="E19">
            <v>431</v>
          </cell>
          <cell r="F19">
            <v>173</v>
          </cell>
          <cell r="G19">
            <v>0</v>
          </cell>
          <cell r="H19">
            <v>0.3</v>
          </cell>
          <cell r="I19">
            <v>40</v>
          </cell>
          <cell r="J19">
            <v>613</v>
          </cell>
          <cell r="K19">
            <v>-182</v>
          </cell>
          <cell r="L19">
            <v>90</v>
          </cell>
          <cell r="M19">
            <v>80</v>
          </cell>
          <cell r="N19">
            <v>150</v>
          </cell>
          <cell r="W19">
            <v>86.2</v>
          </cell>
          <cell r="X19">
            <v>60</v>
          </cell>
          <cell r="Y19">
            <v>6.4153132250580045</v>
          </cell>
          <cell r="Z19">
            <v>2.0069605568445477</v>
          </cell>
          <cell r="AD19">
            <v>0</v>
          </cell>
          <cell r="AE19">
            <v>54.4</v>
          </cell>
          <cell r="AF19">
            <v>70.400000000000006</v>
          </cell>
          <cell r="AG19">
            <v>88.4</v>
          </cell>
          <cell r="AH19">
            <v>114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1056</v>
          </cell>
          <cell r="D20">
            <v>3104</v>
          </cell>
          <cell r="E20">
            <v>1629</v>
          </cell>
          <cell r="F20">
            <v>2469</v>
          </cell>
          <cell r="G20">
            <v>0</v>
          </cell>
          <cell r="H20">
            <v>0.17</v>
          </cell>
          <cell r="I20">
            <v>180</v>
          </cell>
          <cell r="J20">
            <v>1679</v>
          </cell>
          <cell r="K20">
            <v>-50</v>
          </cell>
          <cell r="L20">
            <v>0</v>
          </cell>
          <cell r="M20">
            <v>1500</v>
          </cell>
          <cell r="N20">
            <v>0</v>
          </cell>
          <cell r="W20">
            <v>325.8</v>
          </cell>
          <cell r="Y20">
            <v>12.182320441988949</v>
          </cell>
          <cell r="Z20">
            <v>7.5782688766114177</v>
          </cell>
          <cell r="AD20">
            <v>0</v>
          </cell>
          <cell r="AE20">
            <v>238.6</v>
          </cell>
          <cell r="AF20">
            <v>311.2</v>
          </cell>
          <cell r="AG20">
            <v>316.39999999999998</v>
          </cell>
          <cell r="AH20">
            <v>360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131</v>
          </cell>
          <cell r="D21">
            <v>1141</v>
          </cell>
          <cell r="E21">
            <v>123</v>
          </cell>
          <cell r="F21">
            <v>11</v>
          </cell>
          <cell r="G21">
            <v>0</v>
          </cell>
          <cell r="H21">
            <v>0.38</v>
          </cell>
          <cell r="I21">
            <v>40</v>
          </cell>
          <cell r="J21">
            <v>323</v>
          </cell>
          <cell r="K21">
            <v>-200</v>
          </cell>
          <cell r="L21">
            <v>70</v>
          </cell>
          <cell r="M21">
            <v>70</v>
          </cell>
          <cell r="N21">
            <v>50</v>
          </cell>
          <cell r="W21">
            <v>24.6</v>
          </cell>
          <cell r="X21">
            <v>30</v>
          </cell>
          <cell r="Y21">
            <v>9.390243902439023</v>
          </cell>
          <cell r="Z21">
            <v>0.44715447154471544</v>
          </cell>
          <cell r="AD21">
            <v>0</v>
          </cell>
          <cell r="AE21">
            <v>48.4</v>
          </cell>
          <cell r="AF21">
            <v>48.6</v>
          </cell>
          <cell r="AG21">
            <v>57.2</v>
          </cell>
          <cell r="AH21">
            <v>3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720</v>
          </cell>
          <cell r="D22">
            <v>885</v>
          </cell>
          <cell r="E22">
            <v>1111</v>
          </cell>
          <cell r="F22">
            <v>463</v>
          </cell>
          <cell r="G22">
            <v>0</v>
          </cell>
          <cell r="H22">
            <v>0.35</v>
          </cell>
          <cell r="I22">
            <v>45</v>
          </cell>
          <cell r="J22">
            <v>1121</v>
          </cell>
          <cell r="K22">
            <v>-10</v>
          </cell>
          <cell r="L22">
            <v>200</v>
          </cell>
          <cell r="M22">
            <v>250</v>
          </cell>
          <cell r="N22">
            <v>300</v>
          </cell>
          <cell r="W22">
            <v>222.2</v>
          </cell>
          <cell r="X22">
            <v>250</v>
          </cell>
          <cell r="Y22">
            <v>6.5841584158415847</v>
          </cell>
          <cell r="Z22">
            <v>2.0837083708370838</v>
          </cell>
          <cell r="AD22">
            <v>0</v>
          </cell>
          <cell r="AE22">
            <v>152.4</v>
          </cell>
          <cell r="AF22">
            <v>249.2</v>
          </cell>
          <cell r="AG22">
            <v>200.6</v>
          </cell>
          <cell r="AH22">
            <v>190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382</v>
          </cell>
          <cell r="D23">
            <v>2628</v>
          </cell>
          <cell r="E23">
            <v>429</v>
          </cell>
          <cell r="F23">
            <v>126</v>
          </cell>
          <cell r="G23" t="str">
            <v>н</v>
          </cell>
          <cell r="H23">
            <v>0.35</v>
          </cell>
          <cell r="I23">
            <v>45</v>
          </cell>
          <cell r="J23">
            <v>523</v>
          </cell>
          <cell r="K23">
            <v>-94</v>
          </cell>
          <cell r="L23">
            <v>50</v>
          </cell>
          <cell r="M23">
            <v>60</v>
          </cell>
          <cell r="N23">
            <v>50</v>
          </cell>
          <cell r="W23">
            <v>17.399999999999999</v>
          </cell>
          <cell r="X23">
            <v>60</v>
          </cell>
          <cell r="Y23">
            <v>19.885057471264368</v>
          </cell>
          <cell r="Z23">
            <v>7.2413793103448283</v>
          </cell>
          <cell r="AD23">
            <v>342</v>
          </cell>
          <cell r="AE23">
            <v>45.2</v>
          </cell>
          <cell r="AF23">
            <v>70.400000000000006</v>
          </cell>
          <cell r="AG23">
            <v>36.6</v>
          </cell>
          <cell r="AH23">
            <v>44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291</v>
          </cell>
          <cell r="D24">
            <v>680</v>
          </cell>
          <cell r="E24">
            <v>591</v>
          </cell>
          <cell r="F24">
            <v>351</v>
          </cell>
          <cell r="G24">
            <v>0</v>
          </cell>
          <cell r="H24">
            <v>0.35</v>
          </cell>
          <cell r="I24">
            <v>45</v>
          </cell>
          <cell r="J24">
            <v>704</v>
          </cell>
          <cell r="K24">
            <v>-113</v>
          </cell>
          <cell r="L24">
            <v>120</v>
          </cell>
          <cell r="M24">
            <v>110</v>
          </cell>
          <cell r="N24">
            <v>0</v>
          </cell>
          <cell r="W24">
            <v>100.2</v>
          </cell>
          <cell r="X24">
            <v>150</v>
          </cell>
          <cell r="Y24">
            <v>7.2954091816367264</v>
          </cell>
          <cell r="Z24">
            <v>3.5029940119760479</v>
          </cell>
          <cell r="AD24">
            <v>90</v>
          </cell>
          <cell r="AE24">
            <v>72.8</v>
          </cell>
          <cell r="AF24">
            <v>74.400000000000006</v>
          </cell>
          <cell r="AG24">
            <v>96.6</v>
          </cell>
          <cell r="AH24">
            <v>143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550</v>
          </cell>
          <cell r="D25">
            <v>776</v>
          </cell>
          <cell r="E25">
            <v>915</v>
          </cell>
          <cell r="F25">
            <v>383</v>
          </cell>
          <cell r="G25">
            <v>0</v>
          </cell>
          <cell r="H25">
            <v>0.35</v>
          </cell>
          <cell r="I25">
            <v>45</v>
          </cell>
          <cell r="J25">
            <v>951</v>
          </cell>
          <cell r="K25">
            <v>-36</v>
          </cell>
          <cell r="L25">
            <v>150</v>
          </cell>
          <cell r="M25">
            <v>170</v>
          </cell>
          <cell r="N25">
            <v>150</v>
          </cell>
          <cell r="W25">
            <v>183</v>
          </cell>
          <cell r="X25">
            <v>350</v>
          </cell>
          <cell r="Y25">
            <v>6.5737704918032787</v>
          </cell>
          <cell r="Z25">
            <v>2.0928961748633879</v>
          </cell>
          <cell r="AD25">
            <v>0</v>
          </cell>
          <cell r="AE25">
            <v>189</v>
          </cell>
          <cell r="AF25">
            <v>201.2</v>
          </cell>
          <cell r="AG25">
            <v>164</v>
          </cell>
          <cell r="AH25">
            <v>224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243.054</v>
          </cell>
          <cell r="D26">
            <v>615.59</v>
          </cell>
          <cell r="E26">
            <v>546.18899999999996</v>
          </cell>
          <cell r="F26">
            <v>299.05799999999999</v>
          </cell>
          <cell r="G26">
            <v>0</v>
          </cell>
          <cell r="H26">
            <v>1</v>
          </cell>
          <cell r="I26">
            <v>50</v>
          </cell>
          <cell r="J26">
            <v>530.53899999999999</v>
          </cell>
          <cell r="K26">
            <v>15.649999999999977</v>
          </cell>
          <cell r="L26">
            <v>100</v>
          </cell>
          <cell r="M26">
            <v>120</v>
          </cell>
          <cell r="N26">
            <v>90</v>
          </cell>
          <cell r="W26">
            <v>109.23779999999999</v>
          </cell>
          <cell r="X26">
            <v>100</v>
          </cell>
          <cell r="Y26">
            <v>6.4909582580388845</v>
          </cell>
          <cell r="Z26">
            <v>2.737678715609432</v>
          </cell>
          <cell r="AD26">
            <v>0</v>
          </cell>
          <cell r="AE26">
            <v>98.803200000000004</v>
          </cell>
          <cell r="AF26">
            <v>108.4834</v>
          </cell>
          <cell r="AG26">
            <v>104.35239999999999</v>
          </cell>
          <cell r="AH26">
            <v>89.602000000000004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2729.3820000000001</v>
          </cell>
          <cell r="D27">
            <v>10155.106</v>
          </cell>
          <cell r="E27">
            <v>5947.6890000000003</v>
          </cell>
          <cell r="F27">
            <v>4032.5920000000001</v>
          </cell>
          <cell r="G27">
            <v>0</v>
          </cell>
          <cell r="H27">
            <v>1</v>
          </cell>
          <cell r="I27">
            <v>50</v>
          </cell>
          <cell r="J27">
            <v>5984.9120000000003</v>
          </cell>
          <cell r="K27">
            <v>-37.222999999999956</v>
          </cell>
          <cell r="L27">
            <v>1500</v>
          </cell>
          <cell r="M27">
            <v>1200</v>
          </cell>
          <cell r="N27">
            <v>0</v>
          </cell>
          <cell r="W27">
            <v>1189.5378000000001</v>
          </cell>
          <cell r="X27">
            <v>1000</v>
          </cell>
          <cell r="Y27">
            <v>6.5005012871385848</v>
          </cell>
          <cell r="Z27">
            <v>3.390049479722292</v>
          </cell>
          <cell r="AD27">
            <v>0</v>
          </cell>
          <cell r="AE27">
            <v>1094.1597999999999</v>
          </cell>
          <cell r="AF27">
            <v>1155.653</v>
          </cell>
          <cell r="AG27">
            <v>1251.3706</v>
          </cell>
          <cell r="AH27">
            <v>947.18200000000002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114.98399999999999</v>
          </cell>
          <cell r="D28">
            <v>499.97899999999998</v>
          </cell>
          <cell r="E28">
            <v>412.48700000000002</v>
          </cell>
          <cell r="F28">
            <v>196.184</v>
          </cell>
          <cell r="G28">
            <v>0</v>
          </cell>
          <cell r="H28">
            <v>1</v>
          </cell>
          <cell r="I28">
            <v>50</v>
          </cell>
          <cell r="J28">
            <v>393.44900000000001</v>
          </cell>
          <cell r="K28">
            <v>19.038000000000011</v>
          </cell>
          <cell r="L28">
            <v>80</v>
          </cell>
          <cell r="M28">
            <v>100</v>
          </cell>
          <cell r="N28">
            <v>70</v>
          </cell>
          <cell r="W28">
            <v>82.497399999999999</v>
          </cell>
          <cell r="X28">
            <v>90</v>
          </cell>
          <cell r="Y28">
            <v>6.4994048297279665</v>
          </cell>
          <cell r="Z28">
            <v>2.3780628237980834</v>
          </cell>
          <cell r="AD28">
            <v>0</v>
          </cell>
          <cell r="AE28">
            <v>76.069800000000001</v>
          </cell>
          <cell r="AF28">
            <v>75.192800000000005</v>
          </cell>
          <cell r="AG28">
            <v>79.258600000000001</v>
          </cell>
          <cell r="AH28">
            <v>83.953000000000003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638.41</v>
          </cell>
          <cell r="D29">
            <v>332.29599999999999</v>
          </cell>
          <cell r="E29">
            <v>704.42700000000002</v>
          </cell>
          <cell r="F29">
            <v>250.298</v>
          </cell>
          <cell r="G29">
            <v>0</v>
          </cell>
          <cell r="H29">
            <v>0</v>
          </cell>
          <cell r="I29">
            <v>50</v>
          </cell>
          <cell r="J29">
            <v>673.53800000000001</v>
          </cell>
          <cell r="K29">
            <v>30.88900000000001</v>
          </cell>
          <cell r="L29">
            <v>0</v>
          </cell>
          <cell r="M29">
            <v>0</v>
          </cell>
          <cell r="N29">
            <v>0</v>
          </cell>
          <cell r="W29">
            <v>140.8854</v>
          </cell>
          <cell r="Y29">
            <v>1.776607086326901</v>
          </cell>
          <cell r="Z29">
            <v>1.776607086326901</v>
          </cell>
          <cell r="AD29">
            <v>0</v>
          </cell>
          <cell r="AE29">
            <v>116.452</v>
          </cell>
          <cell r="AF29">
            <v>138.71700000000001</v>
          </cell>
          <cell r="AG29">
            <v>119</v>
          </cell>
          <cell r="AH29">
            <v>130.10900000000001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113.21899999999999</v>
          </cell>
          <cell r="D30">
            <v>220.80199999999999</v>
          </cell>
          <cell r="E30">
            <v>189.68299999999999</v>
          </cell>
          <cell r="F30">
            <v>173</v>
          </cell>
          <cell r="G30">
            <v>0</v>
          </cell>
          <cell r="H30">
            <v>1</v>
          </cell>
          <cell r="I30">
            <v>60</v>
          </cell>
          <cell r="J30">
            <v>305.61500000000001</v>
          </cell>
          <cell r="K30">
            <v>-115.93200000000002</v>
          </cell>
          <cell r="L30">
            <v>40</v>
          </cell>
          <cell r="M30">
            <v>40</v>
          </cell>
          <cell r="N30">
            <v>0</v>
          </cell>
          <cell r="W30">
            <v>37.936599999999999</v>
          </cell>
          <cell r="X30">
            <v>50</v>
          </cell>
          <cell r="Y30">
            <v>7.9870099060010649</v>
          </cell>
          <cell r="Z30">
            <v>4.5602399793339412</v>
          </cell>
          <cell r="AD30">
            <v>0</v>
          </cell>
          <cell r="AE30">
            <v>51.840400000000002</v>
          </cell>
          <cell r="AF30">
            <v>42.513999999999996</v>
          </cell>
          <cell r="AG30">
            <v>39.148800000000001</v>
          </cell>
          <cell r="AH30">
            <v>33.707999999999998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304.88400000000001</v>
          </cell>
          <cell r="D31">
            <v>739.49699999999996</v>
          </cell>
          <cell r="E31">
            <v>687.71</v>
          </cell>
          <cell r="F31">
            <v>343.46199999999999</v>
          </cell>
          <cell r="G31">
            <v>0</v>
          </cell>
          <cell r="H31">
            <v>1</v>
          </cell>
          <cell r="I31">
            <v>50</v>
          </cell>
          <cell r="J31">
            <v>657.81700000000001</v>
          </cell>
          <cell r="K31">
            <v>29.893000000000029</v>
          </cell>
          <cell r="L31">
            <v>150</v>
          </cell>
          <cell r="M31">
            <v>130</v>
          </cell>
          <cell r="N31">
            <v>80</v>
          </cell>
          <cell r="W31">
            <v>137.542</v>
          </cell>
          <cell r="X31">
            <v>180</v>
          </cell>
          <cell r="Y31">
            <v>6.4232161812391846</v>
          </cell>
          <cell r="Z31">
            <v>2.4971426909598522</v>
          </cell>
          <cell r="AD31">
            <v>0</v>
          </cell>
          <cell r="AE31">
            <v>136.30279999999999</v>
          </cell>
          <cell r="AF31">
            <v>137.37560000000002</v>
          </cell>
          <cell r="AG31">
            <v>131.85060000000001</v>
          </cell>
          <cell r="AH31">
            <v>146.39500000000001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147.23500000000001</v>
          </cell>
          <cell r="D32">
            <v>311.51</v>
          </cell>
          <cell r="E32">
            <v>312.43400000000003</v>
          </cell>
          <cell r="F32">
            <v>138.346</v>
          </cell>
          <cell r="G32">
            <v>0</v>
          </cell>
          <cell r="H32">
            <v>1</v>
          </cell>
          <cell r="I32">
            <v>60</v>
          </cell>
          <cell r="J32">
            <v>299.786</v>
          </cell>
          <cell r="K32">
            <v>12.648000000000025</v>
          </cell>
          <cell r="L32">
            <v>80</v>
          </cell>
          <cell r="M32">
            <v>60</v>
          </cell>
          <cell r="N32">
            <v>30</v>
          </cell>
          <cell r="W32">
            <v>62.486800000000002</v>
          </cell>
          <cell r="X32">
            <v>90</v>
          </cell>
          <cell r="Y32">
            <v>6.3748823751576333</v>
          </cell>
          <cell r="Z32">
            <v>2.2140035975598047</v>
          </cell>
          <cell r="AD32">
            <v>0</v>
          </cell>
          <cell r="AE32">
            <v>65.764800000000008</v>
          </cell>
          <cell r="AF32">
            <v>69.565799999999996</v>
          </cell>
          <cell r="AG32">
            <v>60.342200000000005</v>
          </cell>
          <cell r="AH32">
            <v>75.037000000000006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101.012</v>
          </cell>
          <cell r="D33">
            <v>380.279</v>
          </cell>
          <cell r="E33">
            <v>276.72800000000001</v>
          </cell>
          <cell r="F33">
            <v>188.28399999999999</v>
          </cell>
          <cell r="G33">
            <v>0</v>
          </cell>
          <cell r="H33">
            <v>1</v>
          </cell>
          <cell r="I33">
            <v>60</v>
          </cell>
          <cell r="J33">
            <v>275.59800000000001</v>
          </cell>
          <cell r="K33">
            <v>1.1299999999999955</v>
          </cell>
          <cell r="L33">
            <v>30</v>
          </cell>
          <cell r="M33">
            <v>60</v>
          </cell>
          <cell r="N33">
            <v>0</v>
          </cell>
          <cell r="W33">
            <v>55.345600000000005</v>
          </cell>
          <cell r="X33">
            <v>80</v>
          </cell>
          <cell r="Y33">
            <v>6.4735769419791271</v>
          </cell>
          <cell r="Z33">
            <v>3.4019687201873317</v>
          </cell>
          <cell r="AD33">
            <v>0</v>
          </cell>
          <cell r="AE33">
            <v>56.088999999999999</v>
          </cell>
          <cell r="AF33">
            <v>54.852599999999995</v>
          </cell>
          <cell r="AG33">
            <v>55.737800000000007</v>
          </cell>
          <cell r="AH33">
            <v>56.639000000000003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30.696999999999999</v>
          </cell>
          <cell r="D34">
            <v>98.909000000000006</v>
          </cell>
          <cell r="E34">
            <v>33.652000000000001</v>
          </cell>
          <cell r="F34">
            <v>92.864999999999995</v>
          </cell>
          <cell r="G34">
            <v>0</v>
          </cell>
          <cell r="H34">
            <v>1</v>
          </cell>
          <cell r="I34">
            <v>180</v>
          </cell>
          <cell r="J34">
            <v>35.231999999999999</v>
          </cell>
          <cell r="K34">
            <v>-1.5799999999999983</v>
          </cell>
          <cell r="L34">
            <v>0</v>
          </cell>
          <cell r="M34">
            <v>20</v>
          </cell>
          <cell r="N34">
            <v>0</v>
          </cell>
          <cell r="W34">
            <v>6.7304000000000004</v>
          </cell>
          <cell r="Y34">
            <v>16.76943420896232</v>
          </cell>
          <cell r="Z34">
            <v>13.797842624509686</v>
          </cell>
          <cell r="AD34">
            <v>0</v>
          </cell>
          <cell r="AE34">
            <v>6.5531999999999995</v>
          </cell>
          <cell r="AF34">
            <v>8.0772000000000013</v>
          </cell>
          <cell r="AG34">
            <v>8.4733999999999998</v>
          </cell>
          <cell r="AH34">
            <v>2.6269999999999998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260.209</v>
          </cell>
          <cell r="D35">
            <v>800.60500000000002</v>
          </cell>
          <cell r="E35">
            <v>720.33799999999997</v>
          </cell>
          <cell r="F35">
            <v>316.66699999999997</v>
          </cell>
          <cell r="G35">
            <v>0</v>
          </cell>
          <cell r="H35">
            <v>1</v>
          </cell>
          <cell r="I35">
            <v>60</v>
          </cell>
          <cell r="J35">
            <v>705.404</v>
          </cell>
          <cell r="K35">
            <v>14.933999999999969</v>
          </cell>
          <cell r="L35">
            <v>130</v>
          </cell>
          <cell r="M35">
            <v>150</v>
          </cell>
          <cell r="N35">
            <v>120</v>
          </cell>
          <cell r="W35">
            <v>144.0676</v>
          </cell>
          <cell r="X35">
            <v>210</v>
          </cell>
          <cell r="Y35">
            <v>6.4321679544880315</v>
          </cell>
          <cell r="Z35">
            <v>2.1980445290960628</v>
          </cell>
          <cell r="AD35">
            <v>0</v>
          </cell>
          <cell r="AE35">
            <v>139.16379999999998</v>
          </cell>
          <cell r="AF35">
            <v>138.06639999999999</v>
          </cell>
          <cell r="AG35">
            <v>134.33580000000001</v>
          </cell>
          <cell r="AH35">
            <v>147.26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83.231999999999999</v>
          </cell>
          <cell r="D36">
            <v>254.459</v>
          </cell>
          <cell r="E36">
            <v>166.40899999999999</v>
          </cell>
          <cell r="F36">
            <v>168.58099999999999</v>
          </cell>
          <cell r="G36">
            <v>0</v>
          </cell>
          <cell r="H36">
            <v>1</v>
          </cell>
          <cell r="I36">
            <v>30</v>
          </cell>
          <cell r="J36">
            <v>163.709</v>
          </cell>
          <cell r="K36">
            <v>2.6999999999999886</v>
          </cell>
          <cell r="L36">
            <v>30</v>
          </cell>
          <cell r="M36">
            <v>50</v>
          </cell>
          <cell r="N36">
            <v>0</v>
          </cell>
          <cell r="W36">
            <v>33.281799999999997</v>
          </cell>
          <cell r="Y36">
            <v>7.4689770385015235</v>
          </cell>
          <cell r="Z36">
            <v>5.0652608933411054</v>
          </cell>
          <cell r="AD36">
            <v>0</v>
          </cell>
          <cell r="AE36">
            <v>35.762999999999998</v>
          </cell>
          <cell r="AF36">
            <v>41.339399999999998</v>
          </cell>
          <cell r="AG36">
            <v>39.627400000000002</v>
          </cell>
          <cell r="AH36">
            <v>42.600999999999999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87.977000000000004</v>
          </cell>
          <cell r="D37">
            <v>315.16699999999997</v>
          </cell>
          <cell r="E37">
            <v>270.28699999999998</v>
          </cell>
          <cell r="F37">
            <v>127.601</v>
          </cell>
          <cell r="G37" t="str">
            <v>н</v>
          </cell>
          <cell r="H37">
            <v>1</v>
          </cell>
          <cell r="I37">
            <v>30</v>
          </cell>
          <cell r="J37">
            <v>282.29399999999998</v>
          </cell>
          <cell r="K37">
            <v>-12.007000000000005</v>
          </cell>
          <cell r="L37">
            <v>50</v>
          </cell>
          <cell r="M37">
            <v>60</v>
          </cell>
          <cell r="N37">
            <v>80</v>
          </cell>
          <cell r="W37">
            <v>54.057399999999994</v>
          </cell>
          <cell r="X37">
            <v>30</v>
          </cell>
          <cell r="Y37">
            <v>6.4302204693529479</v>
          </cell>
          <cell r="Z37">
            <v>2.3604723867592599</v>
          </cell>
          <cell r="AD37">
            <v>0</v>
          </cell>
          <cell r="AE37">
            <v>31.229000000000003</v>
          </cell>
          <cell r="AF37">
            <v>48.627200000000002</v>
          </cell>
          <cell r="AG37">
            <v>50.951599999999999</v>
          </cell>
          <cell r="AH37">
            <v>58.201999999999998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761.77700000000004</v>
          </cell>
          <cell r="D38">
            <v>1431.3530000000001</v>
          </cell>
          <cell r="E38">
            <v>1393.9739999999999</v>
          </cell>
          <cell r="F38">
            <v>761.40300000000002</v>
          </cell>
          <cell r="G38">
            <v>0</v>
          </cell>
          <cell r="H38">
            <v>1</v>
          </cell>
          <cell r="I38">
            <v>30</v>
          </cell>
          <cell r="J38">
            <v>1388.114</v>
          </cell>
          <cell r="K38">
            <v>5.8599999999999</v>
          </cell>
          <cell r="L38">
            <v>300</v>
          </cell>
          <cell r="M38">
            <v>300</v>
          </cell>
          <cell r="N38">
            <v>50</v>
          </cell>
          <cell r="W38">
            <v>278.79480000000001</v>
          </cell>
          <cell r="X38">
            <v>300</v>
          </cell>
          <cell r="Y38">
            <v>6.1385757553584215</v>
          </cell>
          <cell r="Z38">
            <v>2.7310516551958646</v>
          </cell>
          <cell r="AD38">
            <v>0</v>
          </cell>
          <cell r="AE38">
            <v>283.82479999999998</v>
          </cell>
          <cell r="AF38">
            <v>295.65700000000004</v>
          </cell>
          <cell r="AG38">
            <v>273.58240000000001</v>
          </cell>
          <cell r="AH38">
            <v>229.91399999999999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58.850999999999999</v>
          </cell>
          <cell r="D39">
            <v>280.98700000000002</v>
          </cell>
          <cell r="E39">
            <v>87.277000000000001</v>
          </cell>
          <cell r="F39">
            <v>237.64400000000001</v>
          </cell>
          <cell r="G39">
            <v>0</v>
          </cell>
          <cell r="H39">
            <v>1</v>
          </cell>
          <cell r="I39">
            <v>40</v>
          </cell>
          <cell r="J39">
            <v>99.622</v>
          </cell>
          <cell r="K39">
            <v>-12.344999999999999</v>
          </cell>
          <cell r="L39">
            <v>0</v>
          </cell>
          <cell r="M39">
            <v>20</v>
          </cell>
          <cell r="N39">
            <v>0</v>
          </cell>
          <cell r="W39">
            <v>17.455400000000001</v>
          </cell>
          <cell r="Y39">
            <v>14.76013153522692</v>
          </cell>
          <cell r="Z39">
            <v>13.614354297237531</v>
          </cell>
          <cell r="AD39">
            <v>0</v>
          </cell>
          <cell r="AE39">
            <v>24.892800000000001</v>
          </cell>
          <cell r="AF39">
            <v>35.083999999999996</v>
          </cell>
          <cell r="AG39">
            <v>29.8474</v>
          </cell>
          <cell r="AH39">
            <v>25.425999999999998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1.9E-2</v>
          </cell>
          <cell r="D40">
            <v>1212.951</v>
          </cell>
          <cell r="E40">
            <v>416.87599999999998</v>
          </cell>
          <cell r="F40">
            <v>177.45</v>
          </cell>
          <cell r="G40" t="str">
            <v>н</v>
          </cell>
          <cell r="H40">
            <v>1</v>
          </cell>
          <cell r="I40">
            <v>35</v>
          </cell>
          <cell r="J40">
            <v>431.51</v>
          </cell>
          <cell r="K40">
            <v>-14.634000000000015</v>
          </cell>
          <cell r="L40">
            <v>20</v>
          </cell>
          <cell r="M40">
            <v>90</v>
          </cell>
          <cell r="N40">
            <v>60</v>
          </cell>
          <cell r="W40">
            <v>83.375199999999992</v>
          </cell>
          <cell r="X40">
            <v>180</v>
          </cell>
          <cell r="Y40">
            <v>6.326221706214799</v>
          </cell>
          <cell r="Z40">
            <v>2.1283307266429348</v>
          </cell>
          <cell r="AD40">
            <v>0</v>
          </cell>
          <cell r="AE40">
            <v>61.212599999999995</v>
          </cell>
          <cell r="AF40">
            <v>52.687599999999996</v>
          </cell>
          <cell r="AG40">
            <v>72.655999999999992</v>
          </cell>
          <cell r="AH40">
            <v>101.221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103.666</v>
          </cell>
          <cell r="D41">
            <v>106.45399999999999</v>
          </cell>
          <cell r="E41">
            <v>199.626</v>
          </cell>
          <cell r="F41">
            <v>6.4589999999999996</v>
          </cell>
          <cell r="G41">
            <v>0</v>
          </cell>
          <cell r="H41">
            <v>1</v>
          </cell>
          <cell r="I41">
            <v>30</v>
          </cell>
          <cell r="J41">
            <v>211.01</v>
          </cell>
          <cell r="K41">
            <v>-11.383999999999986</v>
          </cell>
          <cell r="L41">
            <v>20</v>
          </cell>
          <cell r="M41">
            <v>40</v>
          </cell>
          <cell r="N41">
            <v>70</v>
          </cell>
          <cell r="W41">
            <v>39.925200000000004</v>
          </cell>
          <cell r="X41">
            <v>80</v>
          </cell>
          <cell r="Y41">
            <v>5.4216134170899579</v>
          </cell>
          <cell r="Z41">
            <v>0.16177752396982353</v>
          </cell>
          <cell r="AD41">
            <v>0</v>
          </cell>
          <cell r="AE41">
            <v>27.975999999999999</v>
          </cell>
          <cell r="AF41">
            <v>34.0824</v>
          </cell>
          <cell r="AG41">
            <v>26.593200000000003</v>
          </cell>
          <cell r="AH41">
            <v>34.308999999999997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126.24</v>
          </cell>
          <cell r="D42">
            <v>408.47500000000002</v>
          </cell>
          <cell r="E42">
            <v>320.84399999999999</v>
          </cell>
          <cell r="F42">
            <v>200.12100000000001</v>
          </cell>
          <cell r="G42" t="str">
            <v>н</v>
          </cell>
          <cell r="H42">
            <v>1</v>
          </cell>
          <cell r="I42">
            <v>45</v>
          </cell>
          <cell r="J42">
            <v>320.197</v>
          </cell>
          <cell r="K42">
            <v>0.64699999999999136</v>
          </cell>
          <cell r="L42">
            <v>60</v>
          </cell>
          <cell r="M42">
            <v>90</v>
          </cell>
          <cell r="N42">
            <v>0</v>
          </cell>
          <cell r="W42">
            <v>64.168800000000005</v>
          </cell>
          <cell r="X42">
            <v>60</v>
          </cell>
          <cell r="Y42">
            <v>6.3912836144668432</v>
          </cell>
          <cell r="Z42">
            <v>3.1186651456782735</v>
          </cell>
          <cell r="AD42">
            <v>0</v>
          </cell>
          <cell r="AE42">
            <v>73.690799999999996</v>
          </cell>
          <cell r="AF42">
            <v>62.474800000000002</v>
          </cell>
          <cell r="AG42">
            <v>65.583600000000004</v>
          </cell>
          <cell r="AH42">
            <v>52.034999999999997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162.25</v>
          </cell>
          <cell r="D43">
            <v>187.738</v>
          </cell>
          <cell r="E43">
            <v>238.98099999999999</v>
          </cell>
          <cell r="F43">
            <v>102.39400000000001</v>
          </cell>
          <cell r="G43" t="str">
            <v>н</v>
          </cell>
          <cell r="H43">
            <v>1</v>
          </cell>
          <cell r="I43">
            <v>45</v>
          </cell>
          <cell r="J43">
            <v>250.87899999999999</v>
          </cell>
          <cell r="K43">
            <v>-11.897999999999996</v>
          </cell>
          <cell r="L43">
            <v>40</v>
          </cell>
          <cell r="M43">
            <v>70</v>
          </cell>
          <cell r="N43">
            <v>0</v>
          </cell>
          <cell r="W43">
            <v>47.796199999999999</v>
          </cell>
          <cell r="X43">
            <v>90</v>
          </cell>
          <cell r="Y43">
            <v>6.3267372720007033</v>
          </cell>
          <cell r="Z43">
            <v>2.1423041999154746</v>
          </cell>
          <cell r="AD43">
            <v>0</v>
          </cell>
          <cell r="AE43">
            <v>57.870600000000003</v>
          </cell>
          <cell r="AF43">
            <v>60.309799999999996</v>
          </cell>
          <cell r="AG43">
            <v>46.396799999999999</v>
          </cell>
          <cell r="AH43">
            <v>58.045999999999999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91.146000000000001</v>
          </cell>
          <cell r="D44">
            <v>377.798</v>
          </cell>
          <cell r="E44">
            <v>257.01799999999997</v>
          </cell>
          <cell r="F44">
            <v>177.42</v>
          </cell>
          <cell r="G44" t="str">
            <v>н</v>
          </cell>
          <cell r="H44">
            <v>1</v>
          </cell>
          <cell r="I44">
            <v>45</v>
          </cell>
          <cell r="J44">
            <v>289.11</v>
          </cell>
          <cell r="K44">
            <v>-32.092000000000041</v>
          </cell>
          <cell r="L44">
            <v>50</v>
          </cell>
          <cell r="M44">
            <v>80</v>
          </cell>
          <cell r="N44">
            <v>0</v>
          </cell>
          <cell r="W44">
            <v>51.403599999999997</v>
          </cell>
          <cell r="X44">
            <v>20</v>
          </cell>
          <cell r="Y44">
            <v>6.3695927911663768</v>
          </cell>
          <cell r="Z44">
            <v>3.4515092328163783</v>
          </cell>
          <cell r="AD44">
            <v>0</v>
          </cell>
          <cell r="AE44">
            <v>60.311999999999998</v>
          </cell>
          <cell r="AF44">
            <v>50.283999999999999</v>
          </cell>
          <cell r="AG44">
            <v>54.826000000000001</v>
          </cell>
          <cell r="AH44">
            <v>48.808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2049</v>
          </cell>
          <cell r="D45">
            <v>3499</v>
          </cell>
          <cell r="E45">
            <v>2229</v>
          </cell>
          <cell r="F45">
            <v>963</v>
          </cell>
          <cell r="G45" t="str">
            <v>акк</v>
          </cell>
          <cell r="H45">
            <v>0.35</v>
          </cell>
          <cell r="I45">
            <v>40</v>
          </cell>
          <cell r="J45">
            <v>1739</v>
          </cell>
          <cell r="K45">
            <v>490</v>
          </cell>
          <cell r="L45">
            <v>400</v>
          </cell>
          <cell r="M45">
            <v>500</v>
          </cell>
          <cell r="N45">
            <v>600</v>
          </cell>
          <cell r="W45">
            <v>445.8</v>
          </cell>
          <cell r="X45">
            <v>400</v>
          </cell>
          <cell r="Y45">
            <v>6.4221624046657695</v>
          </cell>
          <cell r="Z45">
            <v>2.1601615074024227</v>
          </cell>
          <cell r="AD45">
            <v>0</v>
          </cell>
          <cell r="AE45">
            <v>353.6</v>
          </cell>
          <cell r="AF45">
            <v>376.6</v>
          </cell>
          <cell r="AG45">
            <v>416.8</v>
          </cell>
          <cell r="AH45">
            <v>215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3487</v>
          </cell>
          <cell r="D46">
            <v>11054</v>
          </cell>
          <cell r="E46">
            <v>6784</v>
          </cell>
          <cell r="F46">
            <v>2428</v>
          </cell>
          <cell r="G46" t="str">
            <v>акк</v>
          </cell>
          <cell r="H46">
            <v>0.4</v>
          </cell>
          <cell r="I46">
            <v>40</v>
          </cell>
          <cell r="J46">
            <v>5214</v>
          </cell>
          <cell r="K46">
            <v>1570</v>
          </cell>
          <cell r="L46">
            <v>900</v>
          </cell>
          <cell r="M46">
            <v>1100</v>
          </cell>
          <cell r="N46">
            <v>500</v>
          </cell>
          <cell r="W46">
            <v>1036.4000000000001</v>
          </cell>
          <cell r="X46">
            <v>1700</v>
          </cell>
          <cell r="Y46">
            <v>6.3952142030104202</v>
          </cell>
          <cell r="Z46">
            <v>2.342724816673099</v>
          </cell>
          <cell r="AD46">
            <v>1602</v>
          </cell>
          <cell r="AE46">
            <v>902</v>
          </cell>
          <cell r="AF46">
            <v>956.4</v>
          </cell>
          <cell r="AG46">
            <v>991.2</v>
          </cell>
          <cell r="AH46">
            <v>931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1972</v>
          </cell>
          <cell r="D47">
            <v>11644</v>
          </cell>
          <cell r="E47">
            <v>9829</v>
          </cell>
          <cell r="F47">
            <v>3665</v>
          </cell>
          <cell r="G47">
            <v>0</v>
          </cell>
          <cell r="H47">
            <v>0.45</v>
          </cell>
          <cell r="I47">
            <v>45</v>
          </cell>
          <cell r="J47">
            <v>9841</v>
          </cell>
          <cell r="K47">
            <v>-12</v>
          </cell>
          <cell r="L47">
            <v>1100</v>
          </cell>
          <cell r="M47">
            <v>1500</v>
          </cell>
          <cell r="N47">
            <v>800</v>
          </cell>
          <cell r="W47">
            <v>1245.8</v>
          </cell>
          <cell r="X47">
            <v>900</v>
          </cell>
          <cell r="Y47">
            <v>6.3934820998555146</v>
          </cell>
          <cell r="Z47">
            <v>2.9418847327018782</v>
          </cell>
          <cell r="AD47">
            <v>3600</v>
          </cell>
          <cell r="AE47">
            <v>1234.5999999999999</v>
          </cell>
          <cell r="AF47">
            <v>1041</v>
          </cell>
          <cell r="AG47">
            <v>1231</v>
          </cell>
          <cell r="AH47">
            <v>645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403.27499999999998</v>
          </cell>
          <cell r="D48">
            <v>753.94100000000003</v>
          </cell>
          <cell r="E48">
            <v>778.04100000000005</v>
          </cell>
          <cell r="F48">
            <v>353.65100000000001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734.26700000000005</v>
          </cell>
          <cell r="K48">
            <v>43.774000000000001</v>
          </cell>
          <cell r="L48">
            <v>150</v>
          </cell>
          <cell r="M48">
            <v>170</v>
          </cell>
          <cell r="N48">
            <v>130</v>
          </cell>
          <cell r="W48">
            <v>155.60820000000001</v>
          </cell>
          <cell r="X48">
            <v>200</v>
          </cell>
          <cell r="Y48">
            <v>6.4498593261794683</v>
          </cell>
          <cell r="Z48">
            <v>2.2727015671410631</v>
          </cell>
          <cell r="AD48">
            <v>0</v>
          </cell>
          <cell r="AE48">
            <v>164.1506</v>
          </cell>
          <cell r="AF48">
            <v>169.9288</v>
          </cell>
          <cell r="AG48">
            <v>147.5394</v>
          </cell>
          <cell r="AH48">
            <v>139.64599999999999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708</v>
          </cell>
          <cell r="D49">
            <v>2030</v>
          </cell>
          <cell r="E49">
            <v>625</v>
          </cell>
          <cell r="F49">
            <v>2088</v>
          </cell>
          <cell r="G49">
            <v>0</v>
          </cell>
          <cell r="H49">
            <v>0.1</v>
          </cell>
          <cell r="I49">
            <v>730</v>
          </cell>
          <cell r="J49">
            <v>650</v>
          </cell>
          <cell r="K49">
            <v>-25</v>
          </cell>
          <cell r="L49">
            <v>0</v>
          </cell>
          <cell r="M49">
            <v>500</v>
          </cell>
          <cell r="N49">
            <v>0</v>
          </cell>
          <cell r="W49">
            <v>125</v>
          </cell>
          <cell r="Y49">
            <v>20.704000000000001</v>
          </cell>
          <cell r="Z49">
            <v>16.704000000000001</v>
          </cell>
          <cell r="AD49">
            <v>0</v>
          </cell>
          <cell r="AE49">
            <v>134.4</v>
          </cell>
          <cell r="AF49">
            <v>171</v>
          </cell>
          <cell r="AG49">
            <v>143</v>
          </cell>
          <cell r="AH49">
            <v>157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695</v>
          </cell>
          <cell r="D50">
            <v>1546</v>
          </cell>
          <cell r="E50">
            <v>1505</v>
          </cell>
          <cell r="F50">
            <v>676</v>
          </cell>
          <cell r="G50">
            <v>0</v>
          </cell>
          <cell r="H50">
            <v>0.35</v>
          </cell>
          <cell r="I50">
            <v>40</v>
          </cell>
          <cell r="J50">
            <v>1542</v>
          </cell>
          <cell r="K50">
            <v>-37</v>
          </cell>
          <cell r="L50">
            <v>270</v>
          </cell>
          <cell r="M50">
            <v>400</v>
          </cell>
          <cell r="N50">
            <v>190</v>
          </cell>
          <cell r="W50">
            <v>301</v>
          </cell>
          <cell r="X50">
            <v>400</v>
          </cell>
          <cell r="Y50">
            <v>6.4318936877076416</v>
          </cell>
          <cell r="Z50">
            <v>2.2458471760797343</v>
          </cell>
          <cell r="AD50">
            <v>0</v>
          </cell>
          <cell r="AE50">
            <v>273.2</v>
          </cell>
          <cell r="AF50">
            <v>329.6</v>
          </cell>
          <cell r="AG50">
            <v>290.8</v>
          </cell>
          <cell r="AH50">
            <v>397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142.77099999999999</v>
          </cell>
          <cell r="D51">
            <v>356.36</v>
          </cell>
          <cell r="E51">
            <v>259.89499999999998</v>
          </cell>
          <cell r="F51">
            <v>218.65700000000001</v>
          </cell>
          <cell r="G51">
            <v>0</v>
          </cell>
          <cell r="H51">
            <v>1</v>
          </cell>
          <cell r="I51">
            <v>40</v>
          </cell>
          <cell r="J51">
            <v>261.54700000000003</v>
          </cell>
          <cell r="K51">
            <v>-1.6520000000000437</v>
          </cell>
          <cell r="L51">
            <v>60</v>
          </cell>
          <cell r="M51">
            <v>80</v>
          </cell>
          <cell r="N51">
            <v>0</v>
          </cell>
          <cell r="W51">
            <v>51.978999999999999</v>
          </cell>
          <cell r="Y51">
            <v>6.9000365532234182</v>
          </cell>
          <cell r="Z51">
            <v>4.2066411435387367</v>
          </cell>
          <cell r="AD51">
            <v>0</v>
          </cell>
          <cell r="AE51">
            <v>59.753599999999992</v>
          </cell>
          <cell r="AF51">
            <v>62.438800000000001</v>
          </cell>
          <cell r="AG51">
            <v>59.881600000000006</v>
          </cell>
          <cell r="AH51">
            <v>39.125999999999998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999</v>
          </cell>
          <cell r="D52">
            <v>3043</v>
          </cell>
          <cell r="E52">
            <v>2765</v>
          </cell>
          <cell r="F52">
            <v>1182</v>
          </cell>
          <cell r="G52">
            <v>0</v>
          </cell>
          <cell r="H52">
            <v>0.4</v>
          </cell>
          <cell r="I52">
            <v>35</v>
          </cell>
          <cell r="J52">
            <v>2821</v>
          </cell>
          <cell r="K52">
            <v>-56</v>
          </cell>
          <cell r="L52">
            <v>500</v>
          </cell>
          <cell r="M52">
            <v>600</v>
          </cell>
          <cell r="N52">
            <v>350</v>
          </cell>
          <cell r="W52">
            <v>553</v>
          </cell>
          <cell r="X52">
            <v>900</v>
          </cell>
          <cell r="Y52">
            <v>6.3869801084990963</v>
          </cell>
          <cell r="Z52">
            <v>2.1374321880650995</v>
          </cell>
          <cell r="AD52">
            <v>0</v>
          </cell>
          <cell r="AE52">
            <v>506.2</v>
          </cell>
          <cell r="AF52">
            <v>535.20000000000005</v>
          </cell>
          <cell r="AG52">
            <v>516.6</v>
          </cell>
          <cell r="AH52">
            <v>732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1735</v>
          </cell>
          <cell r="D53">
            <v>4448</v>
          </cell>
          <cell r="E53">
            <v>4226</v>
          </cell>
          <cell r="F53">
            <v>1871</v>
          </cell>
          <cell r="G53">
            <v>0</v>
          </cell>
          <cell r="H53">
            <v>0.4</v>
          </cell>
          <cell r="I53">
            <v>40</v>
          </cell>
          <cell r="J53">
            <v>4250</v>
          </cell>
          <cell r="K53">
            <v>-24</v>
          </cell>
          <cell r="L53">
            <v>800</v>
          </cell>
          <cell r="M53">
            <v>900</v>
          </cell>
          <cell r="N53">
            <v>700</v>
          </cell>
          <cell r="W53">
            <v>845.2</v>
          </cell>
          <cell r="X53">
            <v>1100</v>
          </cell>
          <cell r="Y53">
            <v>6.3547089446284897</v>
          </cell>
          <cell r="Z53">
            <v>2.2136772361571224</v>
          </cell>
          <cell r="AD53">
            <v>0</v>
          </cell>
          <cell r="AE53">
            <v>852</v>
          </cell>
          <cell r="AF53">
            <v>839</v>
          </cell>
          <cell r="AG53">
            <v>791.6</v>
          </cell>
          <cell r="AH53">
            <v>902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39.634999999999998</v>
          </cell>
          <cell r="D54">
            <v>141.08500000000001</v>
          </cell>
          <cell r="E54">
            <v>100.736</v>
          </cell>
          <cell r="F54">
            <v>69.025000000000006</v>
          </cell>
          <cell r="G54" t="str">
            <v>лид, я</v>
          </cell>
          <cell r="H54">
            <v>1</v>
          </cell>
          <cell r="I54">
            <v>40</v>
          </cell>
          <cell r="J54">
            <v>125.88800000000001</v>
          </cell>
          <cell r="K54">
            <v>-25.152000000000001</v>
          </cell>
          <cell r="L54">
            <v>20</v>
          </cell>
          <cell r="M54">
            <v>20</v>
          </cell>
          <cell r="N54">
            <v>20</v>
          </cell>
          <cell r="W54">
            <v>20.147200000000002</v>
          </cell>
          <cell r="X54">
            <v>20</v>
          </cell>
          <cell r="Y54">
            <v>7.3968094822109274</v>
          </cell>
          <cell r="Z54">
            <v>3.4260343869123253</v>
          </cell>
          <cell r="AD54">
            <v>0</v>
          </cell>
          <cell r="AE54">
            <v>17.786999999999999</v>
          </cell>
          <cell r="AF54">
            <v>15.851400000000002</v>
          </cell>
          <cell r="AG54">
            <v>19.686199999999999</v>
          </cell>
          <cell r="AH54">
            <v>24.073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228.36199999999999</v>
          </cell>
          <cell r="D55">
            <v>346.90100000000001</v>
          </cell>
          <cell r="E55">
            <v>221.24700000000001</v>
          </cell>
          <cell r="F55">
            <v>189.352</v>
          </cell>
          <cell r="G55" t="str">
            <v>оконч</v>
          </cell>
          <cell r="H55">
            <v>1</v>
          </cell>
          <cell r="I55">
            <v>40</v>
          </cell>
          <cell r="J55">
            <v>219.779</v>
          </cell>
          <cell r="K55">
            <v>1.4680000000000177</v>
          </cell>
          <cell r="L55">
            <v>60</v>
          </cell>
          <cell r="M55">
            <v>50</v>
          </cell>
          <cell r="N55">
            <v>0</v>
          </cell>
          <cell r="W55">
            <v>44.249400000000001</v>
          </cell>
          <cell r="Y55">
            <v>6.7651086794397202</v>
          </cell>
          <cell r="Z55">
            <v>4.2791992659787477</v>
          </cell>
          <cell r="AD55">
            <v>0</v>
          </cell>
          <cell r="AE55">
            <v>83.6</v>
          </cell>
          <cell r="AF55">
            <v>53.2</v>
          </cell>
          <cell r="AG55">
            <v>48.722999999999999</v>
          </cell>
          <cell r="AH55">
            <v>42.646000000000001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530</v>
          </cell>
          <cell r="D56">
            <v>1900</v>
          </cell>
          <cell r="E56">
            <v>1661</v>
          </cell>
          <cell r="F56">
            <v>721</v>
          </cell>
          <cell r="G56" t="str">
            <v>лид, я</v>
          </cell>
          <cell r="H56">
            <v>0.35</v>
          </cell>
          <cell r="I56">
            <v>40</v>
          </cell>
          <cell r="J56">
            <v>1683</v>
          </cell>
          <cell r="K56">
            <v>-22</v>
          </cell>
          <cell r="L56">
            <v>300</v>
          </cell>
          <cell r="M56">
            <v>400</v>
          </cell>
          <cell r="N56">
            <v>200</v>
          </cell>
          <cell r="W56">
            <v>332.2</v>
          </cell>
          <cell r="X56">
            <v>500</v>
          </cell>
          <cell r="Y56">
            <v>6.3847080072245639</v>
          </cell>
          <cell r="Z56">
            <v>2.1703792895845875</v>
          </cell>
          <cell r="AD56">
            <v>0</v>
          </cell>
          <cell r="AE56">
            <v>284.2</v>
          </cell>
          <cell r="AF56">
            <v>317.2</v>
          </cell>
          <cell r="AG56">
            <v>314.2</v>
          </cell>
          <cell r="AH56">
            <v>428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903</v>
          </cell>
          <cell r="D57">
            <v>2361</v>
          </cell>
          <cell r="E57">
            <v>2285</v>
          </cell>
          <cell r="F57">
            <v>906</v>
          </cell>
          <cell r="G57" t="str">
            <v>неакк</v>
          </cell>
          <cell r="H57">
            <v>0.35</v>
          </cell>
          <cell r="I57">
            <v>40</v>
          </cell>
          <cell r="J57">
            <v>2316</v>
          </cell>
          <cell r="K57">
            <v>-31</v>
          </cell>
          <cell r="L57">
            <v>400</v>
          </cell>
          <cell r="M57">
            <v>500</v>
          </cell>
          <cell r="N57">
            <v>500</v>
          </cell>
          <cell r="W57">
            <v>457</v>
          </cell>
          <cell r="X57">
            <v>600</v>
          </cell>
          <cell r="Y57">
            <v>6.3588621444201312</v>
          </cell>
          <cell r="Z57">
            <v>1.9824945295404814</v>
          </cell>
          <cell r="AD57">
            <v>0</v>
          </cell>
          <cell r="AE57">
            <v>367.2</v>
          </cell>
          <cell r="AF57">
            <v>443.8</v>
          </cell>
          <cell r="AG57">
            <v>410.6</v>
          </cell>
          <cell r="AH57">
            <v>507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627</v>
          </cell>
          <cell r="D58">
            <v>1479</v>
          </cell>
          <cell r="E58">
            <v>1510</v>
          </cell>
          <cell r="F58">
            <v>521</v>
          </cell>
          <cell r="G58">
            <v>0</v>
          </cell>
          <cell r="H58">
            <v>0.4</v>
          </cell>
          <cell r="I58">
            <v>35</v>
          </cell>
          <cell r="J58">
            <v>1579</v>
          </cell>
          <cell r="K58">
            <v>-69</v>
          </cell>
          <cell r="L58">
            <v>300</v>
          </cell>
          <cell r="M58">
            <v>300</v>
          </cell>
          <cell r="N58">
            <v>300</v>
          </cell>
          <cell r="W58">
            <v>302</v>
          </cell>
          <cell r="X58">
            <v>500</v>
          </cell>
          <cell r="Y58">
            <v>6.3609271523178812</v>
          </cell>
          <cell r="Z58">
            <v>1.7251655629139073</v>
          </cell>
          <cell r="AD58">
            <v>0</v>
          </cell>
          <cell r="AE58">
            <v>229.6</v>
          </cell>
          <cell r="AF58">
            <v>293.60000000000002</v>
          </cell>
          <cell r="AG58">
            <v>263.39999999999998</v>
          </cell>
          <cell r="AH58">
            <v>416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125.30200000000001</v>
          </cell>
          <cell r="D59">
            <v>665.93899999999996</v>
          </cell>
          <cell r="E59">
            <v>491.10399999999998</v>
          </cell>
          <cell r="F59">
            <v>287.899</v>
          </cell>
          <cell r="G59">
            <v>0</v>
          </cell>
          <cell r="H59">
            <v>1</v>
          </cell>
          <cell r="I59">
            <v>50</v>
          </cell>
          <cell r="J59">
            <v>485.26100000000002</v>
          </cell>
          <cell r="K59">
            <v>5.8429999999999609</v>
          </cell>
          <cell r="L59">
            <v>70</v>
          </cell>
          <cell r="M59">
            <v>110</v>
          </cell>
          <cell r="N59">
            <v>90</v>
          </cell>
          <cell r="W59">
            <v>98.220799999999997</v>
          </cell>
          <cell r="X59">
            <v>80</v>
          </cell>
          <cell r="Y59">
            <v>6.4945408711800354</v>
          </cell>
          <cell r="Z59">
            <v>2.9311408581481726</v>
          </cell>
          <cell r="AD59">
            <v>0</v>
          </cell>
          <cell r="AE59">
            <v>87.671599999999998</v>
          </cell>
          <cell r="AF59">
            <v>82.26939999999999</v>
          </cell>
          <cell r="AG59">
            <v>92.235600000000005</v>
          </cell>
          <cell r="AH59">
            <v>74.563999999999993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523.41499999999996</v>
          </cell>
          <cell r="D60">
            <v>1417.3389999999999</v>
          </cell>
          <cell r="E60">
            <v>1055.4100000000001</v>
          </cell>
          <cell r="F60">
            <v>852.351</v>
          </cell>
          <cell r="G60" t="str">
            <v>н</v>
          </cell>
          <cell r="H60">
            <v>1</v>
          </cell>
          <cell r="I60">
            <v>50</v>
          </cell>
          <cell r="J60">
            <v>1025.403</v>
          </cell>
          <cell r="K60">
            <v>30.007000000000062</v>
          </cell>
          <cell r="L60">
            <v>220</v>
          </cell>
          <cell r="M60">
            <v>280</v>
          </cell>
          <cell r="N60">
            <v>0</v>
          </cell>
          <cell r="W60">
            <v>211.08200000000002</v>
          </cell>
          <cell r="X60">
            <v>100</v>
          </cell>
          <cell r="Y60">
            <v>6.8805061540064996</v>
          </cell>
          <cell r="Z60">
            <v>4.0380089254412974</v>
          </cell>
          <cell r="AD60">
            <v>0</v>
          </cell>
          <cell r="AE60">
            <v>252.76280000000003</v>
          </cell>
          <cell r="AF60">
            <v>238.01860000000002</v>
          </cell>
          <cell r="AG60">
            <v>236.4598</v>
          </cell>
          <cell r="AH60">
            <v>127.06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53.542000000000002</v>
          </cell>
          <cell r="D61">
            <v>143.86600000000001</v>
          </cell>
          <cell r="E61">
            <v>85.614000000000004</v>
          </cell>
          <cell r="F61">
            <v>98.278000000000006</v>
          </cell>
          <cell r="G61">
            <v>0</v>
          </cell>
          <cell r="H61">
            <v>1</v>
          </cell>
          <cell r="I61">
            <v>50</v>
          </cell>
          <cell r="J61">
            <v>98.221000000000004</v>
          </cell>
          <cell r="K61">
            <v>-12.606999999999999</v>
          </cell>
          <cell r="L61">
            <v>20</v>
          </cell>
          <cell r="M61">
            <v>20</v>
          </cell>
          <cell r="N61">
            <v>0</v>
          </cell>
          <cell r="W61">
            <v>17.122800000000002</v>
          </cell>
          <cell r="X61">
            <v>20</v>
          </cell>
          <cell r="Y61">
            <v>9.2436984605321566</v>
          </cell>
          <cell r="Z61">
            <v>5.7395986637699439</v>
          </cell>
          <cell r="AD61">
            <v>0</v>
          </cell>
          <cell r="AE61">
            <v>16.822399999999998</v>
          </cell>
          <cell r="AF61">
            <v>16.8216</v>
          </cell>
          <cell r="AG61">
            <v>18.9252</v>
          </cell>
          <cell r="AH61">
            <v>22.53</v>
          </cell>
          <cell r="AI61">
            <v>0</v>
          </cell>
        </row>
        <row r="62">
          <cell r="A62" t="str">
            <v xml:space="preserve"> 318  Сосиски Датские ТМ Зареченские, ВЕС  ПОКОМ</v>
          </cell>
          <cell r="B62" t="str">
            <v>кг</v>
          </cell>
          <cell r="C62">
            <v>911.01599999999996</v>
          </cell>
          <cell r="D62">
            <v>3875.6590000000001</v>
          </cell>
          <cell r="E62">
            <v>2895.2640000000001</v>
          </cell>
          <cell r="F62">
            <v>1858.277</v>
          </cell>
          <cell r="G62">
            <v>0</v>
          </cell>
          <cell r="H62">
            <v>1</v>
          </cell>
          <cell r="I62">
            <v>40</v>
          </cell>
          <cell r="J62">
            <v>2852.605</v>
          </cell>
          <cell r="K62">
            <v>42.659000000000106</v>
          </cell>
          <cell r="L62">
            <v>600</v>
          </cell>
          <cell r="M62">
            <v>700</v>
          </cell>
          <cell r="N62">
            <v>200</v>
          </cell>
          <cell r="W62">
            <v>579.05280000000005</v>
          </cell>
          <cell r="X62">
            <v>500</v>
          </cell>
          <cell r="Y62">
            <v>6.6630832283342727</v>
          </cell>
          <cell r="Z62">
            <v>3.2091667633763277</v>
          </cell>
          <cell r="AD62">
            <v>0</v>
          </cell>
          <cell r="AE62">
            <v>533.07219999999995</v>
          </cell>
          <cell r="AF62">
            <v>544.14660000000003</v>
          </cell>
          <cell r="AG62">
            <v>603.50819999999999</v>
          </cell>
          <cell r="AH62">
            <v>289.12299999999999</v>
          </cell>
          <cell r="AI62" t="str">
            <v>акиюльяб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1917</v>
          </cell>
          <cell r="D63">
            <v>7103</v>
          </cell>
          <cell r="E63">
            <v>6362</v>
          </cell>
          <cell r="F63">
            <v>2503</v>
          </cell>
          <cell r="G63">
            <v>0</v>
          </cell>
          <cell r="H63">
            <v>0.45</v>
          </cell>
          <cell r="I63">
            <v>50</v>
          </cell>
          <cell r="J63">
            <v>6414</v>
          </cell>
          <cell r="K63">
            <v>-52</v>
          </cell>
          <cell r="L63">
            <v>1000</v>
          </cell>
          <cell r="M63">
            <v>900</v>
          </cell>
          <cell r="N63">
            <v>500</v>
          </cell>
          <cell r="W63">
            <v>944.4</v>
          </cell>
          <cell r="X63">
            <v>1100</v>
          </cell>
          <cell r="Y63">
            <v>6.3564167725540024</v>
          </cell>
          <cell r="Z63">
            <v>2.6503600169419737</v>
          </cell>
          <cell r="AD63">
            <v>1640</v>
          </cell>
          <cell r="AE63">
            <v>741.2</v>
          </cell>
          <cell r="AF63">
            <v>956.2</v>
          </cell>
          <cell r="AG63">
            <v>922</v>
          </cell>
          <cell r="AH63">
            <v>1011</v>
          </cell>
          <cell r="AI63">
            <v>0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1117</v>
          </cell>
          <cell r="D64">
            <v>5146</v>
          </cell>
          <cell r="E64">
            <v>4482</v>
          </cell>
          <cell r="F64">
            <v>1662</v>
          </cell>
          <cell r="G64" t="str">
            <v>акяб</v>
          </cell>
          <cell r="H64">
            <v>0.45</v>
          </cell>
          <cell r="I64">
            <v>50</v>
          </cell>
          <cell r="J64">
            <v>4570</v>
          </cell>
          <cell r="K64">
            <v>-88</v>
          </cell>
          <cell r="L64">
            <v>700</v>
          </cell>
          <cell r="M64">
            <v>600</v>
          </cell>
          <cell r="N64">
            <v>300</v>
          </cell>
          <cell r="W64">
            <v>704.4</v>
          </cell>
          <cell r="X64">
            <v>1200</v>
          </cell>
          <cell r="Y64">
            <v>6.3344690516751845</v>
          </cell>
          <cell r="Z64">
            <v>2.3594548551959114</v>
          </cell>
          <cell r="AD64">
            <v>960</v>
          </cell>
          <cell r="AE64">
            <v>565</v>
          </cell>
          <cell r="AF64">
            <v>663.6</v>
          </cell>
          <cell r="AG64">
            <v>664.8</v>
          </cell>
          <cell r="AH64">
            <v>964</v>
          </cell>
          <cell r="AI64" t="str">
            <v>оконч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799</v>
          </cell>
          <cell r="D65">
            <v>1633</v>
          </cell>
          <cell r="E65">
            <v>1619</v>
          </cell>
          <cell r="F65">
            <v>781</v>
          </cell>
          <cell r="G65">
            <v>0</v>
          </cell>
          <cell r="H65">
            <v>0.45</v>
          </cell>
          <cell r="I65">
            <v>50</v>
          </cell>
          <cell r="J65">
            <v>1605</v>
          </cell>
          <cell r="K65">
            <v>14</v>
          </cell>
          <cell r="L65">
            <v>300</v>
          </cell>
          <cell r="M65">
            <v>350</v>
          </cell>
          <cell r="N65">
            <v>200</v>
          </cell>
          <cell r="W65">
            <v>323.8</v>
          </cell>
          <cell r="X65">
            <v>400</v>
          </cell>
          <cell r="Y65">
            <v>6.272390364422483</v>
          </cell>
          <cell r="Z65">
            <v>2.4119827053736875</v>
          </cell>
          <cell r="AD65">
            <v>0</v>
          </cell>
          <cell r="AE65">
            <v>376.6</v>
          </cell>
          <cell r="AF65">
            <v>332.8</v>
          </cell>
          <cell r="AG65">
            <v>302.39999999999998</v>
          </cell>
          <cell r="AH65">
            <v>332</v>
          </cell>
          <cell r="AI65" t="str">
            <v>оконч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C66">
            <v>233</v>
          </cell>
          <cell r="D66">
            <v>736</v>
          </cell>
          <cell r="E66">
            <v>585</v>
          </cell>
          <cell r="F66">
            <v>347</v>
          </cell>
          <cell r="G66">
            <v>0</v>
          </cell>
          <cell r="H66">
            <v>0.4</v>
          </cell>
          <cell r="I66">
            <v>40</v>
          </cell>
          <cell r="J66">
            <v>639</v>
          </cell>
          <cell r="K66">
            <v>-54</v>
          </cell>
          <cell r="L66">
            <v>120</v>
          </cell>
          <cell r="M66">
            <v>150</v>
          </cell>
          <cell r="N66">
            <v>0</v>
          </cell>
          <cell r="W66">
            <v>117</v>
          </cell>
          <cell r="X66">
            <v>130</v>
          </cell>
          <cell r="Y66">
            <v>6.384615384615385</v>
          </cell>
          <cell r="Z66">
            <v>2.9658119658119659</v>
          </cell>
          <cell r="AD66">
            <v>0</v>
          </cell>
          <cell r="AE66">
            <v>107.2</v>
          </cell>
          <cell r="AF66">
            <v>122.4</v>
          </cell>
          <cell r="AG66">
            <v>121.8</v>
          </cell>
          <cell r="AH66">
            <v>178</v>
          </cell>
          <cell r="AI66" t="e">
            <v>#N/A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202</v>
          </cell>
          <cell r="D67">
            <v>591</v>
          </cell>
          <cell r="E67">
            <v>552</v>
          </cell>
          <cell r="F67">
            <v>205</v>
          </cell>
          <cell r="G67">
            <v>0</v>
          </cell>
          <cell r="H67">
            <v>0.4</v>
          </cell>
          <cell r="I67">
            <v>40</v>
          </cell>
          <cell r="J67">
            <v>587</v>
          </cell>
          <cell r="K67">
            <v>-35</v>
          </cell>
          <cell r="L67">
            <v>100</v>
          </cell>
          <cell r="M67">
            <v>120</v>
          </cell>
          <cell r="N67">
            <v>100</v>
          </cell>
          <cell r="W67">
            <v>110.4</v>
          </cell>
          <cell r="X67">
            <v>180</v>
          </cell>
          <cell r="Y67">
            <v>6.3858695652173907</v>
          </cell>
          <cell r="Z67">
            <v>1.8568840579710144</v>
          </cell>
          <cell r="AD67">
            <v>0</v>
          </cell>
          <cell r="AE67">
            <v>95.2</v>
          </cell>
          <cell r="AF67">
            <v>104.2</v>
          </cell>
          <cell r="AG67">
            <v>99.6</v>
          </cell>
          <cell r="AH67">
            <v>157</v>
          </cell>
          <cell r="AI67" t="e">
            <v>#N/A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1120.3800000000001</v>
          </cell>
          <cell r="D68">
            <v>3320.9560000000001</v>
          </cell>
          <cell r="E68">
            <v>1869</v>
          </cell>
          <cell r="F68">
            <v>1152</v>
          </cell>
          <cell r="G68" t="str">
            <v>ак апр</v>
          </cell>
          <cell r="H68">
            <v>1</v>
          </cell>
          <cell r="I68">
            <v>50</v>
          </cell>
          <cell r="J68">
            <v>1372.165</v>
          </cell>
          <cell r="K68">
            <v>496.83500000000004</v>
          </cell>
          <cell r="L68">
            <v>400</v>
          </cell>
          <cell r="M68">
            <v>300</v>
          </cell>
          <cell r="N68">
            <v>300</v>
          </cell>
          <cell r="W68">
            <v>373.8</v>
          </cell>
          <cell r="X68">
            <v>300</v>
          </cell>
          <cell r="Y68">
            <v>6.5596575708935259</v>
          </cell>
          <cell r="Z68">
            <v>3.0818619582664524</v>
          </cell>
          <cell r="AD68">
            <v>0</v>
          </cell>
          <cell r="AE68">
            <v>286.8</v>
          </cell>
          <cell r="AF68">
            <v>309</v>
          </cell>
          <cell r="AG68">
            <v>357.8</v>
          </cell>
          <cell r="AH68">
            <v>167.24600000000001</v>
          </cell>
          <cell r="AI68" t="str">
            <v>акиюльяб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135.64500000000001</v>
          </cell>
          <cell r="D69">
            <v>430.935</v>
          </cell>
          <cell r="E69">
            <v>320.82400000000001</v>
          </cell>
          <cell r="F69">
            <v>229.32499999999999</v>
          </cell>
          <cell r="G69">
            <v>0</v>
          </cell>
          <cell r="H69">
            <v>1</v>
          </cell>
          <cell r="I69">
            <v>50</v>
          </cell>
          <cell r="J69">
            <v>312.50700000000001</v>
          </cell>
          <cell r="K69">
            <v>8.3170000000000073</v>
          </cell>
          <cell r="L69">
            <v>70</v>
          </cell>
          <cell r="M69">
            <v>70</v>
          </cell>
          <cell r="N69">
            <v>0</v>
          </cell>
          <cell r="W69">
            <v>64.1648</v>
          </cell>
          <cell r="X69">
            <v>40</v>
          </cell>
          <cell r="Y69">
            <v>6.3792764880432884</v>
          </cell>
          <cell r="Z69">
            <v>3.5740000748073708</v>
          </cell>
          <cell r="AD69">
            <v>0</v>
          </cell>
          <cell r="AE69">
            <v>50.082999999999998</v>
          </cell>
          <cell r="AF69">
            <v>58.898600000000002</v>
          </cell>
          <cell r="AG69">
            <v>64.114200000000011</v>
          </cell>
          <cell r="AH69">
            <v>67.716999999999999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1148</v>
          </cell>
          <cell r="D70">
            <v>6185</v>
          </cell>
          <cell r="E70">
            <v>5473</v>
          </cell>
          <cell r="F70">
            <v>1793</v>
          </cell>
          <cell r="G70">
            <v>0</v>
          </cell>
          <cell r="H70">
            <v>0.4</v>
          </cell>
          <cell r="I70">
            <v>40</v>
          </cell>
          <cell r="J70">
            <v>5480</v>
          </cell>
          <cell r="K70">
            <v>-7</v>
          </cell>
          <cell r="L70">
            <v>800</v>
          </cell>
          <cell r="M70">
            <v>700</v>
          </cell>
          <cell r="N70">
            <v>400</v>
          </cell>
          <cell r="W70">
            <v>702.2</v>
          </cell>
          <cell r="X70">
            <v>800</v>
          </cell>
          <cell r="Y70">
            <v>6.3984619766448301</v>
          </cell>
          <cell r="Z70">
            <v>2.5534035887211619</v>
          </cell>
          <cell r="AD70">
            <v>1962</v>
          </cell>
          <cell r="AE70">
            <v>598</v>
          </cell>
          <cell r="AF70">
            <v>657.6</v>
          </cell>
          <cell r="AG70">
            <v>689.4</v>
          </cell>
          <cell r="AH70">
            <v>663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1316</v>
          </cell>
          <cell r="D71">
            <v>3400</v>
          </cell>
          <cell r="E71">
            <v>3139</v>
          </cell>
          <cell r="F71">
            <v>1472</v>
          </cell>
          <cell r="G71">
            <v>0</v>
          </cell>
          <cell r="H71">
            <v>0.4</v>
          </cell>
          <cell r="I71">
            <v>40</v>
          </cell>
          <cell r="J71">
            <v>3214</v>
          </cell>
          <cell r="K71">
            <v>-75</v>
          </cell>
          <cell r="L71">
            <v>700</v>
          </cell>
          <cell r="M71">
            <v>600</v>
          </cell>
          <cell r="N71">
            <v>400</v>
          </cell>
          <cell r="W71">
            <v>627.79999999999995</v>
          </cell>
          <cell r="X71">
            <v>800</v>
          </cell>
          <cell r="Y71">
            <v>6.3268556865243717</v>
          </cell>
          <cell r="Z71">
            <v>2.3446957629818415</v>
          </cell>
          <cell r="AD71">
            <v>0</v>
          </cell>
          <cell r="AE71">
            <v>535.4</v>
          </cell>
          <cell r="AF71">
            <v>608.20000000000005</v>
          </cell>
          <cell r="AG71">
            <v>588.6</v>
          </cell>
          <cell r="AH71">
            <v>635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279.01</v>
          </cell>
          <cell r="D72">
            <v>578.83600000000001</v>
          </cell>
          <cell r="E72">
            <v>605.822</v>
          </cell>
          <cell r="F72">
            <v>235.952</v>
          </cell>
          <cell r="G72" t="str">
            <v>ябл</v>
          </cell>
          <cell r="H72">
            <v>1</v>
          </cell>
          <cell r="I72">
            <v>40</v>
          </cell>
          <cell r="J72">
            <v>625.63599999999997</v>
          </cell>
          <cell r="K72">
            <v>-19.813999999999965</v>
          </cell>
          <cell r="L72">
            <v>150</v>
          </cell>
          <cell r="M72">
            <v>70</v>
          </cell>
          <cell r="N72">
            <v>120</v>
          </cell>
          <cell r="W72">
            <v>121.1644</v>
          </cell>
          <cell r="X72">
            <v>200</v>
          </cell>
          <cell r="Y72">
            <v>6.4041253041322372</v>
          </cell>
          <cell r="Z72">
            <v>1.9473706798366517</v>
          </cell>
          <cell r="AD72">
            <v>0</v>
          </cell>
          <cell r="AE72">
            <v>102.11280000000001</v>
          </cell>
          <cell r="AF72">
            <v>112.553</v>
          </cell>
          <cell r="AG72">
            <v>105.10760000000001</v>
          </cell>
          <cell r="AH72">
            <v>132.13399999999999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144.989</v>
          </cell>
          <cell r="D73">
            <v>479.56200000000001</v>
          </cell>
          <cell r="E73">
            <v>387.44200000000001</v>
          </cell>
          <cell r="F73">
            <v>225.703</v>
          </cell>
          <cell r="G73">
            <v>0</v>
          </cell>
          <cell r="H73">
            <v>1</v>
          </cell>
          <cell r="I73">
            <v>40</v>
          </cell>
          <cell r="J73">
            <v>387.68</v>
          </cell>
          <cell r="K73">
            <v>-0.23799999999999955</v>
          </cell>
          <cell r="L73">
            <v>80</v>
          </cell>
          <cell r="M73">
            <v>80</v>
          </cell>
          <cell r="N73">
            <v>0</v>
          </cell>
          <cell r="W73">
            <v>77.488399999999999</v>
          </cell>
          <cell r="X73">
            <v>110</v>
          </cell>
          <cell r="Y73">
            <v>6.3971252471337641</v>
          </cell>
          <cell r="Z73">
            <v>2.9127327445140176</v>
          </cell>
          <cell r="AD73">
            <v>0</v>
          </cell>
          <cell r="AE73">
            <v>71.1404</v>
          </cell>
          <cell r="AF73">
            <v>75.886200000000002</v>
          </cell>
          <cell r="AG73">
            <v>78.162999999999997</v>
          </cell>
          <cell r="AH73">
            <v>115.008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326.10000000000002</v>
          </cell>
          <cell r="D74">
            <v>948.47299999999996</v>
          </cell>
          <cell r="E74">
            <v>851.78499999999997</v>
          </cell>
          <cell r="F74">
            <v>399.11900000000003</v>
          </cell>
          <cell r="G74" t="str">
            <v>ябл</v>
          </cell>
          <cell r="H74">
            <v>1</v>
          </cell>
          <cell r="I74">
            <v>40</v>
          </cell>
          <cell r="J74">
            <v>851.40300000000002</v>
          </cell>
          <cell r="K74">
            <v>0.38199999999994816</v>
          </cell>
          <cell r="L74">
            <v>160</v>
          </cell>
          <cell r="M74">
            <v>170</v>
          </cell>
          <cell r="N74">
            <v>200</v>
          </cell>
          <cell r="W74">
            <v>170.357</v>
          </cell>
          <cell r="X74">
            <v>170</v>
          </cell>
          <cell r="Y74">
            <v>6.4518569826892946</v>
          </cell>
          <cell r="Z74">
            <v>2.3428388619193812</v>
          </cell>
          <cell r="AD74">
            <v>0</v>
          </cell>
          <cell r="AE74">
            <v>143.20160000000001</v>
          </cell>
          <cell r="AF74">
            <v>165.24700000000001</v>
          </cell>
          <cell r="AG74">
            <v>160.32159999999999</v>
          </cell>
          <cell r="AH74">
            <v>174.34100000000001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226.83</v>
          </cell>
          <cell r="D75">
            <v>617.553</v>
          </cell>
          <cell r="E75">
            <v>505.01499999999999</v>
          </cell>
          <cell r="F75">
            <v>323.608</v>
          </cell>
          <cell r="G75">
            <v>0</v>
          </cell>
          <cell r="H75">
            <v>1</v>
          </cell>
          <cell r="I75">
            <v>40</v>
          </cell>
          <cell r="J75">
            <v>506.57600000000002</v>
          </cell>
          <cell r="K75">
            <v>-1.5610000000000355</v>
          </cell>
          <cell r="L75">
            <v>110</v>
          </cell>
          <cell r="M75">
            <v>100</v>
          </cell>
          <cell r="N75">
            <v>0</v>
          </cell>
          <cell r="W75">
            <v>101.003</v>
          </cell>
          <cell r="X75">
            <v>120</v>
          </cell>
          <cell r="Y75">
            <v>6.4711741235408846</v>
          </cell>
          <cell r="Z75">
            <v>3.2039444372939418</v>
          </cell>
          <cell r="AD75">
            <v>0</v>
          </cell>
          <cell r="AE75">
            <v>90.665999999999997</v>
          </cell>
          <cell r="AF75">
            <v>104.792</v>
          </cell>
          <cell r="AG75">
            <v>103.3184</v>
          </cell>
          <cell r="AH75">
            <v>109.681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42</v>
          </cell>
          <cell r="D76">
            <v>119</v>
          </cell>
          <cell r="E76">
            <v>92</v>
          </cell>
          <cell r="F76">
            <v>66</v>
          </cell>
          <cell r="G76" t="str">
            <v>дк</v>
          </cell>
          <cell r="H76">
            <v>0.6</v>
          </cell>
          <cell r="I76">
            <v>60</v>
          </cell>
          <cell r="J76">
            <v>115</v>
          </cell>
          <cell r="K76">
            <v>-23</v>
          </cell>
          <cell r="L76">
            <v>30</v>
          </cell>
          <cell r="M76">
            <v>20</v>
          </cell>
          <cell r="N76">
            <v>0</v>
          </cell>
          <cell r="W76">
            <v>18.399999999999999</v>
          </cell>
          <cell r="X76">
            <v>20</v>
          </cell>
          <cell r="Y76">
            <v>7.3913043478260878</v>
          </cell>
          <cell r="Z76">
            <v>3.5869565217391308</v>
          </cell>
          <cell r="AD76">
            <v>0</v>
          </cell>
          <cell r="AE76">
            <v>17.2</v>
          </cell>
          <cell r="AF76">
            <v>22.6</v>
          </cell>
          <cell r="AG76">
            <v>21.6</v>
          </cell>
          <cell r="AH76">
            <v>31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147</v>
          </cell>
          <cell r="D77">
            <v>280</v>
          </cell>
          <cell r="E77">
            <v>288</v>
          </cell>
          <cell r="F77">
            <v>135</v>
          </cell>
          <cell r="G77" t="str">
            <v>ябл</v>
          </cell>
          <cell r="H77">
            <v>0.6</v>
          </cell>
          <cell r="I77">
            <v>60</v>
          </cell>
          <cell r="J77">
            <v>309</v>
          </cell>
          <cell r="K77">
            <v>-21</v>
          </cell>
          <cell r="L77">
            <v>50</v>
          </cell>
          <cell r="M77">
            <v>40</v>
          </cell>
          <cell r="N77">
            <v>120</v>
          </cell>
          <cell r="W77">
            <v>57.6</v>
          </cell>
          <cell r="X77">
            <v>30</v>
          </cell>
          <cell r="Y77">
            <v>6.5104166666666661</v>
          </cell>
          <cell r="Z77">
            <v>2.34375</v>
          </cell>
          <cell r="AD77">
            <v>0</v>
          </cell>
          <cell r="AE77">
            <v>34.6</v>
          </cell>
          <cell r="AF77">
            <v>42.6</v>
          </cell>
          <cell r="AG77">
            <v>44</v>
          </cell>
          <cell r="AH77">
            <v>23</v>
          </cell>
          <cell r="AI77" t="str">
            <v>акиюльяб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250</v>
          </cell>
          <cell r="D78">
            <v>504</v>
          </cell>
          <cell r="E78">
            <v>513</v>
          </cell>
          <cell r="F78">
            <v>231</v>
          </cell>
          <cell r="G78" t="str">
            <v>ябл</v>
          </cell>
          <cell r="H78">
            <v>0.6</v>
          </cell>
          <cell r="I78">
            <v>60</v>
          </cell>
          <cell r="J78">
            <v>508</v>
          </cell>
          <cell r="K78">
            <v>5</v>
          </cell>
          <cell r="L78">
            <v>110</v>
          </cell>
          <cell r="M78">
            <v>110</v>
          </cell>
          <cell r="N78">
            <v>70</v>
          </cell>
          <cell r="W78">
            <v>102.6</v>
          </cell>
          <cell r="X78">
            <v>140</v>
          </cell>
          <cell r="Y78">
            <v>6.4424951267056532</v>
          </cell>
          <cell r="Z78">
            <v>2.2514619883040936</v>
          </cell>
          <cell r="AD78">
            <v>0</v>
          </cell>
          <cell r="AE78">
            <v>76.2</v>
          </cell>
          <cell r="AF78">
            <v>87.8</v>
          </cell>
          <cell r="AG78">
            <v>102</v>
          </cell>
          <cell r="AH78">
            <v>110</v>
          </cell>
          <cell r="AI78" t="str">
            <v>июльпер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163.80600000000001</v>
          </cell>
          <cell r="D79">
            <v>314.798</v>
          </cell>
          <cell r="E79">
            <v>275.154</v>
          </cell>
          <cell r="F79">
            <v>187.47499999999999</v>
          </cell>
          <cell r="G79">
            <v>0</v>
          </cell>
          <cell r="H79">
            <v>1</v>
          </cell>
          <cell r="I79">
            <v>30</v>
          </cell>
          <cell r="J79">
            <v>284.78199999999998</v>
          </cell>
          <cell r="K79">
            <v>-9.6279999999999859</v>
          </cell>
          <cell r="L79">
            <v>0</v>
          </cell>
          <cell r="M79">
            <v>40</v>
          </cell>
          <cell r="N79">
            <v>0</v>
          </cell>
          <cell r="W79">
            <v>55.030799999999999</v>
          </cell>
          <cell r="X79">
            <v>130</v>
          </cell>
          <cell r="Y79">
            <v>6.4959077462075792</v>
          </cell>
          <cell r="Z79">
            <v>3.4067285956228148</v>
          </cell>
          <cell r="AD79">
            <v>0</v>
          </cell>
          <cell r="AE79">
            <v>58.840800000000002</v>
          </cell>
          <cell r="AF79">
            <v>59.906399999999998</v>
          </cell>
          <cell r="AG79">
            <v>51.412400000000005</v>
          </cell>
          <cell r="AH79">
            <v>69.299000000000007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280</v>
          </cell>
          <cell r="D80">
            <v>3122</v>
          </cell>
          <cell r="E80">
            <v>682</v>
          </cell>
          <cell r="F80">
            <v>380</v>
          </cell>
          <cell r="G80" t="str">
            <v>ябл,дк</v>
          </cell>
          <cell r="H80">
            <v>0.6</v>
          </cell>
          <cell r="I80">
            <v>60</v>
          </cell>
          <cell r="J80">
            <v>691</v>
          </cell>
          <cell r="K80">
            <v>-9</v>
          </cell>
          <cell r="L80">
            <v>140</v>
          </cell>
          <cell r="M80">
            <v>150</v>
          </cell>
          <cell r="N80">
            <v>70</v>
          </cell>
          <cell r="W80">
            <v>136.4</v>
          </cell>
          <cell r="X80">
            <v>140</v>
          </cell>
          <cell r="Y80">
            <v>6.4516129032258061</v>
          </cell>
          <cell r="Z80">
            <v>2.7859237536656889</v>
          </cell>
          <cell r="AD80">
            <v>0</v>
          </cell>
          <cell r="AE80">
            <v>135.4</v>
          </cell>
          <cell r="AF80">
            <v>132.6</v>
          </cell>
          <cell r="AG80">
            <v>133.80000000000001</v>
          </cell>
          <cell r="AH80">
            <v>130</v>
          </cell>
          <cell r="AI80" t="str">
            <v>оконч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107</v>
          </cell>
          <cell r="D81">
            <v>1318</v>
          </cell>
          <cell r="E81">
            <v>846</v>
          </cell>
          <cell r="F81">
            <v>548</v>
          </cell>
          <cell r="G81" t="str">
            <v>ябл,дк</v>
          </cell>
          <cell r="H81">
            <v>0.6</v>
          </cell>
          <cell r="I81">
            <v>60</v>
          </cell>
          <cell r="J81">
            <v>904</v>
          </cell>
          <cell r="K81">
            <v>-58</v>
          </cell>
          <cell r="L81">
            <v>180</v>
          </cell>
          <cell r="M81">
            <v>190</v>
          </cell>
          <cell r="N81">
            <v>40</v>
          </cell>
          <cell r="W81">
            <v>169.2</v>
          </cell>
          <cell r="X81">
            <v>150</v>
          </cell>
          <cell r="Y81">
            <v>6.5484633569739961</v>
          </cell>
          <cell r="Z81">
            <v>3.2387706855791962</v>
          </cell>
          <cell r="AD81">
            <v>0</v>
          </cell>
          <cell r="AE81">
            <v>137.4</v>
          </cell>
          <cell r="AF81">
            <v>146.4</v>
          </cell>
          <cell r="AG81">
            <v>180.2</v>
          </cell>
          <cell r="AH81">
            <v>166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2023</v>
          </cell>
          <cell r="D82">
            <v>1275</v>
          </cell>
          <cell r="E82">
            <v>1937</v>
          </cell>
          <cell r="F82">
            <v>1291</v>
          </cell>
          <cell r="G82">
            <v>0</v>
          </cell>
          <cell r="H82">
            <v>0.28000000000000003</v>
          </cell>
          <cell r="I82">
            <v>35</v>
          </cell>
          <cell r="J82">
            <v>1958</v>
          </cell>
          <cell r="K82">
            <v>-21</v>
          </cell>
          <cell r="L82">
            <v>500</v>
          </cell>
          <cell r="M82">
            <v>400</v>
          </cell>
          <cell r="N82">
            <v>90</v>
          </cell>
          <cell r="W82">
            <v>387.4</v>
          </cell>
          <cell r="X82">
            <v>400</v>
          </cell>
          <cell r="Y82">
            <v>6.9204956117707797</v>
          </cell>
          <cell r="Z82">
            <v>3.3324728962312857</v>
          </cell>
          <cell r="AD82">
            <v>0</v>
          </cell>
          <cell r="AE82">
            <v>402</v>
          </cell>
          <cell r="AF82">
            <v>392.2</v>
          </cell>
          <cell r="AG82">
            <v>411.2</v>
          </cell>
          <cell r="AH82">
            <v>303</v>
          </cell>
          <cell r="AI82" t="str">
            <v>акиюльяб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153</v>
          </cell>
          <cell r="D83">
            <v>729</v>
          </cell>
          <cell r="E83">
            <v>624</v>
          </cell>
          <cell r="F83">
            <v>238</v>
          </cell>
          <cell r="G83">
            <v>0</v>
          </cell>
          <cell r="H83">
            <v>0.4</v>
          </cell>
          <cell r="I83" t="e">
            <v>#N/A</v>
          </cell>
          <cell r="J83">
            <v>924</v>
          </cell>
          <cell r="K83">
            <v>-300</v>
          </cell>
          <cell r="L83">
            <v>200</v>
          </cell>
          <cell r="M83">
            <v>200</v>
          </cell>
          <cell r="N83">
            <v>250</v>
          </cell>
          <cell r="W83">
            <v>124.8</v>
          </cell>
          <cell r="X83">
            <v>250</v>
          </cell>
          <cell r="Y83">
            <v>9.1185897435897445</v>
          </cell>
          <cell r="Z83">
            <v>1.9070512820512822</v>
          </cell>
          <cell r="AD83">
            <v>0</v>
          </cell>
          <cell r="AE83">
            <v>131.80000000000001</v>
          </cell>
          <cell r="AF83">
            <v>79.599999999999994</v>
          </cell>
          <cell r="AG83">
            <v>123</v>
          </cell>
          <cell r="AH83">
            <v>225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386</v>
          </cell>
          <cell r="D84">
            <v>1024</v>
          </cell>
          <cell r="E84">
            <v>1076</v>
          </cell>
          <cell r="F84">
            <v>315</v>
          </cell>
          <cell r="G84">
            <v>0</v>
          </cell>
          <cell r="H84">
            <v>0.33</v>
          </cell>
          <cell r="I84">
            <v>60</v>
          </cell>
          <cell r="J84">
            <v>1082</v>
          </cell>
          <cell r="K84">
            <v>-6</v>
          </cell>
          <cell r="L84">
            <v>200</v>
          </cell>
          <cell r="M84">
            <v>220</v>
          </cell>
          <cell r="N84">
            <v>200</v>
          </cell>
          <cell r="W84">
            <v>215.2</v>
          </cell>
          <cell r="X84">
            <v>400</v>
          </cell>
          <cell r="Y84">
            <v>6.2035315985130115</v>
          </cell>
          <cell r="Z84">
            <v>1.4637546468401488</v>
          </cell>
          <cell r="AD84">
            <v>0</v>
          </cell>
          <cell r="AE84">
            <v>155.80000000000001</v>
          </cell>
          <cell r="AF84">
            <v>192.4</v>
          </cell>
          <cell r="AG84">
            <v>186</v>
          </cell>
          <cell r="AH84">
            <v>309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212</v>
          </cell>
          <cell r="D85">
            <v>490</v>
          </cell>
          <cell r="E85">
            <v>483</v>
          </cell>
          <cell r="F85">
            <v>212</v>
          </cell>
          <cell r="G85">
            <v>0</v>
          </cell>
          <cell r="H85">
            <v>0.35</v>
          </cell>
          <cell r="I85" t="e">
            <v>#N/A</v>
          </cell>
          <cell r="J85">
            <v>533</v>
          </cell>
          <cell r="K85">
            <v>-50</v>
          </cell>
          <cell r="L85">
            <v>100</v>
          </cell>
          <cell r="M85">
            <v>100</v>
          </cell>
          <cell r="N85">
            <v>100</v>
          </cell>
          <cell r="W85">
            <v>96.6</v>
          </cell>
          <cell r="X85">
            <v>110</v>
          </cell>
          <cell r="Y85">
            <v>6.4389233954451353</v>
          </cell>
          <cell r="Z85">
            <v>2.1946169772256732</v>
          </cell>
          <cell r="AD85">
            <v>0</v>
          </cell>
          <cell r="AE85">
            <v>95.4</v>
          </cell>
          <cell r="AF85">
            <v>99</v>
          </cell>
          <cell r="AG85">
            <v>95</v>
          </cell>
          <cell r="AH85">
            <v>121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288</v>
          </cell>
          <cell r="D86">
            <v>588</v>
          </cell>
          <cell r="E86">
            <v>561</v>
          </cell>
          <cell r="F86">
            <v>301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645</v>
          </cell>
          <cell r="K86">
            <v>-84</v>
          </cell>
          <cell r="L86">
            <v>250</v>
          </cell>
          <cell r="M86">
            <v>130</v>
          </cell>
          <cell r="N86">
            <v>0</v>
          </cell>
          <cell r="W86">
            <v>112.2</v>
          </cell>
          <cell r="X86">
            <v>40</v>
          </cell>
          <cell r="Y86">
            <v>6.4260249554367199</v>
          </cell>
          <cell r="Z86">
            <v>2.6827094474153297</v>
          </cell>
          <cell r="AD86">
            <v>0</v>
          </cell>
          <cell r="AE86">
            <v>65.8</v>
          </cell>
          <cell r="AF86">
            <v>84.8</v>
          </cell>
          <cell r="AG86">
            <v>118.6</v>
          </cell>
          <cell r="AH86">
            <v>26</v>
          </cell>
          <cell r="AI86" t="str">
            <v>акиюльяб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2889</v>
          </cell>
          <cell r="D87">
            <v>7781</v>
          </cell>
          <cell r="E87">
            <v>8426</v>
          </cell>
          <cell r="F87">
            <v>2101</v>
          </cell>
          <cell r="G87">
            <v>0</v>
          </cell>
          <cell r="H87">
            <v>0.35</v>
          </cell>
          <cell r="I87">
            <v>40</v>
          </cell>
          <cell r="J87">
            <v>8507</v>
          </cell>
          <cell r="K87">
            <v>-81</v>
          </cell>
          <cell r="L87">
            <v>1100</v>
          </cell>
          <cell r="M87">
            <v>1000</v>
          </cell>
          <cell r="N87">
            <v>1400</v>
          </cell>
          <cell r="W87">
            <v>1085.2</v>
          </cell>
          <cell r="X87">
            <v>1400</v>
          </cell>
          <cell r="Y87">
            <v>6.4513453741245854</v>
          </cell>
          <cell r="Z87">
            <v>1.9360486546258753</v>
          </cell>
          <cell r="AD87">
            <v>3000</v>
          </cell>
          <cell r="AE87">
            <v>863.6</v>
          </cell>
          <cell r="AF87">
            <v>1002.6</v>
          </cell>
          <cell r="AG87">
            <v>952.4</v>
          </cell>
          <cell r="AH87">
            <v>843</v>
          </cell>
          <cell r="AI87" t="str">
            <v>акиюльяб</v>
          </cell>
        </row>
        <row r="88">
          <cell r="A88" t="str">
            <v xml:space="preserve"> 412  Сосиски Баварские ТМ Стародворье 0,35 кг ПОКОМ</v>
          </cell>
          <cell r="B88" t="str">
            <v>шт</v>
          </cell>
          <cell r="C88">
            <v>3300</v>
          </cell>
          <cell r="D88">
            <v>11403</v>
          </cell>
          <cell r="E88">
            <v>10756</v>
          </cell>
          <cell r="F88">
            <v>3711</v>
          </cell>
          <cell r="G88">
            <v>0</v>
          </cell>
          <cell r="H88">
            <v>0.35</v>
          </cell>
          <cell r="I88">
            <v>45</v>
          </cell>
          <cell r="J88">
            <v>10908</v>
          </cell>
          <cell r="K88">
            <v>-152</v>
          </cell>
          <cell r="L88">
            <v>1500</v>
          </cell>
          <cell r="M88">
            <v>1400</v>
          </cell>
          <cell r="N88">
            <v>0</v>
          </cell>
          <cell r="W88">
            <v>1313.6</v>
          </cell>
          <cell r="X88">
            <v>1800</v>
          </cell>
          <cell r="Y88">
            <v>6.4030146163215598</v>
          </cell>
          <cell r="Z88">
            <v>2.8250609013398296</v>
          </cell>
          <cell r="AD88">
            <v>4188</v>
          </cell>
          <cell r="AE88">
            <v>1665</v>
          </cell>
          <cell r="AF88">
            <v>1520.8</v>
          </cell>
          <cell r="AG88">
            <v>1332</v>
          </cell>
          <cell r="AH88">
            <v>1385</v>
          </cell>
          <cell r="AI88" t="str">
            <v>оконч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B89" t="str">
            <v>шт</v>
          </cell>
          <cell r="C89">
            <v>237</v>
          </cell>
          <cell r="D89">
            <v>7</v>
          </cell>
          <cell r="E89">
            <v>106</v>
          </cell>
          <cell r="F89">
            <v>131</v>
          </cell>
          <cell r="G89" t="str">
            <v>лидер</v>
          </cell>
          <cell r="H89">
            <v>0.11</v>
          </cell>
          <cell r="I89">
            <v>120</v>
          </cell>
          <cell r="J89">
            <v>116</v>
          </cell>
          <cell r="K89">
            <v>-10</v>
          </cell>
          <cell r="L89">
            <v>0</v>
          </cell>
          <cell r="M89">
            <v>0</v>
          </cell>
          <cell r="N89">
            <v>100</v>
          </cell>
          <cell r="W89">
            <v>21.2</v>
          </cell>
          <cell r="Y89">
            <v>10.89622641509434</v>
          </cell>
          <cell r="Z89">
            <v>6.1792452830188678</v>
          </cell>
          <cell r="AD89">
            <v>0</v>
          </cell>
          <cell r="AE89">
            <v>24.2</v>
          </cell>
          <cell r="AF89">
            <v>18.600000000000001</v>
          </cell>
          <cell r="AG89">
            <v>19.600000000000001</v>
          </cell>
          <cell r="AH89">
            <v>16</v>
          </cell>
          <cell r="AI89">
            <v>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B90" t="str">
            <v>шт</v>
          </cell>
          <cell r="C90">
            <v>182</v>
          </cell>
          <cell r="D90">
            <v>66</v>
          </cell>
          <cell r="E90">
            <v>122</v>
          </cell>
          <cell r="F90">
            <v>123</v>
          </cell>
          <cell r="G90" t="str">
            <v>лидер</v>
          </cell>
          <cell r="H90">
            <v>0.11</v>
          </cell>
          <cell r="I90">
            <v>120</v>
          </cell>
          <cell r="J90">
            <v>129</v>
          </cell>
          <cell r="K90">
            <v>-7</v>
          </cell>
          <cell r="L90">
            <v>50</v>
          </cell>
          <cell r="M90">
            <v>50</v>
          </cell>
          <cell r="N90">
            <v>0</v>
          </cell>
          <cell r="W90">
            <v>24.4</v>
          </cell>
          <cell r="Y90">
            <v>9.1393442622950829</v>
          </cell>
          <cell r="Z90">
            <v>5.0409836065573774</v>
          </cell>
          <cell r="AD90">
            <v>0</v>
          </cell>
          <cell r="AE90">
            <v>33.4</v>
          </cell>
          <cell r="AF90">
            <v>20.8</v>
          </cell>
          <cell r="AG90">
            <v>27.8</v>
          </cell>
          <cell r="AH90">
            <v>6</v>
          </cell>
          <cell r="AI90">
            <v>0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B91" t="str">
            <v>шт</v>
          </cell>
          <cell r="C91">
            <v>246</v>
          </cell>
          <cell r="D91">
            <v>772</v>
          </cell>
          <cell r="E91">
            <v>562</v>
          </cell>
          <cell r="F91">
            <v>418</v>
          </cell>
          <cell r="G91" t="str">
            <v>лидер</v>
          </cell>
          <cell r="H91">
            <v>0.06</v>
          </cell>
          <cell r="I91">
            <v>60</v>
          </cell>
          <cell r="J91">
            <v>692</v>
          </cell>
          <cell r="K91">
            <v>-130</v>
          </cell>
          <cell r="L91">
            <v>150</v>
          </cell>
          <cell r="M91">
            <v>100</v>
          </cell>
          <cell r="N91">
            <v>0</v>
          </cell>
          <cell r="W91">
            <v>112.4</v>
          </cell>
          <cell r="X91">
            <v>150</v>
          </cell>
          <cell r="Y91">
            <v>7.277580071174377</v>
          </cell>
          <cell r="Z91">
            <v>3.7188612099644125</v>
          </cell>
          <cell r="AD91">
            <v>0</v>
          </cell>
          <cell r="AE91">
            <v>88</v>
          </cell>
          <cell r="AF91">
            <v>94.4</v>
          </cell>
          <cell r="AG91">
            <v>117.6</v>
          </cell>
          <cell r="AH91">
            <v>154</v>
          </cell>
          <cell r="AI91" t="e">
            <v>#N/A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C92">
            <v>192</v>
          </cell>
          <cell r="D92">
            <v>134</v>
          </cell>
          <cell r="E92">
            <v>233</v>
          </cell>
          <cell r="F92">
            <v>66</v>
          </cell>
          <cell r="G92">
            <v>0</v>
          </cell>
          <cell r="H92">
            <v>0.06</v>
          </cell>
          <cell r="I92">
            <v>0</v>
          </cell>
          <cell r="J92">
            <v>469</v>
          </cell>
          <cell r="K92">
            <v>-236</v>
          </cell>
          <cell r="L92">
            <v>50</v>
          </cell>
          <cell r="M92">
            <v>40</v>
          </cell>
          <cell r="N92">
            <v>150</v>
          </cell>
          <cell r="W92">
            <v>46.6</v>
          </cell>
          <cell r="X92">
            <v>50</v>
          </cell>
          <cell r="Y92">
            <v>7.6394849785407724</v>
          </cell>
          <cell r="Z92">
            <v>1.4163090128755365</v>
          </cell>
          <cell r="AD92">
            <v>0</v>
          </cell>
          <cell r="AE92">
            <v>60.2</v>
          </cell>
          <cell r="AF92">
            <v>83.8</v>
          </cell>
          <cell r="AG92">
            <v>65.2</v>
          </cell>
          <cell r="AH92">
            <v>48</v>
          </cell>
          <cell r="AI92">
            <v>0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307</v>
          </cell>
          <cell r="D93">
            <v>1006</v>
          </cell>
          <cell r="E93">
            <v>845</v>
          </cell>
          <cell r="F93">
            <v>412</v>
          </cell>
          <cell r="G93" t="str">
            <v>лидер</v>
          </cell>
          <cell r="H93">
            <v>0.06</v>
          </cell>
          <cell r="I93">
            <v>60</v>
          </cell>
          <cell r="J93">
            <v>909</v>
          </cell>
          <cell r="K93">
            <v>-64</v>
          </cell>
          <cell r="L93">
            <v>100</v>
          </cell>
          <cell r="M93">
            <v>150</v>
          </cell>
          <cell r="N93">
            <v>300</v>
          </cell>
          <cell r="W93">
            <v>169</v>
          </cell>
          <cell r="X93">
            <v>200</v>
          </cell>
          <cell r="Y93">
            <v>6.8757396449704142</v>
          </cell>
          <cell r="Z93">
            <v>2.4378698224852071</v>
          </cell>
          <cell r="AD93">
            <v>0</v>
          </cell>
          <cell r="AE93">
            <v>112</v>
          </cell>
          <cell r="AF93">
            <v>127.8</v>
          </cell>
          <cell r="AG93">
            <v>147</v>
          </cell>
          <cell r="AH93">
            <v>249</v>
          </cell>
          <cell r="AI93" t="e">
            <v>#N/A</v>
          </cell>
        </row>
        <row r="94">
          <cell r="A94" t="str">
            <v xml:space="preserve"> 421  Сосиски Царедворские 0,33 кг ТМ Стародворье  ПОКОМ</v>
          </cell>
          <cell r="B94" t="str">
            <v>шт</v>
          </cell>
          <cell r="C94">
            <v>17</v>
          </cell>
          <cell r="D94">
            <v>2459</v>
          </cell>
          <cell r="E94">
            <v>13</v>
          </cell>
          <cell r="F94">
            <v>8</v>
          </cell>
          <cell r="G94" t="str">
            <v>лид, я</v>
          </cell>
          <cell r="H94">
            <v>0.33</v>
          </cell>
          <cell r="I94">
            <v>40</v>
          </cell>
          <cell r="J94">
            <v>672</v>
          </cell>
          <cell r="K94">
            <v>-659</v>
          </cell>
          <cell r="L94">
            <v>50</v>
          </cell>
          <cell r="M94">
            <v>70</v>
          </cell>
          <cell r="N94">
            <v>100</v>
          </cell>
          <cell r="W94">
            <v>2.6</v>
          </cell>
          <cell r="X94">
            <v>50</v>
          </cell>
          <cell r="Y94">
            <v>106.92307692307692</v>
          </cell>
          <cell r="Z94">
            <v>3.0769230769230766</v>
          </cell>
          <cell r="AD94">
            <v>0</v>
          </cell>
          <cell r="AE94">
            <v>119.2</v>
          </cell>
          <cell r="AF94">
            <v>129.19999999999999</v>
          </cell>
          <cell r="AG94">
            <v>94.2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186</v>
          </cell>
          <cell r="D95">
            <v>304</v>
          </cell>
          <cell r="E95">
            <v>216</v>
          </cell>
          <cell r="F95">
            <v>267</v>
          </cell>
          <cell r="G95" t="str">
            <v>нов</v>
          </cell>
          <cell r="H95">
            <v>0.15</v>
          </cell>
          <cell r="I95" t="e">
            <v>#N/A</v>
          </cell>
          <cell r="J95">
            <v>328</v>
          </cell>
          <cell r="K95">
            <v>-112</v>
          </cell>
          <cell r="L95">
            <v>0</v>
          </cell>
          <cell r="M95">
            <v>50</v>
          </cell>
          <cell r="N95">
            <v>50</v>
          </cell>
          <cell r="W95">
            <v>43.2</v>
          </cell>
          <cell r="X95">
            <v>50</v>
          </cell>
          <cell r="Y95">
            <v>9.6527777777777768</v>
          </cell>
          <cell r="Z95">
            <v>6.1805555555555554</v>
          </cell>
          <cell r="AD95">
            <v>0</v>
          </cell>
          <cell r="AE95">
            <v>47.6</v>
          </cell>
          <cell r="AF95">
            <v>39</v>
          </cell>
          <cell r="AG95">
            <v>48</v>
          </cell>
          <cell r="AH95">
            <v>68</v>
          </cell>
          <cell r="AI95" t="e">
            <v>#N/A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B96" t="str">
            <v>шт</v>
          </cell>
          <cell r="C96">
            <v>317</v>
          </cell>
          <cell r="D96">
            <v>222</v>
          </cell>
          <cell r="E96">
            <v>291</v>
          </cell>
          <cell r="F96">
            <v>233</v>
          </cell>
          <cell r="G96" t="str">
            <v>лид, я</v>
          </cell>
          <cell r="H96">
            <v>0.28000000000000003</v>
          </cell>
          <cell r="I96">
            <v>40</v>
          </cell>
          <cell r="J96">
            <v>305</v>
          </cell>
          <cell r="K96">
            <v>-14</v>
          </cell>
          <cell r="L96">
            <v>0</v>
          </cell>
          <cell r="M96">
            <v>70</v>
          </cell>
          <cell r="N96">
            <v>0</v>
          </cell>
          <cell r="W96">
            <v>58.2</v>
          </cell>
          <cell r="X96">
            <v>80</v>
          </cell>
          <cell r="Y96">
            <v>6.5807560137457042</v>
          </cell>
          <cell r="Z96">
            <v>4.0034364261168385</v>
          </cell>
          <cell r="AD96">
            <v>0</v>
          </cell>
          <cell r="AE96">
            <v>94.8</v>
          </cell>
          <cell r="AF96">
            <v>90.8</v>
          </cell>
          <cell r="AG96">
            <v>57.8</v>
          </cell>
          <cell r="AH96">
            <v>77</v>
          </cell>
          <cell r="AI96" t="str">
            <v>оконч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10.381</v>
          </cell>
          <cell r="D97">
            <v>779.851</v>
          </cell>
          <cell r="E97">
            <v>496.52300000000002</v>
          </cell>
          <cell r="F97">
            <v>291.95699999999999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512.85299999999995</v>
          </cell>
          <cell r="K97">
            <v>-16.329999999999927</v>
          </cell>
          <cell r="L97">
            <v>100</v>
          </cell>
          <cell r="M97">
            <v>90</v>
          </cell>
          <cell r="N97">
            <v>0</v>
          </cell>
          <cell r="W97">
            <v>99.304600000000008</v>
          </cell>
          <cell r="X97">
            <v>170</v>
          </cell>
          <cell r="Y97">
            <v>6.5652245716714024</v>
          </cell>
          <cell r="Z97">
            <v>2.9400148633598038</v>
          </cell>
          <cell r="AD97">
            <v>0</v>
          </cell>
          <cell r="AE97">
            <v>78.246000000000009</v>
          </cell>
          <cell r="AF97">
            <v>65.459800000000001</v>
          </cell>
          <cell r="AG97">
            <v>95.430999999999997</v>
          </cell>
          <cell r="AH97">
            <v>191.375</v>
          </cell>
          <cell r="AI97" t="str">
            <v>увел</v>
          </cell>
        </row>
        <row r="98">
          <cell r="A98" t="str">
            <v xml:space="preserve"> 428  Сосиски Царедворские по-баварски ТМ Стародворье, 0,33 кг ПОКОМ</v>
          </cell>
          <cell r="B98" t="str">
            <v>шт</v>
          </cell>
          <cell r="C98">
            <v>95</v>
          </cell>
          <cell r="D98">
            <v>517</v>
          </cell>
          <cell r="E98">
            <v>78</v>
          </cell>
          <cell r="F98">
            <v>21</v>
          </cell>
          <cell r="G98" t="str">
            <v>нов</v>
          </cell>
          <cell r="H98">
            <v>0.33</v>
          </cell>
          <cell r="I98" t="e">
            <v>#N/A</v>
          </cell>
          <cell r="J98">
            <v>582</v>
          </cell>
          <cell r="K98">
            <v>-504</v>
          </cell>
          <cell r="L98">
            <v>100</v>
          </cell>
          <cell r="M98">
            <v>100</v>
          </cell>
          <cell r="N98">
            <v>50</v>
          </cell>
          <cell r="W98">
            <v>15.6</v>
          </cell>
          <cell r="X98">
            <v>50</v>
          </cell>
          <cell r="Y98">
            <v>20.576923076923077</v>
          </cell>
          <cell r="Z98">
            <v>1.3461538461538463</v>
          </cell>
          <cell r="AD98">
            <v>0</v>
          </cell>
          <cell r="AE98">
            <v>92.2</v>
          </cell>
          <cell r="AF98">
            <v>105.8</v>
          </cell>
          <cell r="AG98">
            <v>94.4</v>
          </cell>
          <cell r="AH98">
            <v>11</v>
          </cell>
          <cell r="AI98" t="e">
            <v>#N/A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249</v>
          </cell>
          <cell r="D99">
            <v>571</v>
          </cell>
          <cell r="E99">
            <v>428</v>
          </cell>
          <cell r="F99">
            <v>371</v>
          </cell>
          <cell r="G99" t="str">
            <v>нов</v>
          </cell>
          <cell r="H99">
            <v>0.4</v>
          </cell>
          <cell r="I99" t="e">
            <v>#N/A</v>
          </cell>
          <cell r="J99">
            <v>447</v>
          </cell>
          <cell r="K99">
            <v>-19</v>
          </cell>
          <cell r="L99">
            <v>80</v>
          </cell>
          <cell r="M99">
            <v>100</v>
          </cell>
          <cell r="N99">
            <v>0</v>
          </cell>
          <cell r="W99">
            <v>85.6</v>
          </cell>
          <cell r="Y99">
            <v>6.4369158878504678</v>
          </cell>
          <cell r="Z99">
            <v>4.3341121495327108</v>
          </cell>
          <cell r="AD99">
            <v>0</v>
          </cell>
          <cell r="AE99">
            <v>124.6</v>
          </cell>
          <cell r="AF99">
            <v>114.4</v>
          </cell>
          <cell r="AG99">
            <v>99.8</v>
          </cell>
          <cell r="AH99">
            <v>118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297.40899999999999</v>
          </cell>
          <cell r="D100">
            <v>367.54300000000001</v>
          </cell>
          <cell r="E100">
            <v>373.11099999999999</v>
          </cell>
          <cell r="F100">
            <v>286.26100000000002</v>
          </cell>
          <cell r="G100" t="str">
            <v>н</v>
          </cell>
          <cell r="H100">
            <v>1</v>
          </cell>
          <cell r="I100" t="e">
            <v>#N/A</v>
          </cell>
          <cell r="J100">
            <v>356.36599999999999</v>
          </cell>
          <cell r="K100">
            <v>16.745000000000005</v>
          </cell>
          <cell r="L100">
            <v>30</v>
          </cell>
          <cell r="M100">
            <v>90</v>
          </cell>
          <cell r="N100">
            <v>0</v>
          </cell>
          <cell r="W100">
            <v>74.622199999999992</v>
          </cell>
          <cell r="X100">
            <v>80</v>
          </cell>
          <cell r="Y100">
            <v>6.5163047993760577</v>
          </cell>
          <cell r="Z100">
            <v>3.8361372352999519</v>
          </cell>
          <cell r="AD100">
            <v>0</v>
          </cell>
          <cell r="AE100">
            <v>89.61</v>
          </cell>
          <cell r="AF100">
            <v>104.9752</v>
          </cell>
          <cell r="AG100">
            <v>75.69</v>
          </cell>
          <cell r="AH100">
            <v>87.972999999999999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46</v>
          </cell>
          <cell r="D101">
            <v>338</v>
          </cell>
          <cell r="E101">
            <v>263</v>
          </cell>
          <cell r="F101">
            <v>111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283</v>
          </cell>
          <cell r="K101">
            <v>-20</v>
          </cell>
          <cell r="L101">
            <v>20</v>
          </cell>
          <cell r="M101">
            <v>50</v>
          </cell>
          <cell r="N101">
            <v>60</v>
          </cell>
          <cell r="W101">
            <v>52.6</v>
          </cell>
          <cell r="X101">
            <v>100</v>
          </cell>
          <cell r="Y101">
            <v>6.4828897338403042</v>
          </cell>
          <cell r="Z101">
            <v>2.1102661596958172</v>
          </cell>
          <cell r="AD101">
            <v>0</v>
          </cell>
          <cell r="AE101">
            <v>42.6</v>
          </cell>
          <cell r="AF101">
            <v>47.8</v>
          </cell>
          <cell r="AG101">
            <v>42</v>
          </cell>
          <cell r="AH101">
            <v>61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209.07900000000001</v>
          </cell>
          <cell r="D102">
            <v>324.57499999999999</v>
          </cell>
          <cell r="E102">
            <v>406.76799999999997</v>
          </cell>
          <cell r="F102">
            <v>119.636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392.85700000000003</v>
          </cell>
          <cell r="K102">
            <v>13.910999999999945</v>
          </cell>
          <cell r="L102">
            <v>80</v>
          </cell>
          <cell r="M102">
            <v>50</v>
          </cell>
          <cell r="N102">
            <v>200</v>
          </cell>
          <cell r="W102">
            <v>81.3536</v>
          </cell>
          <cell r="X102">
            <v>80</v>
          </cell>
          <cell r="Y102">
            <v>6.5102957951461269</v>
          </cell>
          <cell r="Z102">
            <v>1.4705679896157022</v>
          </cell>
          <cell r="AD102">
            <v>0</v>
          </cell>
          <cell r="AE102">
            <v>71.05</v>
          </cell>
          <cell r="AF102">
            <v>67.28</v>
          </cell>
          <cell r="AG102">
            <v>61.77</v>
          </cell>
          <cell r="AH102">
            <v>75.400000000000006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60</v>
          </cell>
          <cell r="D103">
            <v>179</v>
          </cell>
          <cell r="E103">
            <v>118</v>
          </cell>
          <cell r="F103">
            <v>115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150</v>
          </cell>
          <cell r="K103">
            <v>-32</v>
          </cell>
          <cell r="L103">
            <v>30</v>
          </cell>
          <cell r="M103">
            <v>30</v>
          </cell>
          <cell r="N103">
            <v>0</v>
          </cell>
          <cell r="W103">
            <v>23.6</v>
          </cell>
          <cell r="Y103">
            <v>7.4152542372881349</v>
          </cell>
          <cell r="Z103">
            <v>4.8728813559322033</v>
          </cell>
          <cell r="AD103">
            <v>0</v>
          </cell>
          <cell r="AE103">
            <v>22.2</v>
          </cell>
          <cell r="AF103">
            <v>27</v>
          </cell>
          <cell r="AG103">
            <v>28</v>
          </cell>
          <cell r="AH103">
            <v>47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161</v>
          </cell>
          <cell r="D104">
            <v>149</v>
          </cell>
          <cell r="E104">
            <v>178</v>
          </cell>
          <cell r="F104">
            <v>121</v>
          </cell>
          <cell r="G104" t="str">
            <v>нов</v>
          </cell>
          <cell r="H104">
            <v>0.2</v>
          </cell>
          <cell r="I104" t="e">
            <v>#N/A</v>
          </cell>
          <cell r="J104">
            <v>199</v>
          </cell>
          <cell r="K104">
            <v>-21</v>
          </cell>
          <cell r="L104">
            <v>40</v>
          </cell>
          <cell r="M104">
            <v>30</v>
          </cell>
          <cell r="N104">
            <v>50</v>
          </cell>
          <cell r="W104">
            <v>35.6</v>
          </cell>
          <cell r="Y104">
            <v>6.7696629213483144</v>
          </cell>
          <cell r="Z104">
            <v>3.398876404494382</v>
          </cell>
          <cell r="AD104">
            <v>0</v>
          </cell>
          <cell r="AE104">
            <v>47.2</v>
          </cell>
          <cell r="AF104">
            <v>37.799999999999997</v>
          </cell>
          <cell r="AG104">
            <v>36.4</v>
          </cell>
          <cell r="AH104">
            <v>43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140</v>
          </cell>
          <cell r="D105">
            <v>199</v>
          </cell>
          <cell r="E105">
            <v>155</v>
          </cell>
          <cell r="F105">
            <v>173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179</v>
          </cell>
          <cell r="K105">
            <v>-24</v>
          </cell>
          <cell r="L105">
            <v>40</v>
          </cell>
          <cell r="M105">
            <v>40</v>
          </cell>
          <cell r="N105">
            <v>0</v>
          </cell>
          <cell r="W105">
            <v>31</v>
          </cell>
          <cell r="Y105">
            <v>8.1612903225806459</v>
          </cell>
          <cell r="Z105">
            <v>5.580645161290323</v>
          </cell>
          <cell r="AD105">
            <v>0</v>
          </cell>
          <cell r="AE105">
            <v>46.8</v>
          </cell>
          <cell r="AF105">
            <v>46</v>
          </cell>
          <cell r="AG105">
            <v>41.6</v>
          </cell>
          <cell r="AH105">
            <v>38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272</v>
          </cell>
          <cell r="D106">
            <v>531</v>
          </cell>
          <cell r="E106">
            <v>429</v>
          </cell>
          <cell r="F106">
            <v>353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481</v>
          </cell>
          <cell r="K106">
            <v>-52</v>
          </cell>
          <cell r="L106">
            <v>80</v>
          </cell>
          <cell r="M106">
            <v>100</v>
          </cell>
          <cell r="N106">
            <v>0</v>
          </cell>
          <cell r="W106">
            <v>85.8</v>
          </cell>
          <cell r="Y106">
            <v>6.2121212121212119</v>
          </cell>
          <cell r="Z106">
            <v>4.1142191142191145</v>
          </cell>
          <cell r="AD106">
            <v>0</v>
          </cell>
          <cell r="AE106">
            <v>105</v>
          </cell>
          <cell r="AF106">
            <v>111.2</v>
          </cell>
          <cell r="AG106">
            <v>99.6</v>
          </cell>
          <cell r="AH106">
            <v>93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20</v>
          </cell>
          <cell r="D107">
            <v>201</v>
          </cell>
          <cell r="E107">
            <v>102</v>
          </cell>
          <cell r="F107">
            <v>111</v>
          </cell>
          <cell r="G107" t="str">
            <v>нов</v>
          </cell>
          <cell r="H107">
            <v>0.3</v>
          </cell>
          <cell r="I107" t="e">
            <v>#N/A</v>
          </cell>
          <cell r="J107">
            <v>127</v>
          </cell>
          <cell r="K107">
            <v>-25</v>
          </cell>
          <cell r="L107">
            <v>20</v>
          </cell>
          <cell r="M107">
            <v>20</v>
          </cell>
          <cell r="N107">
            <v>0</v>
          </cell>
          <cell r="W107">
            <v>20.399999999999999</v>
          </cell>
          <cell r="Y107">
            <v>7.4019607843137258</v>
          </cell>
          <cell r="Z107">
            <v>5.4411764705882355</v>
          </cell>
          <cell r="AD107">
            <v>0</v>
          </cell>
          <cell r="AE107">
            <v>15.2</v>
          </cell>
          <cell r="AF107">
            <v>21</v>
          </cell>
          <cell r="AG107">
            <v>25</v>
          </cell>
          <cell r="AH107">
            <v>27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3.3919999999999999</v>
          </cell>
          <cell r="D108">
            <v>416.74200000000002</v>
          </cell>
          <cell r="E108">
            <v>829</v>
          </cell>
          <cell r="F108">
            <v>542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148.96600000000001</v>
          </cell>
          <cell r="K108">
            <v>680.03399999999999</v>
          </cell>
          <cell r="L108">
            <v>150</v>
          </cell>
          <cell r="M108">
            <v>120</v>
          </cell>
          <cell r="N108">
            <v>0</v>
          </cell>
          <cell r="W108">
            <v>165.8</v>
          </cell>
          <cell r="X108">
            <v>250</v>
          </cell>
          <cell r="Y108">
            <v>6.4053075995174904</v>
          </cell>
          <cell r="Z108">
            <v>3.2689987937273823</v>
          </cell>
          <cell r="AD108">
            <v>0</v>
          </cell>
          <cell r="AE108">
            <v>116.452</v>
          </cell>
          <cell r="AF108">
            <v>138.71700000000001</v>
          </cell>
          <cell r="AG108">
            <v>119.2</v>
          </cell>
          <cell r="AH108">
            <v>207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1719.261</v>
          </cell>
          <cell r="D109">
            <v>7278.9809999999998</v>
          </cell>
          <cell r="E109">
            <v>4095.076</v>
          </cell>
          <cell r="F109">
            <v>2616.6550000000002</v>
          </cell>
          <cell r="G109">
            <v>0</v>
          </cell>
          <cell r="H109">
            <v>1</v>
          </cell>
          <cell r="I109" t="e">
            <v>#N/A</v>
          </cell>
          <cell r="J109">
            <v>3988.5990000000002</v>
          </cell>
          <cell r="K109">
            <v>106.47699999999986</v>
          </cell>
          <cell r="L109">
            <v>1000</v>
          </cell>
          <cell r="M109">
            <v>700</v>
          </cell>
          <cell r="N109">
            <v>300</v>
          </cell>
          <cell r="W109">
            <v>819.01520000000005</v>
          </cell>
          <cell r="X109">
            <v>700</v>
          </cell>
          <cell r="Y109">
            <v>6.4915217690709532</v>
          </cell>
          <cell r="Z109">
            <v>3.1948796554691539</v>
          </cell>
          <cell r="AD109">
            <v>0</v>
          </cell>
          <cell r="AE109">
            <v>784.851</v>
          </cell>
          <cell r="AF109">
            <v>911.99559999999997</v>
          </cell>
          <cell r="AG109">
            <v>824.7962</v>
          </cell>
          <cell r="AH109">
            <v>738.27700000000004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2989.2840000000001</v>
          </cell>
          <cell r="D110">
            <v>17542.689999999999</v>
          </cell>
          <cell r="E110">
            <v>10282.281000000001</v>
          </cell>
          <cell r="F110">
            <v>5847.2939999999999</v>
          </cell>
          <cell r="G110">
            <v>0</v>
          </cell>
          <cell r="H110">
            <v>1</v>
          </cell>
          <cell r="I110" t="e">
            <v>#N/A</v>
          </cell>
          <cell r="J110">
            <v>10089.348</v>
          </cell>
          <cell r="K110">
            <v>192.9330000000009</v>
          </cell>
          <cell r="L110">
            <v>2300</v>
          </cell>
          <cell r="M110">
            <v>1800</v>
          </cell>
          <cell r="N110">
            <v>1400</v>
          </cell>
          <cell r="W110">
            <v>2056.4562000000001</v>
          </cell>
          <cell r="X110">
            <v>2000</v>
          </cell>
          <cell r="Y110">
            <v>6.4904343695722764</v>
          </cell>
          <cell r="Z110">
            <v>2.8433836811112241</v>
          </cell>
          <cell r="AD110">
            <v>0</v>
          </cell>
          <cell r="AE110">
            <v>1517.8</v>
          </cell>
          <cell r="AF110">
            <v>1857.6</v>
          </cell>
          <cell r="AG110">
            <v>2028.0223999999998</v>
          </cell>
          <cell r="AH110">
            <v>1645.4559999999999</v>
          </cell>
          <cell r="AI110" t="str">
            <v>акиюльяб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3062.5140000000001</v>
          </cell>
          <cell r="D111">
            <v>8808.7150000000001</v>
          </cell>
          <cell r="E111">
            <v>4385.22</v>
          </cell>
          <cell r="F111">
            <v>3302.2249999999999</v>
          </cell>
          <cell r="G111">
            <v>0</v>
          </cell>
          <cell r="H111">
            <v>1</v>
          </cell>
          <cell r="I111" t="e">
            <v>#N/A</v>
          </cell>
          <cell r="J111">
            <v>4268.6080000000002</v>
          </cell>
          <cell r="K111">
            <v>116.61200000000008</v>
          </cell>
          <cell r="L111">
            <v>1200</v>
          </cell>
          <cell r="M111">
            <v>1000</v>
          </cell>
          <cell r="N111">
            <v>300</v>
          </cell>
          <cell r="W111">
            <v>877.0440000000001</v>
          </cell>
          <cell r="Y111">
            <v>6.6156601037120142</v>
          </cell>
          <cell r="Z111">
            <v>3.765175977488016</v>
          </cell>
          <cell r="AD111">
            <v>0</v>
          </cell>
          <cell r="AE111">
            <v>1265.8</v>
          </cell>
          <cell r="AF111">
            <v>1088.8</v>
          </cell>
          <cell r="AG111">
            <v>989</v>
          </cell>
          <cell r="AH111">
            <v>821.99199999999996</v>
          </cell>
          <cell r="AI111" t="str">
            <v>оконч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B112" t="str">
            <v>шт</v>
          </cell>
          <cell r="C112">
            <v>116</v>
          </cell>
          <cell r="D112">
            <v>94</v>
          </cell>
          <cell r="E112">
            <v>207</v>
          </cell>
          <cell r="F112">
            <v>156</v>
          </cell>
          <cell r="G112">
            <v>0</v>
          </cell>
          <cell r="H112">
            <v>0.5</v>
          </cell>
          <cell r="I112" t="e">
            <v>#N/A</v>
          </cell>
          <cell r="J112">
            <v>213</v>
          </cell>
          <cell r="K112">
            <v>-6</v>
          </cell>
          <cell r="L112">
            <v>50</v>
          </cell>
          <cell r="M112">
            <v>50</v>
          </cell>
          <cell r="N112">
            <v>0</v>
          </cell>
          <cell r="W112">
            <v>41.4</v>
          </cell>
          <cell r="Y112">
            <v>6.1835748792270531</v>
          </cell>
          <cell r="Z112">
            <v>3.7681159420289858</v>
          </cell>
          <cell r="AD112">
            <v>0</v>
          </cell>
          <cell r="AE112">
            <v>54</v>
          </cell>
          <cell r="AF112">
            <v>44.2</v>
          </cell>
          <cell r="AG112">
            <v>47.8</v>
          </cell>
          <cell r="AH112">
            <v>30</v>
          </cell>
          <cell r="AI112" t="e">
            <v>#N/A</v>
          </cell>
        </row>
        <row r="113">
          <cell r="A113" t="str">
            <v xml:space="preserve"> 465  Колбаса Филейная оригинальная ТМ Особый рецепт в оболочке полиамид. ВЕС. ПОКОМ</v>
          </cell>
          <cell r="B113" t="str">
            <v>кг</v>
          </cell>
          <cell r="D113">
            <v>60.116999999999997</v>
          </cell>
          <cell r="E113">
            <v>0</v>
          </cell>
          <cell r="F113">
            <v>60.116999999999997</v>
          </cell>
          <cell r="G113" t="e">
            <v>#N/A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D114">
            <v>200</v>
          </cell>
          <cell r="E114">
            <v>48</v>
          </cell>
          <cell r="F114">
            <v>152</v>
          </cell>
          <cell r="G114" t="e">
            <v>#N/A</v>
          </cell>
          <cell r="H114">
            <v>0</v>
          </cell>
          <cell r="I114" t="e">
            <v>#N/A</v>
          </cell>
          <cell r="J114">
            <v>52</v>
          </cell>
          <cell r="K114">
            <v>-4</v>
          </cell>
          <cell r="L114">
            <v>0</v>
          </cell>
          <cell r="M114">
            <v>0</v>
          </cell>
          <cell r="N114">
            <v>0</v>
          </cell>
          <cell r="W114">
            <v>9.6</v>
          </cell>
          <cell r="Y114">
            <v>15.833333333333334</v>
          </cell>
          <cell r="Z114">
            <v>15.833333333333334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48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-1944</v>
          </cell>
          <cell r="D115">
            <v>2021</v>
          </cell>
          <cell r="E115">
            <v>1665</v>
          </cell>
          <cell r="F115">
            <v>-1642</v>
          </cell>
          <cell r="G115" t="str">
            <v>ак</v>
          </cell>
          <cell r="H115">
            <v>0</v>
          </cell>
          <cell r="I115">
            <v>0</v>
          </cell>
          <cell r="J115">
            <v>1728</v>
          </cell>
          <cell r="K115">
            <v>-63</v>
          </cell>
          <cell r="L115">
            <v>0</v>
          </cell>
          <cell r="M115">
            <v>0</v>
          </cell>
          <cell r="N115">
            <v>0</v>
          </cell>
          <cell r="W115">
            <v>333</v>
          </cell>
          <cell r="Y115">
            <v>-4.9309309309309306</v>
          </cell>
          <cell r="Z115">
            <v>-4.9309309309309306</v>
          </cell>
          <cell r="AD115">
            <v>0</v>
          </cell>
          <cell r="AE115">
            <v>306.2</v>
          </cell>
          <cell r="AF115">
            <v>309.8</v>
          </cell>
          <cell r="AG115">
            <v>315.39999999999998</v>
          </cell>
          <cell r="AH115">
            <v>420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-361.60500000000002</v>
          </cell>
          <cell r="D116">
            <v>391.41500000000002</v>
          </cell>
          <cell r="E116">
            <v>508.55900000000003</v>
          </cell>
          <cell r="F116">
            <v>-505.84899999999999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519.24400000000003</v>
          </cell>
          <cell r="K116">
            <v>-10.685000000000002</v>
          </cell>
          <cell r="L116">
            <v>0</v>
          </cell>
          <cell r="M116">
            <v>0</v>
          </cell>
          <cell r="N116">
            <v>0</v>
          </cell>
          <cell r="W116">
            <v>101.71180000000001</v>
          </cell>
          <cell r="Y116">
            <v>-4.973356090443783</v>
          </cell>
          <cell r="Z116">
            <v>-4.973356090443783</v>
          </cell>
          <cell r="AD116">
            <v>0</v>
          </cell>
          <cell r="AE116">
            <v>95.929999999999993</v>
          </cell>
          <cell r="AF116">
            <v>95.12</v>
          </cell>
          <cell r="AG116">
            <v>91.56280000000001</v>
          </cell>
          <cell r="AH116">
            <v>63.685000000000002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-864</v>
          </cell>
          <cell r="D117">
            <v>875</v>
          </cell>
          <cell r="E117">
            <v>522</v>
          </cell>
          <cell r="F117">
            <v>-523</v>
          </cell>
          <cell r="G117" t="str">
            <v>ак</v>
          </cell>
          <cell r="H117">
            <v>0</v>
          </cell>
          <cell r="I117">
            <v>0</v>
          </cell>
          <cell r="J117">
            <v>532</v>
          </cell>
          <cell r="K117">
            <v>-10</v>
          </cell>
          <cell r="L117">
            <v>0</v>
          </cell>
          <cell r="M117">
            <v>0</v>
          </cell>
          <cell r="N117">
            <v>0</v>
          </cell>
          <cell r="W117">
            <v>104.4</v>
          </cell>
          <cell r="Y117">
            <v>-5.0095785440613021</v>
          </cell>
          <cell r="Z117">
            <v>-5.0095785440613021</v>
          </cell>
          <cell r="AD117">
            <v>0</v>
          </cell>
          <cell r="AE117">
            <v>92.8</v>
          </cell>
          <cell r="AF117">
            <v>98.2</v>
          </cell>
          <cell r="AG117">
            <v>99.6</v>
          </cell>
          <cell r="AH117">
            <v>145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13.07.2024 - 19.07.2024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766.13199999999995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5.2869999999999999</v>
          </cell>
          <cell r="F9">
            <v>726.13499999999999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6.1</v>
          </cell>
          <cell r="F10">
            <v>2213.8029999999999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3.8980000000000001</v>
          </cell>
          <cell r="F11">
            <v>184.28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373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1199</v>
          </cell>
          <cell r="F13">
            <v>3871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1369</v>
          </cell>
          <cell r="F15">
            <v>6305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3644</v>
          </cell>
          <cell r="F16">
            <v>8924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12</v>
          </cell>
          <cell r="F17">
            <v>435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103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334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155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577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16</v>
          </cell>
          <cell r="F24">
            <v>1687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3</v>
          </cell>
          <cell r="F26">
            <v>1184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351</v>
          </cell>
          <cell r="F27">
            <v>526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91</v>
          </cell>
          <cell r="F28">
            <v>700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18</v>
          </cell>
          <cell r="F29">
            <v>993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3.1</v>
          </cell>
          <cell r="F30">
            <v>526.08699999999999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47.5</v>
          </cell>
          <cell r="F31">
            <v>5823.8549999999996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5.2</v>
          </cell>
          <cell r="F32">
            <v>395.45800000000003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8.1999999999999993</v>
          </cell>
          <cell r="F33">
            <v>652.55200000000002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311.81799999999998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10.1</v>
          </cell>
          <cell r="F35">
            <v>667.803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104.702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2.383</v>
          </cell>
          <cell r="F37">
            <v>311.786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4.75</v>
          </cell>
          <cell r="F38">
            <v>284.17</v>
          </cell>
        </row>
        <row r="39">
          <cell r="A39" t="str">
            <v xml:space="preserve"> 240  Колбаса Салями охотничья, ВЕС. ПОКОМ</v>
          </cell>
          <cell r="D39">
            <v>0.752</v>
          </cell>
          <cell r="F39">
            <v>32.978999999999999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16.350000000000001</v>
          </cell>
          <cell r="F40">
            <v>744.17399999999998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157.15899999999999</v>
          </cell>
        </row>
        <row r="42">
          <cell r="A42" t="str">
            <v xml:space="preserve"> 248  Сардельки Сочные ТМ Особый рецепт,   ПОКОМ</v>
          </cell>
          <cell r="D42">
            <v>2.6</v>
          </cell>
          <cell r="F42">
            <v>263.84300000000002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5.2</v>
          </cell>
          <cell r="F43">
            <v>1357.7650000000001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132.72200000000001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27.3</v>
          </cell>
          <cell r="F45">
            <v>441.76799999999997</v>
          </cell>
        </row>
        <row r="46">
          <cell r="A46" t="str">
            <v xml:space="preserve"> 263  Шпикачки Стародворские, ВЕС.  ПОКОМ</v>
          </cell>
          <cell r="F46">
            <v>207.114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316.80500000000001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243.941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2.1</v>
          </cell>
          <cell r="F49">
            <v>262.47800000000001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23</v>
          </cell>
          <cell r="F50">
            <v>1771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1690</v>
          </cell>
          <cell r="F51">
            <v>5270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3637</v>
          </cell>
          <cell r="F52">
            <v>9935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1.3</v>
          </cell>
          <cell r="F54">
            <v>715.03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20</v>
          </cell>
          <cell r="F55">
            <v>695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32</v>
          </cell>
          <cell r="F56">
            <v>1595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0.8</v>
          </cell>
          <cell r="F57">
            <v>257.85599999999999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56</v>
          </cell>
          <cell r="F58">
            <v>2795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62</v>
          </cell>
          <cell r="F59">
            <v>4269</v>
          </cell>
        </row>
        <row r="60">
          <cell r="A60" t="str">
            <v xml:space="preserve"> 303  Колбаса Мясорубская ТМ Стародворье с рубленой грудинкой в/у 0,4 кг срез  ПОКОМ</v>
          </cell>
          <cell r="F60">
            <v>1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F61">
            <v>115.349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2.3250000000000002</v>
          </cell>
          <cell r="F62">
            <v>191.477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37</v>
          </cell>
          <cell r="F63">
            <v>1759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39</v>
          </cell>
          <cell r="F64">
            <v>2357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49</v>
          </cell>
          <cell r="F65">
            <v>1592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6.5</v>
          </cell>
          <cell r="F66">
            <v>463.81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7.5</v>
          </cell>
          <cell r="F67">
            <v>972.82299999999998</v>
          </cell>
        </row>
        <row r="68">
          <cell r="A68" t="str">
            <v xml:space="preserve"> 316  Колбаса Нежная ТМ Зареченские ВЕС  ПОКОМ</v>
          </cell>
          <cell r="F68">
            <v>92.619</v>
          </cell>
        </row>
        <row r="69">
          <cell r="A69" t="str">
            <v xml:space="preserve"> 318  Сосиски Датские ТМ Зареченские, ВЕС  ПОКОМ</v>
          </cell>
          <cell r="D69">
            <v>58.5</v>
          </cell>
          <cell r="F69">
            <v>3007.4209999999998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1696</v>
          </cell>
          <cell r="F70">
            <v>6518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1014</v>
          </cell>
          <cell r="F71">
            <v>4607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37</v>
          </cell>
          <cell r="F72">
            <v>1626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</v>
          </cell>
          <cell r="F73">
            <v>637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13</v>
          </cell>
          <cell r="F74">
            <v>593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6.5</v>
          </cell>
          <cell r="F75">
            <v>1399.8530000000001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5.2</v>
          </cell>
          <cell r="F76">
            <v>309.11</v>
          </cell>
        </row>
        <row r="77">
          <cell r="A77" t="str">
            <v xml:space="preserve"> 340  Сосиски Сочинки Молочные ТМ Стародворье, ВЕС ПОКОМ</v>
          </cell>
          <cell r="D77">
            <v>1</v>
          </cell>
          <cell r="F77">
            <v>1</v>
          </cell>
        </row>
        <row r="78">
          <cell r="A78" t="str">
            <v xml:space="preserve"> 341 Сосиски Сочинки Сливочные ТМ Стародворье ВЕС ПОКОМ</v>
          </cell>
          <cell r="D78">
            <v>1</v>
          </cell>
          <cell r="F78">
            <v>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1992</v>
          </cell>
          <cell r="F79">
            <v>5486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22</v>
          </cell>
          <cell r="F80">
            <v>3265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11.1</v>
          </cell>
          <cell r="F81">
            <v>604.89099999999996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8.8000000000000007</v>
          </cell>
          <cell r="F82">
            <v>377.94200000000001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3.4119999999999999</v>
          </cell>
          <cell r="F83">
            <v>860.28599999999994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4.8</v>
          </cell>
          <cell r="F84">
            <v>488.505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4</v>
          </cell>
          <cell r="F85">
            <v>129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7</v>
          </cell>
          <cell r="F86">
            <v>333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10</v>
          </cell>
          <cell r="F87">
            <v>525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18.8</v>
          </cell>
          <cell r="F88">
            <v>279.58199999999999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17</v>
          </cell>
          <cell r="F89">
            <v>718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23</v>
          </cell>
          <cell r="F90">
            <v>918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35</v>
          </cell>
          <cell r="F91">
            <v>1954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29</v>
          </cell>
          <cell r="F92">
            <v>941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38</v>
          </cell>
          <cell r="F93">
            <v>1078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13</v>
          </cell>
          <cell r="F94">
            <v>531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804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3031</v>
          </cell>
          <cell r="F96">
            <v>8590</v>
          </cell>
        </row>
        <row r="97">
          <cell r="A97" t="str">
            <v xml:space="preserve"> 412  Сосиски Баварские ТМ Стародворье 0,35 кг ПОКОМ</v>
          </cell>
          <cell r="D97">
            <v>4268</v>
          </cell>
          <cell r="F97">
            <v>10960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D98">
            <v>6</v>
          </cell>
          <cell r="F98">
            <v>107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10</v>
          </cell>
          <cell r="F99">
            <v>116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26</v>
          </cell>
          <cell r="F100">
            <v>665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26</v>
          </cell>
          <cell r="F101">
            <v>495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43</v>
          </cell>
          <cell r="F102">
            <v>918</v>
          </cell>
        </row>
        <row r="103">
          <cell r="A103" t="str">
            <v xml:space="preserve"> 421  Сосиски Царедворские 0,33 кг ТМ Стародворье  ПОКОМ</v>
          </cell>
          <cell r="F103">
            <v>703</v>
          </cell>
        </row>
        <row r="104">
          <cell r="A104" t="str">
            <v xml:space="preserve"> 422  Деликатесы Бекон Балыкбургский ТМ Баварушка  0,15 кг.ПОКОМ</v>
          </cell>
          <cell r="F104">
            <v>340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301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D106">
            <v>14</v>
          </cell>
          <cell r="F106">
            <v>527.95299999999997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D107">
            <v>6</v>
          </cell>
          <cell r="F107">
            <v>527</v>
          </cell>
        </row>
        <row r="108">
          <cell r="A108" t="str">
            <v xml:space="preserve"> 430  Колбаса Стародворская с окороком 0,4 кг. ТМ Стародворье в оболочке полиамид  ПОКОМ</v>
          </cell>
          <cell r="D108">
            <v>16</v>
          </cell>
          <cell r="F108">
            <v>439</v>
          </cell>
        </row>
        <row r="109">
          <cell r="A109" t="str">
            <v xml:space="preserve"> 431  Колбаса Стародворская с окороком в оболочке полиамид ТМ Стародворье ВЕС ПОКОМ</v>
          </cell>
          <cell r="D109">
            <v>4.0999999999999996</v>
          </cell>
          <cell r="F109">
            <v>369.517</v>
          </cell>
        </row>
        <row r="110">
          <cell r="A110" t="str">
            <v xml:space="preserve"> 435  Колбаса Молочная Стародворская  с молоком в оболочке полиамид 0,4 кг.ТМ Стародворье ПОКОМ</v>
          </cell>
          <cell r="D110">
            <v>4</v>
          </cell>
          <cell r="F110">
            <v>293</v>
          </cell>
        </row>
        <row r="111">
          <cell r="A111" t="str">
            <v xml:space="preserve"> 436  Колбаса Молочная стародворская с молоком, ВЕС, ТМ Стародворье  ПОКОМ</v>
          </cell>
          <cell r="F111">
            <v>386.85399999999998</v>
          </cell>
        </row>
        <row r="112">
          <cell r="A112" t="str">
            <v xml:space="preserve"> 438  Колбаса Филедворская 0,4 кг. ТМ Стародворье  ПОКОМ</v>
          </cell>
          <cell r="D112">
            <v>9</v>
          </cell>
          <cell r="F112">
            <v>146</v>
          </cell>
        </row>
        <row r="113">
          <cell r="A113" t="str">
            <v xml:space="preserve"> 445  Колбаса Краковюрст ТМ Баварушка рубленая в оболочке черева в в.у 0,2 кг ПОКОМ</v>
          </cell>
          <cell r="D113">
            <v>2</v>
          </cell>
          <cell r="F113">
            <v>189</v>
          </cell>
        </row>
        <row r="114">
          <cell r="A114" t="str">
            <v xml:space="preserve"> 446  Колбаса Краковюрст ТМ Баварушка с душистым чесноком в оболочке черева в в.у 0,2 кг. ПОКОМ</v>
          </cell>
          <cell r="D114">
            <v>2</v>
          </cell>
          <cell r="F114">
            <v>185</v>
          </cell>
        </row>
        <row r="115">
          <cell r="A115" t="str">
            <v xml:space="preserve"> 447  Колбаски Краковюрст ТМ Баварушка с изысканными пряностями в оболочке NDX в в.у 0,2 кг. ПОКОМ </v>
          </cell>
          <cell r="D115">
            <v>7</v>
          </cell>
          <cell r="F115">
            <v>490</v>
          </cell>
        </row>
        <row r="116">
          <cell r="A116" t="str">
            <v xml:space="preserve"> 448  Сосиски Сливушки по-венски ТМ Вязанка. 0,3 кг ПОКОМ</v>
          </cell>
          <cell r="D116">
            <v>8</v>
          </cell>
          <cell r="F116">
            <v>135</v>
          </cell>
        </row>
        <row r="117">
          <cell r="A117" t="str">
            <v xml:space="preserve"> 449  Колбаса Дугушка Стародворская ВЕС ТС Дугушка ПОКОМ</v>
          </cell>
          <cell r="D117">
            <v>3.3</v>
          </cell>
          <cell r="F117">
            <v>230.821</v>
          </cell>
        </row>
        <row r="118">
          <cell r="A118" t="str">
            <v xml:space="preserve"> 452  Колбаса Со шпиком ВЕС большой батон ТМ Особый рецепт  ПОКОМ</v>
          </cell>
          <cell r="D118">
            <v>40.049999999999997</v>
          </cell>
          <cell r="F118">
            <v>3935.902</v>
          </cell>
        </row>
        <row r="119">
          <cell r="A119" t="str">
            <v xml:space="preserve"> 453  Колбаса Докторская Филейная ВЕС большой батон ТМ Особый рецепт  ПОКОМ</v>
          </cell>
          <cell r="F119">
            <v>2.5</v>
          </cell>
        </row>
        <row r="120">
          <cell r="A120" t="str">
            <v xml:space="preserve"> 456  Колбаса Филейная ТМ Особый рецепт ВЕС большой батон  ПОКОМ</v>
          </cell>
          <cell r="D120">
            <v>82.6</v>
          </cell>
          <cell r="F120">
            <v>9993.1679999999997</v>
          </cell>
        </row>
        <row r="121">
          <cell r="A121" t="str">
            <v xml:space="preserve"> 457  Колбаса Молочная ТМ Особый рецепт ВЕС большой батон  ПОКОМ</v>
          </cell>
          <cell r="D121">
            <v>47.5</v>
          </cell>
          <cell r="F121">
            <v>4321.6409999999996</v>
          </cell>
        </row>
        <row r="122">
          <cell r="A122" t="str">
            <v xml:space="preserve"> 459  Колбаса Докторская Филейная 0,5кг ТМ Особый рецепт  ПОКОМ</v>
          </cell>
          <cell r="D122">
            <v>3</v>
          </cell>
          <cell r="F122">
            <v>176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6</v>
          </cell>
          <cell r="F123">
            <v>89</v>
          </cell>
        </row>
        <row r="124">
          <cell r="A124" t="str">
            <v>3215 ВЕТЧ.МЯСНАЯ Папа может п/о 0.4кг 8шт.    ОСТАНКИНО</v>
          </cell>
          <cell r="D124">
            <v>517</v>
          </cell>
          <cell r="F124">
            <v>517</v>
          </cell>
        </row>
        <row r="125">
          <cell r="A125" t="str">
            <v>3812 СОЧНЫЕ сос п/о мгс 2*2  ОСТАНКИНО</v>
          </cell>
          <cell r="D125">
            <v>2235.3000000000002</v>
          </cell>
          <cell r="F125">
            <v>2235.3000000000002</v>
          </cell>
        </row>
        <row r="126">
          <cell r="A126" t="str">
            <v>4063 МЯСНАЯ Папа может вар п/о_Л   ОСТАНКИНО</v>
          </cell>
          <cell r="D126">
            <v>2479.5</v>
          </cell>
          <cell r="F126">
            <v>2479.5</v>
          </cell>
        </row>
        <row r="127">
          <cell r="A127" t="str">
            <v>4117 ЭКСТРА Папа может с/к в/у_Л   ОСТАНКИНО</v>
          </cell>
          <cell r="D127">
            <v>78.5</v>
          </cell>
          <cell r="F127">
            <v>78.5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152.18</v>
          </cell>
          <cell r="F128">
            <v>152.18</v>
          </cell>
        </row>
        <row r="129">
          <cell r="A129" t="str">
            <v>4574 Мясная со шпиком Папа может вар п/о ОСТАНКИНО</v>
          </cell>
          <cell r="D129">
            <v>4.0999999999999996</v>
          </cell>
          <cell r="F129">
            <v>4.0999999999999996</v>
          </cell>
        </row>
        <row r="130">
          <cell r="A130" t="str">
            <v>4813 ФИЛЕЙНАЯ Папа может вар п/о_Л   ОСТАНКИНО</v>
          </cell>
          <cell r="D130">
            <v>668.4</v>
          </cell>
          <cell r="F130">
            <v>668.4</v>
          </cell>
        </row>
        <row r="131">
          <cell r="A131" t="str">
            <v>4993 САЛЯМИ ИТАЛЬЯНСКАЯ с/к в/у 1/250*8_120c ОСТАНКИНО</v>
          </cell>
          <cell r="D131">
            <v>616</v>
          </cell>
          <cell r="F131">
            <v>616</v>
          </cell>
        </row>
        <row r="132">
          <cell r="A132" t="str">
            <v>5246 ДОКТОРСКАЯ ПРЕМИУМ вар б/о мгс_30с ОСТАНКИНО</v>
          </cell>
          <cell r="D132">
            <v>96</v>
          </cell>
          <cell r="F132">
            <v>96</v>
          </cell>
        </row>
        <row r="133">
          <cell r="A133" t="str">
            <v>5336 ОСОБАЯ вар п/о  ОСТАНКИНО</v>
          </cell>
          <cell r="D133">
            <v>1</v>
          </cell>
          <cell r="F133">
            <v>1</v>
          </cell>
        </row>
        <row r="134">
          <cell r="A134" t="str">
            <v>5341 СЕРВЕЛАТ ОХОТНИЧИЙ в/к в/у  ОСТАНКИНО</v>
          </cell>
          <cell r="D134">
            <v>591.78700000000003</v>
          </cell>
          <cell r="F134">
            <v>591.78700000000003</v>
          </cell>
        </row>
        <row r="135">
          <cell r="A135" t="str">
            <v>5483 ЭКСТРА Папа может с/к в/у 1/250 8шт.   ОСТАНКИНО</v>
          </cell>
          <cell r="D135">
            <v>1112</v>
          </cell>
          <cell r="F135">
            <v>1113</v>
          </cell>
        </row>
        <row r="136">
          <cell r="A136" t="str">
            <v>5544 Сервелат Финский в/к в/у_45с НОВАЯ ОСТАНКИНО</v>
          </cell>
          <cell r="D136">
            <v>1271.615</v>
          </cell>
          <cell r="F136">
            <v>1271.615</v>
          </cell>
        </row>
        <row r="137">
          <cell r="A137" t="str">
            <v>5682 САЛЯМИ МЕЛКОЗЕРНЕНАЯ с/к в/у 1/120_60с   ОСТАНКИНО</v>
          </cell>
          <cell r="D137">
            <v>3924</v>
          </cell>
          <cell r="F137">
            <v>3925</v>
          </cell>
        </row>
        <row r="138">
          <cell r="A138" t="str">
            <v>5698 СЫТНЫЕ Папа может сар б/о мгс 1*3_Маяк  ОСТАНКИНО</v>
          </cell>
          <cell r="D138">
            <v>215.2</v>
          </cell>
          <cell r="F138">
            <v>215.2</v>
          </cell>
        </row>
        <row r="139">
          <cell r="A139" t="str">
            <v>5706 АРОМАТНАЯ Папа может с/к в/у 1/250 8шт.  ОСТАНКИНО</v>
          </cell>
          <cell r="D139">
            <v>1169</v>
          </cell>
          <cell r="F139">
            <v>1169</v>
          </cell>
        </row>
        <row r="140">
          <cell r="A140" t="str">
            <v>5708 ПОСОЛЬСКАЯ Папа может с/к в/у ОСТАНКИНО</v>
          </cell>
          <cell r="D140">
            <v>67.400000000000006</v>
          </cell>
          <cell r="F140">
            <v>67.400000000000006</v>
          </cell>
        </row>
        <row r="141">
          <cell r="A141" t="str">
            <v>5820 СЛИВОЧНЫЕ Папа может сос п/о мгс 2*2_45с   ОСТАНКИНО</v>
          </cell>
          <cell r="D141">
            <v>173.3</v>
          </cell>
          <cell r="F141">
            <v>173.3</v>
          </cell>
        </row>
        <row r="142">
          <cell r="A142" t="str">
            <v>5851 ЭКСТРА Папа может вар п/о   ОСТАНКИНО</v>
          </cell>
          <cell r="D142">
            <v>448.5</v>
          </cell>
          <cell r="F142">
            <v>448.5</v>
          </cell>
        </row>
        <row r="143">
          <cell r="A143" t="str">
            <v>5931 ОХОТНИЧЬЯ Папа может с/к в/у 1/220 8шт.   ОСТАНКИНО</v>
          </cell>
          <cell r="D143">
            <v>1216</v>
          </cell>
          <cell r="F143">
            <v>1217</v>
          </cell>
        </row>
        <row r="144">
          <cell r="A144" t="str">
            <v>5992 ВРЕМЯ ОКРОШКИ Папа может вар п/о 0.4кг   ОСТАНКИНО</v>
          </cell>
          <cell r="D144">
            <v>1794</v>
          </cell>
          <cell r="F144">
            <v>1794</v>
          </cell>
        </row>
        <row r="145">
          <cell r="A145" t="str">
            <v>6004 РАГУ СВИНОЕ 1кг 8шт.зам_120с ОСТАНКИНО</v>
          </cell>
          <cell r="D145">
            <v>111</v>
          </cell>
          <cell r="F145">
            <v>111</v>
          </cell>
        </row>
        <row r="146">
          <cell r="A146" t="str">
            <v>6069 ФИЛЕЙНЫЕ Папа может сос ц/о мгс 0.33кг  ОСТАНКИНО</v>
          </cell>
          <cell r="D146">
            <v>756</v>
          </cell>
          <cell r="F146">
            <v>768</v>
          </cell>
        </row>
        <row r="147">
          <cell r="A147" t="str">
            <v>6113 СОЧНЫЕ сос п/о мгс 1*6_Ашан  ОСТАНКИНО</v>
          </cell>
          <cell r="D147">
            <v>3343.5</v>
          </cell>
          <cell r="F147">
            <v>3343.5</v>
          </cell>
        </row>
        <row r="148">
          <cell r="A148" t="str">
            <v>6206 СВИНИНА ПО-ДОМАШНЕМУ к/в мл/к в/у 0.3кг  ОСТАНКИНО</v>
          </cell>
          <cell r="D148">
            <v>697</v>
          </cell>
          <cell r="F148">
            <v>697</v>
          </cell>
        </row>
        <row r="149">
          <cell r="A149" t="str">
            <v>6221 НЕАПОЛИТАНСКИЙ ДУЭТ с/к с/н мгс 1/90  ОСТАНКИНО</v>
          </cell>
          <cell r="D149">
            <v>12</v>
          </cell>
          <cell r="F149">
            <v>12</v>
          </cell>
        </row>
        <row r="150">
          <cell r="A150" t="str">
            <v>6228 МЯСНОЕ АССОРТИ к/з с/н мгс 1/90 10шт.  ОСТАНКИНО</v>
          </cell>
          <cell r="D150">
            <v>637</v>
          </cell>
          <cell r="F150">
            <v>637</v>
          </cell>
        </row>
        <row r="151">
          <cell r="A151" t="str">
            <v>6247 ДОМАШНЯЯ Папа может вар п/о 0,4кг 8шт.  ОСТАНКИНО</v>
          </cell>
          <cell r="D151">
            <v>330</v>
          </cell>
          <cell r="F151">
            <v>330</v>
          </cell>
        </row>
        <row r="152">
          <cell r="A152" t="str">
            <v>6268 ГОВЯЖЬЯ Папа может вар п/о 0,4кг 8 шт.  ОСТАНКИНО</v>
          </cell>
          <cell r="D152">
            <v>506</v>
          </cell>
          <cell r="F152">
            <v>506</v>
          </cell>
        </row>
        <row r="153">
          <cell r="A153" t="str">
            <v>6281 СВИНИНА ДЕЛИКАТ. к/в мл/к в/у 0.3кг 45с  ОСТАНКИНО</v>
          </cell>
          <cell r="D153">
            <v>23</v>
          </cell>
          <cell r="F153">
            <v>23</v>
          </cell>
        </row>
        <row r="154">
          <cell r="A154" t="str">
            <v>6297 ФИЛЕЙНЫЕ сос ц/о в/у 1/270 12шт_45с  ОСТАНКИНО</v>
          </cell>
          <cell r="D154">
            <v>201</v>
          </cell>
          <cell r="F154">
            <v>201</v>
          </cell>
        </row>
        <row r="155">
          <cell r="A155" t="str">
            <v>6303 МЯСНЫЕ Папа может сос п/о мгс 1.5*3  ОСТАНКИНО</v>
          </cell>
          <cell r="D155">
            <v>638.79999999999995</v>
          </cell>
          <cell r="F155">
            <v>638.79999999999995</v>
          </cell>
        </row>
        <row r="156">
          <cell r="A156" t="str">
            <v>6325 ДОКТОРСКАЯ ПРЕМИУМ вар п/о 0.4кг 8шт.  ОСТАНКИНО</v>
          </cell>
          <cell r="D156">
            <v>1266</v>
          </cell>
          <cell r="F156">
            <v>1266</v>
          </cell>
        </row>
        <row r="157">
          <cell r="A157" t="str">
            <v>6333 МЯСНАЯ Папа может вар п/о 0.4кг 8шт.  ОСТАНКИНО</v>
          </cell>
          <cell r="D157">
            <v>7303</v>
          </cell>
          <cell r="F157">
            <v>7305</v>
          </cell>
        </row>
        <row r="158">
          <cell r="A158" t="str">
            <v>6340 ДОМАШНИЙ РЕЦЕПТ Коровино 0.5кг 8шт.  ОСТАНКИНО</v>
          </cell>
          <cell r="D158">
            <v>1432</v>
          </cell>
          <cell r="F158">
            <v>1433</v>
          </cell>
        </row>
        <row r="159">
          <cell r="A159" t="str">
            <v>6341 ДОМАШНИЙ РЕЦЕПТ СО ШПИКОМ Коровино 0.5кг  ОСТАНКИНО</v>
          </cell>
          <cell r="D159">
            <v>65</v>
          </cell>
          <cell r="F159">
            <v>65</v>
          </cell>
        </row>
        <row r="160">
          <cell r="A160" t="str">
            <v>6353 ЭКСТРА Папа может вар п/о 0.4кг 8шт.  ОСТАНКИНО</v>
          </cell>
          <cell r="D160">
            <v>2931</v>
          </cell>
          <cell r="F160">
            <v>2932</v>
          </cell>
        </row>
        <row r="161">
          <cell r="A161" t="str">
            <v>6392 ФИЛЕЙНАЯ Папа может вар п/о 0.4кг. ОСТАНКИНО</v>
          </cell>
          <cell r="D161">
            <v>6853</v>
          </cell>
          <cell r="F161">
            <v>6854</v>
          </cell>
        </row>
        <row r="162">
          <cell r="A162" t="str">
            <v>6426 КЛАССИЧЕСКАЯ ПМ вар п/о 0.3кг 8шт.  ОСТАНКИНО</v>
          </cell>
          <cell r="D162">
            <v>2320</v>
          </cell>
          <cell r="F162">
            <v>2320</v>
          </cell>
        </row>
        <row r="163">
          <cell r="A163" t="str">
            <v>6427 КЛАССИЧЕСКАЯ ПМ вар п/о 0.35кг 8шт. ОСТАНКИНО</v>
          </cell>
          <cell r="D163">
            <v>5</v>
          </cell>
          <cell r="F163">
            <v>5</v>
          </cell>
        </row>
        <row r="164">
          <cell r="A164" t="str">
            <v>6453 ЭКСТРА Папа может с/к с/н в/у 1/100 14шт.   ОСТАНКИНО</v>
          </cell>
          <cell r="D164">
            <v>2324</v>
          </cell>
          <cell r="F164">
            <v>2324</v>
          </cell>
        </row>
        <row r="165">
          <cell r="A165" t="str">
            <v>6454 АРОМАТНАЯ с/к с/н в/у 1/100 14шт.  ОСТАНКИНО</v>
          </cell>
          <cell r="D165">
            <v>2541</v>
          </cell>
          <cell r="F165">
            <v>2541</v>
          </cell>
        </row>
        <row r="166">
          <cell r="A166" t="str">
            <v>6470 ВЕТЧ.МРАМОРНАЯ в/у_45с  ОСТАНКИНО</v>
          </cell>
          <cell r="D166">
            <v>28.3</v>
          </cell>
          <cell r="F166">
            <v>28.3</v>
          </cell>
        </row>
        <row r="167">
          <cell r="A167" t="str">
            <v>6527 ШПИКАЧКИ СОЧНЫЕ ПМ сар б/о мгс 1*3 45с ОСТАНКИНО</v>
          </cell>
          <cell r="D167">
            <v>606.4</v>
          </cell>
          <cell r="F167">
            <v>606.4</v>
          </cell>
        </row>
        <row r="168">
          <cell r="A168" t="str">
            <v>6528 ШПИКАЧКИ СОЧНЫЕ ПМ сар б/о мгс 0.4кг 45с  ОСТАНКИНО</v>
          </cell>
          <cell r="D168">
            <v>304</v>
          </cell>
          <cell r="F168">
            <v>304</v>
          </cell>
        </row>
        <row r="169">
          <cell r="A169" t="str">
            <v>6555 ПОСОЛЬСКАЯ с/к с/н в/у 1/100 10шт.  ОСТАНКИНО</v>
          </cell>
          <cell r="D169">
            <v>1</v>
          </cell>
          <cell r="F169">
            <v>1</v>
          </cell>
        </row>
        <row r="170">
          <cell r="A170" t="str">
            <v>6586 МРАМОРНАЯ И БАЛЫКОВАЯ в/к с/н мгс 1/90 ОСТАНКИНО</v>
          </cell>
          <cell r="D170">
            <v>227</v>
          </cell>
          <cell r="F170">
            <v>227</v>
          </cell>
        </row>
        <row r="171">
          <cell r="A171" t="str">
            <v>6602 БАВАРСКИЕ ПМ сос ц/о мгс 0,35кг 8шт.  ОСТАНКИНО</v>
          </cell>
          <cell r="D171">
            <v>513</v>
          </cell>
          <cell r="F171">
            <v>513</v>
          </cell>
        </row>
        <row r="172">
          <cell r="A172" t="str">
            <v>6661 СОЧНЫЙ ГРИЛЬ ПМ сос п/о мгс 1.5*4_Маяк  ОСТАНКИНО</v>
          </cell>
          <cell r="D172">
            <v>60.7</v>
          </cell>
          <cell r="F172">
            <v>60.7</v>
          </cell>
        </row>
        <row r="173">
          <cell r="A173" t="str">
            <v>6666 БОЯНСКАЯ Папа может п/к в/у 0,28кг 8 шт. ОСТАНКИНО</v>
          </cell>
          <cell r="D173">
            <v>1797</v>
          </cell>
          <cell r="F173">
            <v>1797</v>
          </cell>
        </row>
        <row r="174">
          <cell r="A174" t="str">
            <v>6669 ВЕНСКАЯ САЛЯМИ п/к в/у 0.28кг 8шт  ОСТАНКИНО</v>
          </cell>
          <cell r="D174">
            <v>13</v>
          </cell>
          <cell r="F174">
            <v>13</v>
          </cell>
        </row>
        <row r="175">
          <cell r="A175" t="str">
            <v>6683 СЕРВЕЛАТ ЗЕРНИСТЫЙ ПМ в/к в/у 0,35кг  ОСТАНКИНО</v>
          </cell>
          <cell r="D175">
            <v>3435</v>
          </cell>
          <cell r="F175">
            <v>3436</v>
          </cell>
        </row>
        <row r="176">
          <cell r="A176" t="str">
            <v>6684 СЕРВЕЛАТ КАРЕЛЬСКИЙ ПМ в/к в/у 0.28кг  ОСТАНКИНО</v>
          </cell>
          <cell r="D176">
            <v>3465</v>
          </cell>
          <cell r="F176">
            <v>3467</v>
          </cell>
        </row>
        <row r="177">
          <cell r="A177" t="str">
            <v>6689 СЕРВЕЛАТ ОХОТНИЧИЙ ПМ в/к в/у 0,35кг 8шт  ОСТАНКИНО</v>
          </cell>
          <cell r="D177">
            <v>5287</v>
          </cell>
          <cell r="F177">
            <v>5289</v>
          </cell>
        </row>
        <row r="178">
          <cell r="A178" t="str">
            <v>6692 СЕРВЕЛАТ ПРИМА в/к в/у 0.28кг 8шт.  ОСТАНКИНО</v>
          </cell>
          <cell r="D178">
            <v>1</v>
          </cell>
          <cell r="F178">
            <v>1</v>
          </cell>
        </row>
        <row r="179">
          <cell r="A179" t="str">
            <v>6697 СЕРВЕЛАТ ФИНСКИЙ ПМ в/к в/у 0,35кг 8шт.  ОСТАНКИНО</v>
          </cell>
          <cell r="D179">
            <v>7283</v>
          </cell>
          <cell r="F179">
            <v>7286</v>
          </cell>
        </row>
        <row r="180">
          <cell r="A180" t="str">
            <v>6713 СОЧНЫЙ ГРИЛЬ ПМ сос п/о мгс 0.41кг 8шт.  ОСТАНКИНО</v>
          </cell>
          <cell r="D180">
            <v>2100</v>
          </cell>
          <cell r="F180">
            <v>2100</v>
          </cell>
        </row>
        <row r="181">
          <cell r="A181" t="str">
            <v>6722 СОЧНЫЕ ПМ сос п/о мгс 0,41кг 10шт.  ОСТАНКИНО</v>
          </cell>
          <cell r="D181">
            <v>2827</v>
          </cell>
          <cell r="F181">
            <v>2828</v>
          </cell>
        </row>
        <row r="182">
          <cell r="A182" t="str">
            <v>6726 СЛИВОЧНЫЕ ПМ сос п/о мгс 0.41кг 10шт.  ОСТАНКИНО</v>
          </cell>
          <cell r="D182">
            <v>4657</v>
          </cell>
          <cell r="F182">
            <v>4659</v>
          </cell>
        </row>
        <row r="183">
          <cell r="A183" t="str">
            <v>6747 РУССКАЯ ПРЕМИУМ ПМ вар ф/о в/у  ОСТАНКИНО</v>
          </cell>
          <cell r="D183">
            <v>66</v>
          </cell>
          <cell r="F183">
            <v>66</v>
          </cell>
        </row>
        <row r="184">
          <cell r="A184" t="str">
            <v>6759 МОЛОЧНЫЕ ГОСТ сос ц/о мгс 0.4кг 7шт.  ОСТАНКИНО</v>
          </cell>
          <cell r="D184">
            <v>62</v>
          </cell>
          <cell r="F184">
            <v>63</v>
          </cell>
        </row>
        <row r="185">
          <cell r="A185" t="str">
            <v>6761 МОЛОЧНЫЕ ГОСТ сос ц/о мгс 1*4  ОСТАНКИНО</v>
          </cell>
          <cell r="D185">
            <v>16.021000000000001</v>
          </cell>
          <cell r="F185">
            <v>16.021000000000001</v>
          </cell>
        </row>
        <row r="186">
          <cell r="A186" t="str">
            <v>6762 СЛИВОЧНЫЕ сос ц/о мгс 0.41кг 8шт.  ОСТАНКИНО</v>
          </cell>
          <cell r="D186">
            <v>153</v>
          </cell>
          <cell r="F186">
            <v>154</v>
          </cell>
        </row>
        <row r="187">
          <cell r="A187" t="str">
            <v>6764 СЛИВОЧНЫЕ сос ц/о мгс 1*4  ОСТАНКИНО</v>
          </cell>
          <cell r="D187">
            <v>12</v>
          </cell>
          <cell r="F187">
            <v>12</v>
          </cell>
        </row>
        <row r="188">
          <cell r="A188" t="str">
            <v>6765 РУБЛЕНЫЕ сос ц/о мгс 0.36кг 6шт.  ОСТАНКИНО</v>
          </cell>
          <cell r="D188">
            <v>843</v>
          </cell>
          <cell r="F188">
            <v>847</v>
          </cell>
        </row>
        <row r="189">
          <cell r="A189" t="str">
            <v>6767 РУБЛЕНЫЕ сос ц/о мгс 1*4  ОСТАНКИНО</v>
          </cell>
          <cell r="D189">
            <v>78.468000000000004</v>
          </cell>
          <cell r="F189">
            <v>78.468000000000004</v>
          </cell>
        </row>
        <row r="190">
          <cell r="A190" t="str">
            <v>6768 С СЫРОМ сос ц/о мгс 0.41кг 6шт.  ОСТАНКИНО</v>
          </cell>
          <cell r="D190">
            <v>236</v>
          </cell>
          <cell r="F190">
            <v>236</v>
          </cell>
        </row>
        <row r="191">
          <cell r="A191" t="str">
            <v>6770 ИСПАНСКИЕ сос ц/о мгс 0.41кг 6шт.  ОСТАНКИНО</v>
          </cell>
          <cell r="D191">
            <v>185</v>
          </cell>
          <cell r="F191">
            <v>188</v>
          </cell>
        </row>
        <row r="192">
          <cell r="A192" t="str">
            <v>6773 САЛЯМИ Папа может п/к в/у 0,28кг 8шт.  ОСТАНКИНО</v>
          </cell>
          <cell r="D192">
            <v>725</v>
          </cell>
          <cell r="F192">
            <v>725</v>
          </cell>
        </row>
        <row r="193">
          <cell r="A193" t="str">
            <v>6777 МЯСНЫЕ С ГОВЯДИНОЙ ПМ сос п/о мгс 0.4кг  ОСТАНКИНО</v>
          </cell>
          <cell r="D193">
            <v>2032</v>
          </cell>
          <cell r="F193">
            <v>2033</v>
          </cell>
        </row>
        <row r="194">
          <cell r="A194" t="str">
            <v>6785 ВЕНСКАЯ САЛЯМИ п/к в/у 0.33кг 8шт.  ОСТАНКИНО</v>
          </cell>
          <cell r="D194">
            <v>386</v>
          </cell>
          <cell r="F194">
            <v>387</v>
          </cell>
        </row>
        <row r="195">
          <cell r="A195" t="str">
            <v>6786 ВЕНСКАЯ САЛЯМИ п/к в/у  ОСТАНКИНО</v>
          </cell>
          <cell r="D195">
            <v>13.5</v>
          </cell>
          <cell r="F195">
            <v>13.5</v>
          </cell>
        </row>
        <row r="196">
          <cell r="A196" t="str">
            <v>6787 СЕРВЕЛАТ КРЕМЛЕВСКИЙ в/к в/у 0,33кг 8шт.  ОСТАНКИНО</v>
          </cell>
          <cell r="D196">
            <v>408</v>
          </cell>
          <cell r="F196">
            <v>409</v>
          </cell>
        </row>
        <row r="197">
          <cell r="A197" t="str">
            <v>6788 СЕРВЕЛАТ КРЕМЛЕВСКИЙ в/к в/у  ОСТАНКИНО</v>
          </cell>
          <cell r="D197">
            <v>13.3</v>
          </cell>
          <cell r="F197">
            <v>13.3</v>
          </cell>
        </row>
        <row r="198">
          <cell r="A198" t="str">
            <v>6790 СЕРВЕЛАТ ЕВРОПЕЙСКИЙ в/к в/у  ОСТАНКИНО</v>
          </cell>
          <cell r="D198">
            <v>4.5</v>
          </cell>
          <cell r="F198">
            <v>4.5</v>
          </cell>
        </row>
        <row r="199">
          <cell r="A199" t="str">
            <v>6791 СЕРВЕЛАТ ПРЕМИУМ в/к в/у 0,33кг 8шт.  ОСТАНКИНО</v>
          </cell>
          <cell r="D199">
            <v>26</v>
          </cell>
          <cell r="F199">
            <v>26</v>
          </cell>
        </row>
        <row r="200">
          <cell r="A200" t="str">
            <v>6793 БАЛЫКОВАЯ в/к в/у 0,33кг 8шт.  ОСТАНКИНО</v>
          </cell>
          <cell r="D200">
            <v>855</v>
          </cell>
          <cell r="F200">
            <v>855</v>
          </cell>
        </row>
        <row r="201">
          <cell r="A201" t="str">
            <v>6795 ОСТАНКИНСКАЯ в/к в/у 0,33кг 8шт.  ОСТАНКИНО</v>
          </cell>
          <cell r="D201">
            <v>165</v>
          </cell>
          <cell r="F201">
            <v>165</v>
          </cell>
        </row>
        <row r="202">
          <cell r="A202" t="str">
            <v>6807 СЕРВЕЛАТ ЕВРОПЕЙСКИЙ в/к в/у 0,33кг 8шт.  ОСТАНКИНО</v>
          </cell>
          <cell r="D202">
            <v>317</v>
          </cell>
          <cell r="F202">
            <v>318</v>
          </cell>
        </row>
        <row r="203">
          <cell r="A203" t="str">
            <v>6829 МОЛОЧНЫЕ КЛАССИЧЕСКИЕ сос п/о мгс 2*4_С  ОСТАНКИНО</v>
          </cell>
          <cell r="D203">
            <v>954.4</v>
          </cell>
          <cell r="F203">
            <v>954.4</v>
          </cell>
        </row>
        <row r="204">
          <cell r="A204" t="str">
            <v>6834 ПОСОЛЬСКАЯ ПМ с/к с/н в/у 1/100 10шт.  ОСТАНКИНО</v>
          </cell>
          <cell r="D204">
            <v>1013</v>
          </cell>
          <cell r="F204">
            <v>1013</v>
          </cell>
        </row>
        <row r="205">
          <cell r="A205" t="str">
            <v>6837 ФИЛЕЙНЫЕ Папа Может сос ц/о мгс 0.4кг  ОСТАНКИНО</v>
          </cell>
          <cell r="D205">
            <v>7</v>
          </cell>
          <cell r="F205">
            <v>7</v>
          </cell>
        </row>
        <row r="206">
          <cell r="A206" t="str">
            <v>6841 ДОМАШНЯЯ Папа может вар н/о мгс 1*3  ОСТАНКИНО</v>
          </cell>
          <cell r="D206">
            <v>25.03</v>
          </cell>
          <cell r="F206">
            <v>25.03</v>
          </cell>
        </row>
        <row r="207">
          <cell r="A207" t="str">
            <v>6852 МОЛОЧНЫЕ ПРЕМИУМ ПМ сос п/о в/ у 1/350  ОСТАНКИНО</v>
          </cell>
          <cell r="D207">
            <v>3709</v>
          </cell>
          <cell r="F207">
            <v>3710</v>
          </cell>
        </row>
        <row r="208">
          <cell r="A208" t="str">
            <v>6853 МОЛОЧНЫЕ ПРЕМИУМ ПМ сос п/о мгс 1*6  ОСТАНКИНО</v>
          </cell>
          <cell r="D208">
            <v>191.1</v>
          </cell>
          <cell r="F208">
            <v>191.1</v>
          </cell>
        </row>
        <row r="209">
          <cell r="A209" t="str">
            <v>6854 МОЛОЧНЫЕ ПРЕМИУМ ПМ сос п/о мгс 0.6кг  ОСТАНКИНО</v>
          </cell>
          <cell r="D209">
            <v>450</v>
          </cell>
          <cell r="F209">
            <v>450</v>
          </cell>
        </row>
        <row r="210">
          <cell r="A210" t="str">
            <v>6861 ДОМАШНИЙ РЕЦЕПТ Коровино вар п/о  ОСТАНКИНО</v>
          </cell>
          <cell r="D210">
            <v>821.4</v>
          </cell>
          <cell r="F210">
            <v>821.4</v>
          </cell>
        </row>
        <row r="211">
          <cell r="A211" t="str">
            <v>6862 ДОМАШНИЙ РЕЦЕПТ СО ШПИК. Коровино вар п/о  ОСТАНКИНО</v>
          </cell>
          <cell r="D211">
            <v>103.3</v>
          </cell>
          <cell r="F211">
            <v>103.3</v>
          </cell>
        </row>
        <row r="212">
          <cell r="A212" t="str">
            <v>6865 ВЕТЧ.НЕЖНАЯ Коровино п/о  ОСТАНКИНО</v>
          </cell>
          <cell r="D212">
            <v>254.9</v>
          </cell>
          <cell r="F212">
            <v>254.9</v>
          </cell>
        </row>
        <row r="213">
          <cell r="A213" t="str">
            <v>6870 С ГОВЯДИНОЙ СН сос п/о мгс 1*6  ОСТАНКИНО</v>
          </cell>
          <cell r="D213">
            <v>137.4</v>
          </cell>
          <cell r="F213">
            <v>137.4</v>
          </cell>
        </row>
        <row r="214">
          <cell r="A214" t="str">
            <v>6903 СОЧНЫЕ ПМ сос п/о мгс 0.41кг_osu  ОСТАНКИНО</v>
          </cell>
          <cell r="D214">
            <v>5921</v>
          </cell>
          <cell r="F214">
            <v>6042</v>
          </cell>
        </row>
        <row r="215">
          <cell r="A215" t="str">
            <v>6919 БЕКОН с/к с/н в/у 1/180 10шт.  ОСТАНКИНО</v>
          </cell>
          <cell r="D215">
            <v>507</v>
          </cell>
          <cell r="F215">
            <v>507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407</v>
          </cell>
          <cell r="F216">
            <v>407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602</v>
          </cell>
          <cell r="F217">
            <v>602</v>
          </cell>
        </row>
        <row r="218">
          <cell r="A218" t="str">
            <v>БОНУС Z-ОСОБАЯ Коровино вар п/о (5324)  ОСТАНКИНО</v>
          </cell>
          <cell r="D218">
            <v>38</v>
          </cell>
          <cell r="F218">
            <v>38</v>
          </cell>
        </row>
        <row r="219">
          <cell r="A219" t="str">
            <v>БОНУС Z-ОСОБАЯ Коровино вар п/о 0.5кг_СНГ (6305)  ОСТАНКИНО</v>
          </cell>
          <cell r="D219">
            <v>13</v>
          </cell>
          <cell r="F219">
            <v>13</v>
          </cell>
        </row>
        <row r="220">
          <cell r="A220" t="str">
            <v>БОНУС СОЧНЫЕ сос п/о мгс 0.41кг_UZ (6087)  ОСТАНКИНО</v>
          </cell>
          <cell r="D220">
            <v>242</v>
          </cell>
          <cell r="F220">
            <v>242</v>
          </cell>
        </row>
        <row r="221">
          <cell r="A221" t="str">
            <v>БОНУС СОЧНЫЕ сос п/о мгс 1*6_UZ (6088)  ОСТАНКИНО</v>
          </cell>
          <cell r="D221">
            <v>298</v>
          </cell>
          <cell r="F221">
            <v>298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1719</v>
          </cell>
        </row>
        <row r="223">
          <cell r="A223" t="str">
            <v>БОНУС_305  Колбаса Сервелат Мясорубский с мелкорубленным окороком в/у  ТМ Стародворье ВЕС   ПОКОМ</v>
          </cell>
          <cell r="F223">
            <v>13.1</v>
          </cell>
        </row>
        <row r="224">
          <cell r="A224" t="str">
            <v>БОНУС_Колбаса вареная Филейская ТМ Вязанка. ВЕС  ПОКОМ</v>
          </cell>
          <cell r="F224">
            <v>526.72500000000002</v>
          </cell>
        </row>
        <row r="225">
          <cell r="A225" t="str">
            <v>БОНУС_Колбаса Сервелат Филедворский, фиброуз, в/у 0,35 кг срез,  ПОКОМ</v>
          </cell>
          <cell r="F225">
            <v>583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F226">
            <v>270.10500000000002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579</v>
          </cell>
        </row>
        <row r="228">
          <cell r="A228" t="str">
            <v>Бутербродная вареная 0,47 кг шт.  СПК</v>
          </cell>
          <cell r="D228">
            <v>131</v>
          </cell>
          <cell r="F228">
            <v>131</v>
          </cell>
        </row>
        <row r="229">
          <cell r="A229" t="str">
            <v>Вацлавская п/к (черева) 390 гр.шт. термоус.пак  СПК</v>
          </cell>
          <cell r="D229">
            <v>120</v>
          </cell>
          <cell r="F229">
            <v>120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13</v>
          </cell>
          <cell r="F230">
            <v>573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3523</v>
          </cell>
          <cell r="F231">
            <v>5385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741</v>
          </cell>
          <cell r="F232">
            <v>2580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16</v>
          </cell>
          <cell r="F233">
            <v>398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32</v>
          </cell>
          <cell r="F234">
            <v>37</v>
          </cell>
        </row>
        <row r="235">
          <cell r="A235" t="str">
            <v>Гуцульская с/к "КолбасГрад" 160 гр.шт. термоус. пак  СПК</v>
          </cell>
          <cell r="D235">
            <v>135</v>
          </cell>
          <cell r="F235">
            <v>400</v>
          </cell>
        </row>
        <row r="236">
          <cell r="A236" t="str">
            <v>Дельгаро с/в "Эликатессе" 140 гр.шт.  СПК</v>
          </cell>
          <cell r="D236">
            <v>80</v>
          </cell>
          <cell r="F236">
            <v>81</v>
          </cell>
        </row>
        <row r="237">
          <cell r="A237" t="str">
            <v>Деревенская рубленая вареная 350 гр.шт. термоус. пак.  СПК</v>
          </cell>
          <cell r="D237">
            <v>14</v>
          </cell>
          <cell r="F237">
            <v>14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328</v>
          </cell>
          <cell r="F238">
            <v>328</v>
          </cell>
        </row>
        <row r="239">
          <cell r="A239" t="str">
            <v>Докторская вареная в/с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в/с 0,47 кг шт.  СПК</v>
          </cell>
          <cell r="D240">
            <v>126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353</v>
          </cell>
          <cell r="F241">
            <v>354.96800000000002</v>
          </cell>
        </row>
        <row r="242">
          <cell r="A242" t="str">
            <v>Европоддон (невозвратный)</v>
          </cell>
          <cell r="F242">
            <v>60</v>
          </cell>
        </row>
        <row r="243">
          <cell r="A243" t="str">
            <v>Жар-боллы с курочкой и сыром, ВЕС ТМ Зареченские  ПОКОМ</v>
          </cell>
          <cell r="F243">
            <v>180.41200000000001</v>
          </cell>
        </row>
        <row r="244">
          <cell r="A244" t="str">
            <v>Жар-ладушки с мясом ТМ Зареченские ВЕС ПОКОМ</v>
          </cell>
          <cell r="F244">
            <v>228.815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3.7</v>
          </cell>
        </row>
        <row r="246">
          <cell r="A246" t="str">
            <v>Жар-ладушки с яблоком и грушей ТМ Зареченские ВЕС ПОКОМ</v>
          </cell>
          <cell r="F246">
            <v>55.502000000000002</v>
          </cell>
        </row>
        <row r="247">
          <cell r="A247" t="str">
            <v>ЖАР-мени ВЕС ТМ Зареченские  ПОКОМ</v>
          </cell>
          <cell r="D247">
            <v>5</v>
          </cell>
          <cell r="F247">
            <v>183.51400000000001</v>
          </cell>
        </row>
        <row r="248">
          <cell r="A248" t="str">
            <v>Карбонад Юбилейный 0,13кг нар.д/ф шт. СПК</v>
          </cell>
          <cell r="D248">
            <v>8</v>
          </cell>
          <cell r="F248">
            <v>8</v>
          </cell>
        </row>
        <row r="249">
          <cell r="A249" t="str">
            <v>Классика с/к 235 гр.шт. "Высокий вкус"  СПК</v>
          </cell>
          <cell r="D249">
            <v>5</v>
          </cell>
          <cell r="F249">
            <v>5</v>
          </cell>
        </row>
        <row r="250">
          <cell r="A250" t="str">
            <v>Классическая вареная 400 гр.шт.  СПК</v>
          </cell>
          <cell r="D250">
            <v>4</v>
          </cell>
          <cell r="F250">
            <v>4</v>
          </cell>
        </row>
        <row r="251">
          <cell r="A251" t="str">
            <v>Колбаски ПодПивасики оригинальные с/к 0,10 кг.шт. термофор.пак.  СПК</v>
          </cell>
          <cell r="D251">
            <v>1869</v>
          </cell>
          <cell r="F251">
            <v>1869</v>
          </cell>
        </row>
        <row r="252">
          <cell r="A252" t="str">
            <v>Колбаски ПодПивасики острые с/к 0,10 кг.шт. термофор.пак.  СПК</v>
          </cell>
          <cell r="D252">
            <v>1523</v>
          </cell>
          <cell r="F252">
            <v>1523</v>
          </cell>
        </row>
        <row r="253">
          <cell r="A253" t="str">
            <v>Колбаски ПодПивасики с сыром с/к 100 гр.шт. (в ср.защ.атм.)  СПК</v>
          </cell>
          <cell r="D253">
            <v>463</v>
          </cell>
          <cell r="F253">
            <v>463</v>
          </cell>
        </row>
        <row r="254">
          <cell r="A254" t="str">
            <v>Консервы говядина тушеная "СПК" ж/б 0,338 кг.шт. термоус. пл. ЧМК  СПК</v>
          </cell>
          <cell r="D254">
            <v>15</v>
          </cell>
          <cell r="F254">
            <v>15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24</v>
          </cell>
          <cell r="F255">
            <v>639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500</v>
          </cell>
          <cell r="F256">
            <v>1236</v>
          </cell>
        </row>
        <row r="257">
          <cell r="A257" t="str">
            <v>Ла Фаворте с/в "Эликатессе" 140 гр.шт.  СПК</v>
          </cell>
          <cell r="D257">
            <v>401</v>
          </cell>
          <cell r="F257">
            <v>401</v>
          </cell>
        </row>
        <row r="258">
          <cell r="A258" t="str">
            <v>Ливерная Печеночная "Просто выгодно" 0,3 кг.шт.  СПК</v>
          </cell>
          <cell r="D258">
            <v>168</v>
          </cell>
          <cell r="F258">
            <v>168</v>
          </cell>
        </row>
        <row r="259">
          <cell r="A259" t="str">
            <v>Любительская вареная термоус.пак. "Высокий вкус"  СПК</v>
          </cell>
          <cell r="D259">
            <v>114</v>
          </cell>
          <cell r="F259">
            <v>114</v>
          </cell>
        </row>
        <row r="260">
          <cell r="A260" t="str">
            <v>Мини-сосиски в тесте "Фрайпики" 1,8кг ВЕС, ТМ Зареченские  ПОКОМ</v>
          </cell>
          <cell r="F260">
            <v>64.801000000000002</v>
          </cell>
        </row>
        <row r="261">
          <cell r="A261" t="str">
            <v>Мини-сосиски в тесте "Фрайпики" 3,7кг ВЕС, ТМ Зареченские  ПОКОМ</v>
          </cell>
          <cell r="D261">
            <v>10.5</v>
          </cell>
          <cell r="F261">
            <v>311.50400000000002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6</v>
          </cell>
          <cell r="F263">
            <v>6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34</v>
          </cell>
          <cell r="F264">
            <v>2843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22</v>
          </cell>
          <cell r="F265">
            <v>2012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27</v>
          </cell>
          <cell r="F266">
            <v>2477</v>
          </cell>
        </row>
        <row r="267">
          <cell r="A267" t="str">
            <v>Наггетсы с куриным филе и сыром ТМ Вязанка 0,25 кг ПОКОМ</v>
          </cell>
          <cell r="D267">
            <v>24</v>
          </cell>
          <cell r="F267">
            <v>814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992.51400000000001</v>
          </cell>
        </row>
        <row r="269">
          <cell r="A269" t="str">
            <v>Оригинальная с перцем с/к  СПК</v>
          </cell>
          <cell r="D269">
            <v>359.75</v>
          </cell>
          <cell r="F269">
            <v>1174.1179999999999</v>
          </cell>
        </row>
        <row r="270">
          <cell r="A270" t="str">
            <v>Особая вареная  СПК</v>
          </cell>
          <cell r="D270">
            <v>13</v>
          </cell>
          <cell r="F270">
            <v>13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28</v>
          </cell>
          <cell r="F271">
            <v>28</v>
          </cell>
        </row>
        <row r="272">
          <cell r="A272" t="str">
            <v>Пельмени Grandmeni со сливочным маслом Горячая штучка 0,75 кг ПОКОМ</v>
          </cell>
          <cell r="D272">
            <v>10</v>
          </cell>
          <cell r="F272">
            <v>401</v>
          </cell>
        </row>
        <row r="273">
          <cell r="A273" t="str">
            <v>Пельмени Бигбули #МЕГАВКУСИЩЕ с сочной грудинкой 0,43 кг  ПОКОМ</v>
          </cell>
          <cell r="D273">
            <v>5</v>
          </cell>
          <cell r="F273">
            <v>111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25</v>
          </cell>
          <cell r="F274">
            <v>1006</v>
          </cell>
        </row>
        <row r="275">
          <cell r="A275" t="str">
            <v>Пельмени Бигбули с мясом, Горячая штучка 0,43кг  ПОКОМ</v>
          </cell>
          <cell r="D275">
            <v>7</v>
          </cell>
          <cell r="F275">
            <v>279</v>
          </cell>
        </row>
        <row r="276">
          <cell r="A276" t="str">
            <v>Пельмени Бигбули с мясом, Горячая штучка 0,9кг  ПОКОМ</v>
          </cell>
          <cell r="D276">
            <v>1024</v>
          </cell>
          <cell r="F276">
            <v>1504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8</v>
          </cell>
          <cell r="F277">
            <v>1114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D278">
            <v>13</v>
          </cell>
          <cell r="F278">
            <v>385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D279">
            <v>2</v>
          </cell>
          <cell r="F279">
            <v>545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2827</v>
          </cell>
          <cell r="F280">
            <v>4988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30</v>
          </cell>
          <cell r="F281">
            <v>1920</v>
          </cell>
        </row>
        <row r="282">
          <cell r="A282" t="str">
            <v>Пельмени Бульмени с говядиной и свининой Наваристые 2,7кг Горячая штучка ВЕС  ПОКОМ</v>
          </cell>
          <cell r="F282">
            <v>172.3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1467.7139999999999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2036</v>
          </cell>
          <cell r="F284">
            <v>5098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24</v>
          </cell>
          <cell r="F285">
            <v>1465</v>
          </cell>
        </row>
        <row r="286">
          <cell r="A286" t="str">
            <v>Пельмени Домашние с говядиной и свининой 0,7кг, сфера ТМ Зареченские  ПОКОМ</v>
          </cell>
          <cell r="D286">
            <v>1</v>
          </cell>
          <cell r="F286">
            <v>44</v>
          </cell>
        </row>
        <row r="287">
          <cell r="A287" t="str">
            <v>Пельмени Домашние со сливочным маслом 0,7кг, сфера ТМ Зареченские  ПОКОМ</v>
          </cell>
          <cell r="F287">
            <v>199</v>
          </cell>
        </row>
        <row r="288">
          <cell r="A288" t="str">
            <v>Пельмени Левантские ТМ Особый рецепт 0,8 кг  ПОКОМ</v>
          </cell>
          <cell r="F288">
            <v>1</v>
          </cell>
        </row>
        <row r="289">
          <cell r="A289" t="str">
            <v>Пельмени Медвежьи ушки с фермерскими сливками 0,7кг  ПОКОМ</v>
          </cell>
          <cell r="D289">
            <v>23</v>
          </cell>
          <cell r="F289">
            <v>292</v>
          </cell>
        </row>
        <row r="290">
          <cell r="A290" t="str">
            <v>Пельмени Медвежьи ушки с фермерской свининой и говядиной Малые 0,7кг  ПОКОМ</v>
          </cell>
          <cell r="D290">
            <v>12</v>
          </cell>
          <cell r="F290">
            <v>236</v>
          </cell>
        </row>
        <row r="291">
          <cell r="A291" t="str">
            <v>Пельмени Мясорубские с рубленой грудинкой ТМ Стародворье флоупак  0,7 кг. ПОКОМ</v>
          </cell>
          <cell r="D291">
            <v>26</v>
          </cell>
          <cell r="F291">
            <v>178</v>
          </cell>
        </row>
        <row r="292">
          <cell r="A292" t="str">
            <v>Пельмени Мясорубские ТМ Стародворье фоупак равиоли 0,7 кг  ПОКОМ</v>
          </cell>
          <cell r="D292">
            <v>16</v>
          </cell>
          <cell r="F292">
            <v>1487</v>
          </cell>
        </row>
        <row r="293">
          <cell r="A293" t="str">
            <v>Пельмени Отборные из свинины и говядины 0,9 кг ТМ Стародворье ТС Медвежье ушко  ПОКОМ</v>
          </cell>
          <cell r="D293">
            <v>10</v>
          </cell>
          <cell r="F293">
            <v>258</v>
          </cell>
        </row>
        <row r="294">
          <cell r="A294" t="str">
            <v>Пельмени С говядиной и свининой, ВЕС, сфера пуговки Мясная Галерея  ПОКОМ</v>
          </cell>
          <cell r="D294">
            <v>20</v>
          </cell>
          <cell r="F294">
            <v>731.01099999999997</v>
          </cell>
        </row>
        <row r="295">
          <cell r="A295" t="str">
            <v>Пельмени Со свининой и говядиной ТМ Особый рецепт Любимая ложка 1,0 кг  ПОКОМ</v>
          </cell>
          <cell r="D295">
            <v>14</v>
          </cell>
          <cell r="F295">
            <v>723</v>
          </cell>
        </row>
        <row r="296">
          <cell r="A296" t="str">
            <v>Пельмени Сочные сфера 0,8 кг ТМ Стародворье  ПОКОМ</v>
          </cell>
          <cell r="D296">
            <v>12</v>
          </cell>
          <cell r="F296">
            <v>157</v>
          </cell>
        </row>
        <row r="297">
          <cell r="A297" t="str">
            <v>Пельмени Сочные сфера 0,9 кг ТМ Стародворье ПОКОМ</v>
          </cell>
          <cell r="D297">
            <v>1</v>
          </cell>
          <cell r="F297">
            <v>3</v>
          </cell>
        </row>
        <row r="298">
          <cell r="A298" t="str">
            <v>Пипперони с/к "Эликатессе" 0,20 кг.шт.  СПК</v>
          </cell>
          <cell r="D298">
            <v>2</v>
          </cell>
          <cell r="F298">
            <v>2</v>
          </cell>
        </row>
        <row r="299">
          <cell r="A299" t="str">
            <v>Пирожки с мясом 0,3кг ТМ Зареченские  ПОКОМ</v>
          </cell>
          <cell r="F299">
            <v>37</v>
          </cell>
        </row>
        <row r="300">
          <cell r="A300" t="str">
            <v>Пирожки с яблоком и грушей 0,3кг ТМ Зареченские  ПОКОМ</v>
          </cell>
          <cell r="F300">
            <v>16</v>
          </cell>
        </row>
        <row r="301">
          <cell r="A301" t="str">
            <v>Плавленый сыр "Шоколадный" 30% 180 гр ТМ "ПАПА МОЖЕТ"  ОСТАНКИНО</v>
          </cell>
          <cell r="D301">
            <v>18</v>
          </cell>
          <cell r="F301">
            <v>18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7</v>
          </cell>
          <cell r="F303">
            <v>7</v>
          </cell>
        </row>
        <row r="304">
          <cell r="A304" t="str">
            <v>Покровская вареная 0,47 кг шт.  СПК</v>
          </cell>
          <cell r="D304">
            <v>22</v>
          </cell>
          <cell r="F304">
            <v>22</v>
          </cell>
        </row>
        <row r="305">
          <cell r="A305" t="str">
            <v>Продукт колбасный с сыром копченый Коровино 400 гр  ОСТАНКИНО</v>
          </cell>
          <cell r="D305">
            <v>18</v>
          </cell>
          <cell r="F305">
            <v>18</v>
          </cell>
        </row>
        <row r="306">
          <cell r="A306" t="str">
            <v>Ричеза с/к 230 гр.шт.  СПК</v>
          </cell>
          <cell r="D306">
            <v>306</v>
          </cell>
          <cell r="F306">
            <v>446</v>
          </cell>
        </row>
        <row r="307">
          <cell r="A307" t="str">
            <v>Сальчетти с/к 230 гр.шт.  СПК</v>
          </cell>
          <cell r="D307">
            <v>269</v>
          </cell>
          <cell r="F307">
            <v>380</v>
          </cell>
        </row>
        <row r="308">
          <cell r="A308" t="str">
            <v>Салями с перчиком с/к "КолбасГрад" 160 гр.шт. термоус. пак.  СПК</v>
          </cell>
          <cell r="D308">
            <v>161</v>
          </cell>
          <cell r="F308">
            <v>177</v>
          </cell>
        </row>
        <row r="309">
          <cell r="A309" t="str">
            <v>Салями Трюфель с/в "Эликатессе" 0,16 кг.шт.  СПК</v>
          </cell>
          <cell r="D309">
            <v>202</v>
          </cell>
          <cell r="F309">
            <v>202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301.363</v>
          </cell>
          <cell r="F310">
            <v>561.36300000000006</v>
          </cell>
        </row>
        <row r="311">
          <cell r="A311" t="str">
            <v>Сардельки "Необыкновенные" (в ср.защ.атм.)  СПК</v>
          </cell>
          <cell r="D311">
            <v>18</v>
          </cell>
          <cell r="F311">
            <v>18</v>
          </cell>
        </row>
        <row r="312">
          <cell r="A312" t="str">
            <v>Сардельки из говядины (черева) (в ср.защ.атм.) "Высокий вкус"  СПК</v>
          </cell>
          <cell r="D312">
            <v>148</v>
          </cell>
          <cell r="F312">
            <v>440</v>
          </cell>
        </row>
        <row r="313">
          <cell r="A313" t="str">
            <v>Семейная с чесночком Экстра вареная  СПК</v>
          </cell>
          <cell r="D313">
            <v>68</v>
          </cell>
          <cell r="F313">
            <v>68</v>
          </cell>
        </row>
        <row r="314">
          <cell r="A314" t="str">
            <v>Семейная с чесночком Экстра вареная 0,5 кг.шт.  СПК</v>
          </cell>
          <cell r="D314">
            <v>13</v>
          </cell>
          <cell r="F314">
            <v>13</v>
          </cell>
        </row>
        <row r="315">
          <cell r="A315" t="str">
            <v>Сервелат Европейский в/к, в/с 0,38 кг.шт.термофор.пак  СПК</v>
          </cell>
          <cell r="D315">
            <v>14</v>
          </cell>
          <cell r="F315">
            <v>14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109</v>
          </cell>
          <cell r="F316">
            <v>111</v>
          </cell>
        </row>
        <row r="317">
          <cell r="A317" t="str">
            <v>Сервелат Финский в/к 0,38 кг.шт. термофор.пак.  СПК</v>
          </cell>
          <cell r="D317">
            <v>144</v>
          </cell>
          <cell r="F317">
            <v>144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118</v>
          </cell>
          <cell r="F318">
            <v>118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416</v>
          </cell>
          <cell r="F319">
            <v>416</v>
          </cell>
        </row>
        <row r="320">
          <cell r="A320" t="str">
            <v>Сибирская особая с/к 0,235 кг шт.  СПК</v>
          </cell>
          <cell r="D320">
            <v>378</v>
          </cell>
          <cell r="F320">
            <v>1248</v>
          </cell>
        </row>
        <row r="321">
          <cell r="A321" t="str">
            <v>Славянская п/к 0,38 кг шт.термофор.пак.  СПК</v>
          </cell>
          <cell r="D321">
            <v>17</v>
          </cell>
          <cell r="F321">
            <v>17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16</v>
          </cell>
        </row>
        <row r="323">
          <cell r="A323" t="str">
            <v>Смаколадьи с яблоком и грушей ТМ Зареченские,0,9 кг ПОКОМ</v>
          </cell>
          <cell r="F323">
            <v>15</v>
          </cell>
        </row>
        <row r="324">
          <cell r="A324" t="str">
            <v>Сосиски "Баварские" 0,36 кг.шт. вак.упак.  СПК</v>
          </cell>
          <cell r="D324">
            <v>10</v>
          </cell>
          <cell r="F324">
            <v>10</v>
          </cell>
        </row>
        <row r="325">
          <cell r="A325" t="str">
            <v>Сосиски "БОЛЬШАЯ SOSиска" (в ср.защ.атм.) 1,0 кг  СПК</v>
          </cell>
          <cell r="D325">
            <v>17</v>
          </cell>
          <cell r="F325">
            <v>17</v>
          </cell>
        </row>
        <row r="326">
          <cell r="A326" t="str">
            <v>Сосиски "БОЛЬШАЯ SOSиска" Бекон (лоток с ср.защ.атм.)  СПК</v>
          </cell>
          <cell r="D326">
            <v>17</v>
          </cell>
          <cell r="F326">
            <v>17</v>
          </cell>
        </row>
        <row r="327">
          <cell r="A327" t="str">
            <v>Сосиски "Молочные" 0,36 кг.шт. вак.упак.  СПК</v>
          </cell>
          <cell r="D327">
            <v>28</v>
          </cell>
          <cell r="F327">
            <v>28</v>
          </cell>
        </row>
        <row r="328">
          <cell r="A328" t="str">
            <v>Сосиски Мусульманские "Просто выгодно" (в ср.защ.атм.)  СПК</v>
          </cell>
          <cell r="D328">
            <v>23</v>
          </cell>
          <cell r="F328">
            <v>23</v>
          </cell>
        </row>
        <row r="329">
          <cell r="A329" t="str">
            <v>Сосиски Хот-дог ВЕС (лоток с ср.защ.атм.)   СПК</v>
          </cell>
          <cell r="D329">
            <v>83</v>
          </cell>
          <cell r="F329">
            <v>83</v>
          </cell>
        </row>
        <row r="330">
          <cell r="A330" t="str">
            <v>Сосисоны в темпуре ВЕС  ПОКОМ</v>
          </cell>
          <cell r="F330">
            <v>33.414000000000001</v>
          </cell>
        </row>
        <row r="331">
          <cell r="A331" t="str">
            <v>Сочный мегачебурек ТМ Зареченские ВЕС ПОКОМ</v>
          </cell>
          <cell r="D331">
            <v>10</v>
          </cell>
          <cell r="F331">
            <v>373.66699999999997</v>
          </cell>
        </row>
        <row r="332">
          <cell r="A332" t="str">
            <v>Сыр "Пармезан" 40% колотый 100 гр  ОСТАНКИНО</v>
          </cell>
          <cell r="D332">
            <v>13</v>
          </cell>
          <cell r="F332">
            <v>13</v>
          </cell>
        </row>
        <row r="333">
          <cell r="A333" t="str">
            <v>Сыр "Пармезан" 40% кусок 180 гр  ОСТАНКИНО</v>
          </cell>
          <cell r="D333">
            <v>141</v>
          </cell>
          <cell r="F333">
            <v>141</v>
          </cell>
        </row>
        <row r="334">
          <cell r="A334" t="str">
            <v>Сыр Боккончини копченый 40% 100 гр.  ОСТАНКИНО</v>
          </cell>
          <cell r="D334">
            <v>106</v>
          </cell>
          <cell r="F334">
            <v>106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16</v>
          </cell>
          <cell r="F335">
            <v>16</v>
          </cell>
        </row>
        <row r="336">
          <cell r="A336" t="str">
            <v>Сыр колбасный копченый Папа Может 400 гр  ОСТАНКИНО</v>
          </cell>
          <cell r="D336">
            <v>11</v>
          </cell>
          <cell r="F336">
            <v>11</v>
          </cell>
        </row>
        <row r="337">
          <cell r="A337" t="str">
            <v>Сыр Останкино "Алтайский Gold" 50% вес  ОСТАНКИНО</v>
          </cell>
          <cell r="D337">
            <v>1.3</v>
          </cell>
          <cell r="F337">
            <v>1.3</v>
          </cell>
        </row>
        <row r="338">
          <cell r="A338" t="str">
            <v>Сыр ПАПА МОЖЕТ "Гауда Голд" 45% 180 г  ОСТАНКИНО</v>
          </cell>
          <cell r="D338">
            <v>396</v>
          </cell>
          <cell r="F338">
            <v>396</v>
          </cell>
        </row>
        <row r="339">
          <cell r="A339" t="str">
            <v>Сыр Папа Может "Гауда Голд", 45% брусок ВЕС ОСТАНКИНО</v>
          </cell>
          <cell r="D339">
            <v>14.9</v>
          </cell>
          <cell r="F339">
            <v>14.9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952</v>
          </cell>
          <cell r="F340">
            <v>952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30.5</v>
          </cell>
          <cell r="F341">
            <v>30.5</v>
          </cell>
        </row>
        <row r="342">
          <cell r="A342" t="str">
            <v>Сыр ПАПА МОЖЕТ "Министерский" 180гр, 45 %  ОСТАНКИНО</v>
          </cell>
          <cell r="D342">
            <v>17</v>
          </cell>
          <cell r="F342">
            <v>17</v>
          </cell>
        </row>
        <row r="343">
          <cell r="A343" t="str">
            <v>Сыр ПАПА МОЖЕТ "Папин завтрак" 180гр, 45 %  ОСТАНКИНО</v>
          </cell>
          <cell r="D343">
            <v>15</v>
          </cell>
          <cell r="F343">
            <v>15</v>
          </cell>
        </row>
        <row r="344">
          <cell r="A344" t="str">
            <v>Сыр Папа Может "Пошехонский" 45% вес (= 3 кг)  ОСТАНКИНО</v>
          </cell>
          <cell r="D344">
            <v>21</v>
          </cell>
          <cell r="F344">
            <v>21</v>
          </cell>
        </row>
        <row r="345">
          <cell r="A345" t="str">
            <v>Сыр ПАПА МОЖЕТ "Российский традиционный" 45% 180 г  ОСТАНКИНО</v>
          </cell>
          <cell r="D345">
            <v>1130</v>
          </cell>
          <cell r="F345">
            <v>1130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89.5</v>
          </cell>
          <cell r="F346">
            <v>89.5</v>
          </cell>
        </row>
        <row r="347">
          <cell r="A347" t="str">
            <v>Сыр Папа Может "Сметанковый" 50% вес (=3кг)  ОСТАНКИНО</v>
          </cell>
          <cell r="D347">
            <v>9.5</v>
          </cell>
          <cell r="F347">
            <v>9.5</v>
          </cell>
        </row>
        <row r="348">
          <cell r="A348" t="str">
            <v>Сыр ПАПА МОЖЕТ "Тильзитер" 45% 180 г  ОСТАНКИНО</v>
          </cell>
          <cell r="D348">
            <v>443</v>
          </cell>
          <cell r="F348">
            <v>443</v>
          </cell>
        </row>
        <row r="349">
          <cell r="A349" t="str">
            <v>Сыр Папа Может Голландский 45%, нарез, 125г (9 шт)  Останкино</v>
          </cell>
          <cell r="D349">
            <v>226</v>
          </cell>
          <cell r="F349">
            <v>226</v>
          </cell>
        </row>
        <row r="350">
          <cell r="A350" t="str">
            <v>Сыр Папа Может Министерский 45% 200г  Останкино</v>
          </cell>
          <cell r="D350">
            <v>7</v>
          </cell>
          <cell r="F350">
            <v>7</v>
          </cell>
        </row>
        <row r="351">
          <cell r="A351" t="str">
            <v>Сыр Папа Может Российский 50%, нарезка 125г  Останкино</v>
          </cell>
          <cell r="D351">
            <v>230</v>
          </cell>
          <cell r="F351">
            <v>230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93.2</v>
          </cell>
          <cell r="F352">
            <v>93.2</v>
          </cell>
        </row>
        <row r="353">
          <cell r="A353" t="str">
            <v>Сыр Папа Может Тильзитер   45% вес      Останкино</v>
          </cell>
          <cell r="D353">
            <v>16.5</v>
          </cell>
          <cell r="F353">
            <v>16.5</v>
          </cell>
        </row>
        <row r="354">
          <cell r="A354" t="str">
            <v>Сыр Папа Может Тильзитер 50%, нарезка 125г  Останкино</v>
          </cell>
          <cell r="D354">
            <v>21</v>
          </cell>
          <cell r="F354">
            <v>21</v>
          </cell>
        </row>
        <row r="355">
          <cell r="A355" t="str">
            <v>Сыр плавленый Сливочный ж 45 % 180г ТМ Папа Может (16шт) ОСТАНКИНО</v>
          </cell>
          <cell r="D355">
            <v>54</v>
          </cell>
          <cell r="F355">
            <v>54</v>
          </cell>
        </row>
        <row r="356">
          <cell r="A356" t="str">
            <v>Сыр полутвердый "Тильзитер" 45%, ВЕС брус ТМ "Папа может"  ОСТАНКИНО</v>
          </cell>
          <cell r="D356">
            <v>29</v>
          </cell>
          <cell r="F356">
            <v>29</v>
          </cell>
        </row>
        <row r="357">
          <cell r="A357" t="str">
            <v>Сыр рассольный жирный Чечил копченый 45% 100 гр  ОСТАНКИНО</v>
          </cell>
          <cell r="D357">
            <v>22</v>
          </cell>
          <cell r="F357">
            <v>22</v>
          </cell>
        </row>
        <row r="358">
          <cell r="A358" t="str">
            <v>Сыр Российский сливочный 45% тм Папа Может, нарезанные ломтики 125г (МИНИ)  ОСТАНКИНО</v>
          </cell>
          <cell r="D358">
            <v>28</v>
          </cell>
          <cell r="F358">
            <v>28</v>
          </cell>
        </row>
        <row r="359">
          <cell r="A359" t="str">
            <v>Сыр Скаморца свежий 40% 100 гр.  ОСТАНКИНО</v>
          </cell>
          <cell r="D359">
            <v>99</v>
          </cell>
          <cell r="F359">
            <v>99</v>
          </cell>
        </row>
        <row r="360">
          <cell r="A360" t="str">
            <v>Сыр творожный с зеленью 60% Папа может 140 гр.  ОСТАНКИНО</v>
          </cell>
          <cell r="D360">
            <v>26</v>
          </cell>
          <cell r="F360">
            <v>26</v>
          </cell>
        </row>
        <row r="361">
          <cell r="A361" t="str">
            <v>Сыр Чечил копченый 43% 100г/6шт ТМ Папа Может  ОСТАНКИНО</v>
          </cell>
          <cell r="D361">
            <v>113</v>
          </cell>
          <cell r="F361">
            <v>113</v>
          </cell>
        </row>
        <row r="362">
          <cell r="A362" t="str">
            <v>Сыр Чечил свежий 45% 100г/6шт ТМ Папа Может  ОСТАНКИНО</v>
          </cell>
          <cell r="D362">
            <v>215</v>
          </cell>
          <cell r="F362">
            <v>215</v>
          </cell>
        </row>
        <row r="363">
          <cell r="A363" t="str">
            <v>Сыч/Прод Коровино Российский 50% 200г СЗМЖ  ОСТАНКИНО</v>
          </cell>
          <cell r="D363">
            <v>118</v>
          </cell>
          <cell r="F363">
            <v>118</v>
          </cell>
        </row>
        <row r="364">
          <cell r="A364" t="str">
            <v>Сыч/Прод Коровино Российский Ориг 50% ВЕС (7,5 кг круг) ОСТАНКИНО</v>
          </cell>
          <cell r="D364">
            <v>12.5</v>
          </cell>
          <cell r="F364">
            <v>12.5</v>
          </cell>
        </row>
        <row r="365">
          <cell r="A365" t="str">
            <v>Сыч/Прод Коровино Российский Оригин 50% ВЕС (5 кг)  ОСТАНКИНО</v>
          </cell>
          <cell r="D365">
            <v>354.5</v>
          </cell>
          <cell r="F365">
            <v>354.5</v>
          </cell>
        </row>
        <row r="366">
          <cell r="A366" t="str">
            <v>Сыч/Прод Коровино Тильзитер 50% 200г СЗМЖ  ОСТАНКИНО</v>
          </cell>
          <cell r="D366">
            <v>125</v>
          </cell>
          <cell r="F366">
            <v>125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220.3</v>
          </cell>
          <cell r="F367">
            <v>220.3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3</v>
          </cell>
          <cell r="F368">
            <v>3</v>
          </cell>
        </row>
        <row r="369">
          <cell r="A369" t="str">
            <v>Творожный Сыр 60% С маринованными огурчиками и укропом 140 гр  ОСТАНКИНО</v>
          </cell>
          <cell r="D369">
            <v>21</v>
          </cell>
          <cell r="F369">
            <v>21</v>
          </cell>
        </row>
        <row r="370">
          <cell r="A370" t="str">
            <v>Творожный Сыр 60% Сливочный  СТМ "ПапаМожет" - 140гр  ОСТАНКИНО</v>
          </cell>
          <cell r="D370">
            <v>130</v>
          </cell>
          <cell r="F370">
            <v>130</v>
          </cell>
        </row>
        <row r="371">
          <cell r="A371" t="str">
            <v>Торо Неро с/в "Эликатессе" 140 гр.шт.  СПК</v>
          </cell>
          <cell r="D371">
            <v>94</v>
          </cell>
          <cell r="F371">
            <v>95</v>
          </cell>
        </row>
        <row r="372">
          <cell r="A372" t="str">
            <v>Уши свиные копченые к пиву 0,15кг нар. д/ф шт.  СПК</v>
          </cell>
          <cell r="D372">
            <v>73</v>
          </cell>
          <cell r="F372">
            <v>73</v>
          </cell>
        </row>
        <row r="373">
          <cell r="A373" t="str">
            <v>Фестивальная пора с/к 100 гр.шт.нар. (лоток с ср.защ.атм.)  СПК</v>
          </cell>
          <cell r="D373">
            <v>502</v>
          </cell>
          <cell r="F373">
            <v>502</v>
          </cell>
        </row>
        <row r="374">
          <cell r="A374" t="str">
            <v>Фестивальная пора с/к 235 гр.шт.  СПК</v>
          </cell>
          <cell r="D374">
            <v>695</v>
          </cell>
          <cell r="F374">
            <v>1045</v>
          </cell>
        </row>
        <row r="375">
          <cell r="A375" t="str">
            <v>Фестивальная пора с/к термоус.пак  СПК</v>
          </cell>
          <cell r="D375">
            <v>9.5</v>
          </cell>
          <cell r="F375">
            <v>9.5</v>
          </cell>
        </row>
        <row r="376">
          <cell r="A376" t="str">
            <v>Фрай-пицца с ветчиной и грибами 3,0 кг ТМ Зареченские ТС Зареченские продукты. ВЕС ПОКОМ</v>
          </cell>
          <cell r="F376">
            <v>3</v>
          </cell>
        </row>
        <row r="377">
          <cell r="A377" t="str">
            <v>Фуэт с/в "Эликатессе" 160 гр.шт.  СПК</v>
          </cell>
          <cell r="D377">
            <v>329</v>
          </cell>
          <cell r="F377">
            <v>330</v>
          </cell>
        </row>
        <row r="378">
          <cell r="A378" t="str">
            <v>Хинкали Классические ТМ Зареченские ВЕС ПОКОМ</v>
          </cell>
          <cell r="F378">
            <v>106</v>
          </cell>
        </row>
        <row r="379">
          <cell r="A379" t="str">
            <v>Хотстеры ТМ Горячая штучка ТС Хотстеры 0,25 кг зам  ПОКОМ</v>
          </cell>
          <cell r="D379">
            <v>489</v>
          </cell>
          <cell r="F379">
            <v>2552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20</v>
          </cell>
          <cell r="F380">
            <v>402</v>
          </cell>
        </row>
        <row r="381">
          <cell r="A381" t="str">
            <v>Хрустящие крылышки ТМ Горячая штучка 0,3 кг зам  ПОКОМ</v>
          </cell>
          <cell r="D381">
            <v>15</v>
          </cell>
          <cell r="F381">
            <v>601</v>
          </cell>
        </row>
        <row r="382">
          <cell r="A382" t="str">
            <v>Чебупай брауни ТМ Горячая штучка 0,2 кг.  ПОКОМ</v>
          </cell>
          <cell r="F382">
            <v>25</v>
          </cell>
        </row>
        <row r="383">
          <cell r="A383" t="str">
            <v>Чебупай сочное яблоко ТМ Горячая штучка 0,2 кг зам.  ПОКОМ</v>
          </cell>
          <cell r="D383">
            <v>11</v>
          </cell>
          <cell r="F383">
            <v>148</v>
          </cell>
        </row>
        <row r="384">
          <cell r="A384" t="str">
            <v>Чебупай спелая вишня ТМ Горячая штучка 0,2 кг зам.  ПОКОМ</v>
          </cell>
          <cell r="D384">
            <v>13</v>
          </cell>
          <cell r="F384">
            <v>266</v>
          </cell>
        </row>
        <row r="385">
          <cell r="A385" t="str">
            <v>Чебупели Курочка гриль ТМ Горячая штучка, 0,3 кг зам  ПОКОМ</v>
          </cell>
          <cell r="F385">
            <v>304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1272</v>
          </cell>
          <cell r="F386">
            <v>3047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5034</v>
          </cell>
          <cell r="F387">
            <v>7942</v>
          </cell>
        </row>
        <row r="388">
          <cell r="A388" t="str">
            <v>Чебуреки Мясные вес 2,7 кг ТМ Зареченские ВЕС ПОКОМ</v>
          </cell>
          <cell r="D388">
            <v>2.7</v>
          </cell>
          <cell r="F388">
            <v>16.2</v>
          </cell>
        </row>
        <row r="389">
          <cell r="A389" t="str">
            <v>Чебуреки сочные ВЕС ТМ Зареченские  ПОКОМ</v>
          </cell>
          <cell r="D389">
            <v>10</v>
          </cell>
          <cell r="F389">
            <v>505.101</v>
          </cell>
        </row>
        <row r="390">
          <cell r="A390" t="str">
            <v>Шпикачки Русские (черева) (в ср.защ.атм.) "Высокий вкус"  СПК</v>
          </cell>
          <cell r="D390">
            <v>131</v>
          </cell>
          <cell r="F390">
            <v>131</v>
          </cell>
        </row>
        <row r="391">
          <cell r="A391" t="str">
            <v>Эликапреза с/в "Эликатессе" 0,10 кг.шт. нарезка (лоток с ср.защ.атм.)  СПК</v>
          </cell>
          <cell r="D391">
            <v>155</v>
          </cell>
          <cell r="F391">
            <v>155</v>
          </cell>
        </row>
        <row r="392">
          <cell r="A392" t="str">
            <v>Юбилейная с/к 0,10 кг.шт. нарезка (лоток с ср.защ.атм.)  СПК</v>
          </cell>
          <cell r="D392">
            <v>103</v>
          </cell>
          <cell r="F392">
            <v>103</v>
          </cell>
        </row>
        <row r="393">
          <cell r="A393" t="str">
            <v>Юбилейная с/к 0,235 кг.шт.  СПК</v>
          </cell>
          <cell r="D393">
            <v>1477</v>
          </cell>
          <cell r="F393">
            <v>2477</v>
          </cell>
        </row>
        <row r="394">
          <cell r="A394" t="str">
            <v>Итого</v>
          </cell>
          <cell r="D394">
            <v>169706.72099999999</v>
          </cell>
          <cell r="F394">
            <v>358757.08799999999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19.07.2024 - 19.07.2024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193.08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146.328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651.279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36.176000000000002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1253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26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74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299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276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94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168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124.97799999999999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1272.154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57.784999999999997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98.956000000000003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33.726999999999997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126.271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15.72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50.331000000000003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51.231000000000002</v>
          </cell>
        </row>
        <row r="35">
          <cell r="A35" t="str">
            <v xml:space="preserve"> 240  Колбаса Салями охотничья, ВЕС. ПОКОМ</v>
          </cell>
          <cell r="D35">
            <v>9.5839999999999996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143.43700000000001</v>
          </cell>
        </row>
        <row r="37">
          <cell r="A37" t="str">
            <v xml:space="preserve"> 247  Сардельки Нежные, ВЕС.  ПОКОМ</v>
          </cell>
          <cell r="D37">
            <v>17.242000000000001</v>
          </cell>
        </row>
        <row r="38">
          <cell r="A38" t="str">
            <v xml:space="preserve"> 248  Сардельки Сочные ТМ Особый рецепт,   ПОКОМ</v>
          </cell>
          <cell r="D38">
            <v>31.507000000000001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315.27999999999997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52.607999999999997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44.01</v>
          </cell>
        </row>
        <row r="42">
          <cell r="A42" t="str">
            <v xml:space="preserve"> 263  Шпикачки Стародворские, ВЕС.  ПОКОМ</v>
          </cell>
          <cell r="D42">
            <v>18.228999999999999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66.756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30.146000000000001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38.052999999999997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341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655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1647</v>
          </cell>
        </row>
        <row r="49">
          <cell r="A49" t="str">
            <v xml:space="preserve"> 283  Сосиски Сочинки, ВЕС, ТМ Стародворье ПОКОМ</v>
          </cell>
          <cell r="D49">
            <v>105.977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148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268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61.789000000000001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405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781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13.135999999999999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23.91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329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434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252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52.91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203.55500000000001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13.518000000000001</v>
          </cell>
        </row>
        <row r="63">
          <cell r="A63" t="str">
            <v xml:space="preserve"> 318  Сосиски Датские ТМ Зареченские, ВЕС  ПОКОМ</v>
          </cell>
          <cell r="D63">
            <v>832.22799999999995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1053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610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366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107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83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354.36200000000002</v>
          </cell>
        </row>
        <row r="70">
          <cell r="A70" t="str">
            <v xml:space="preserve"> 335  Колбаса Сливушка ТМ Вязанка. ВЕС.  ПОКОМ </v>
          </cell>
          <cell r="D70">
            <v>63.851999999999997</v>
          </cell>
        </row>
        <row r="71">
          <cell r="A71" t="str">
            <v xml:space="preserve"> 340  Сосиски Сочинки Молочные ТМ Стародворье, ВЕС ПОКОМ</v>
          </cell>
          <cell r="D71">
            <v>1</v>
          </cell>
        </row>
        <row r="72">
          <cell r="A72" t="str">
            <v xml:space="preserve"> 341 Сосиски Сочинки Сливочные ТМ Стародворье ВЕС ПОКОМ</v>
          </cell>
          <cell r="D72">
            <v>1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687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741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94.756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60.223999999999997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147.44300000000001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89.137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16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82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120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28.065000000000001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180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201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426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169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168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106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350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1206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1360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19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22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118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10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161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3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80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122.569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D101">
            <v>81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D102">
            <v>59.43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D103">
            <v>61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D104">
            <v>53.65</v>
          </cell>
        </row>
        <row r="105">
          <cell r="A105" t="str">
            <v xml:space="preserve"> 438  Колбаса Филедворская 0,4 кг. ТМ Стародворье  ПОКОМ</v>
          </cell>
          <cell r="D105">
            <v>26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D106">
            <v>21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D107">
            <v>21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D108">
            <v>76</v>
          </cell>
        </row>
        <row r="109">
          <cell r="A109" t="str">
            <v xml:space="preserve"> 448  Сосиски Сливушки по-венски ТМ Вязанка. 0,3 кг ПОКОМ</v>
          </cell>
          <cell r="D109">
            <v>36</v>
          </cell>
        </row>
        <row r="110">
          <cell r="A110" t="str">
            <v xml:space="preserve"> 449  Колбаса Дугушка Стародворская ВЕС ТС Дугушка ПОКОМ</v>
          </cell>
          <cell r="D110">
            <v>89.018000000000001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828.56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7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2181.7669999999998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1083.5239999999999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13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35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3812 СОЧНЫЕ сос п/о мгс 2*2  ОСТАНКИНО</v>
          </cell>
          <cell r="D118">
            <v>361.73599999999999</v>
          </cell>
        </row>
        <row r="119">
          <cell r="A119" t="str">
            <v>4063 МЯСНАЯ Папа может вар п/о_Л   ОСТАНКИНО</v>
          </cell>
          <cell r="D119">
            <v>602.74699999999996</v>
          </cell>
        </row>
        <row r="120">
          <cell r="A120" t="str">
            <v>4117 ЭКСТРА Папа может с/к в/у_Л   ОСТАНКИНО</v>
          </cell>
          <cell r="D120">
            <v>10.69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29.484000000000002</v>
          </cell>
        </row>
        <row r="122">
          <cell r="A122" t="str">
            <v>4813 ФИЛЕЙНАЯ Папа может вар п/о_Л   ОСТАНКИНО</v>
          </cell>
          <cell r="D122">
            <v>179.16900000000001</v>
          </cell>
        </row>
        <row r="123">
          <cell r="A123" t="str">
            <v>4993 САЛЯМИ ИТАЛЬЯНСКАЯ с/к в/у 1/250*8_120c ОСТАНКИНО</v>
          </cell>
          <cell r="D123">
            <v>120</v>
          </cell>
        </row>
        <row r="124">
          <cell r="A124" t="str">
            <v>5246 ДОКТОРСКАЯ ПРЕМИУМ вар б/о мгс_30с ОСТАНКИНО</v>
          </cell>
          <cell r="D124">
            <v>31.417999999999999</v>
          </cell>
        </row>
        <row r="125">
          <cell r="A125" t="str">
            <v>5341 СЕРВЕЛАТ ОХОТНИЧИЙ в/к в/у  ОСТАНКИНО</v>
          </cell>
          <cell r="D125">
            <v>101.515</v>
          </cell>
        </row>
        <row r="126">
          <cell r="A126" t="str">
            <v>5483 ЭКСТРА Папа может с/к в/у 1/250 8шт.   ОСТАНКИНО</v>
          </cell>
          <cell r="D126">
            <v>240</v>
          </cell>
        </row>
        <row r="127">
          <cell r="A127" t="str">
            <v>5544 Сервелат Финский в/к в/у_45с НОВАЯ ОСТАНКИНО</v>
          </cell>
          <cell r="D127">
            <v>298.54399999999998</v>
          </cell>
        </row>
        <row r="128">
          <cell r="A128" t="str">
            <v>5682 САЛЯМИ МЕЛКОЗЕРНЕНАЯ с/к в/у 1/120_60с   ОСТАНКИНО</v>
          </cell>
          <cell r="D128">
            <v>891</v>
          </cell>
        </row>
        <row r="129">
          <cell r="A129" t="str">
            <v>5698 СЫТНЫЕ Папа может сар б/о мгс 1*3_Маяк  ОСТАНКИНО</v>
          </cell>
          <cell r="D129">
            <v>35.064999999999998</v>
          </cell>
        </row>
        <row r="130">
          <cell r="A130" t="str">
            <v>5706 АРОМАТНАЯ Папа может с/к в/у 1/250 8шт.  ОСТАНКИНО</v>
          </cell>
          <cell r="D130">
            <v>206</v>
          </cell>
        </row>
        <row r="131">
          <cell r="A131" t="str">
            <v>5708 ПОСОЛЬСКАЯ Папа может с/к в/у ОСТАНКИНО</v>
          </cell>
          <cell r="D131">
            <v>5.9269999999999996</v>
          </cell>
        </row>
        <row r="132">
          <cell r="A132" t="str">
            <v>5820 СЛИВОЧНЫЕ Папа может сос п/о мгс 2*2_45с   ОСТАНКИНО</v>
          </cell>
          <cell r="D132">
            <v>37.436999999999998</v>
          </cell>
        </row>
        <row r="133">
          <cell r="A133" t="str">
            <v>5851 ЭКСТРА Папа может вар п/о   ОСТАНКИНО</v>
          </cell>
          <cell r="D133">
            <v>115.467</v>
          </cell>
        </row>
        <row r="134">
          <cell r="A134" t="str">
            <v>5931 ОХОТНИЧЬЯ Папа может с/к в/у 1/220 8шт.   ОСТАНКИНО</v>
          </cell>
          <cell r="D134">
            <v>248</v>
          </cell>
        </row>
        <row r="135">
          <cell r="A135" t="str">
            <v>5992 ВРЕМЯ ОКРОШКИ Папа может вар п/о 0.4кг   ОСТАНКИНО</v>
          </cell>
          <cell r="D135">
            <v>641</v>
          </cell>
        </row>
        <row r="136">
          <cell r="A136" t="str">
            <v>6069 ФИЛЕЙНЫЕ Папа может сос ц/о мгс 0.33кг  ОСТАНКИНО</v>
          </cell>
          <cell r="D136">
            <v>144</v>
          </cell>
        </row>
        <row r="137">
          <cell r="A137" t="str">
            <v>6113 СОЧНЫЕ сос п/о мгс 1*6_Ашан  ОСТАНКИНО</v>
          </cell>
          <cell r="D137">
            <v>504.79599999999999</v>
          </cell>
        </row>
        <row r="138">
          <cell r="A138" t="str">
            <v>6206 СВИНИНА ПО-ДОМАШНЕМУ к/в мл/к в/у 0.3кг  ОСТАНКИНО</v>
          </cell>
          <cell r="D138">
            <v>166</v>
          </cell>
        </row>
        <row r="139">
          <cell r="A139" t="str">
            <v>6228 МЯСНОЕ АССОРТИ к/з с/н мгс 1/90 10шт.  ОСТАНКИНО</v>
          </cell>
          <cell r="D139">
            <v>126</v>
          </cell>
        </row>
        <row r="140">
          <cell r="A140" t="str">
            <v>6247 ДОМАШНЯЯ Папа может вар п/о 0,4кг 8шт.  ОСТАНКИНО</v>
          </cell>
          <cell r="D140">
            <v>95</v>
          </cell>
        </row>
        <row r="141">
          <cell r="A141" t="str">
            <v>6268 ГОВЯЖЬЯ Папа может вар п/о 0,4кг 8 шт.  ОСТАНКИНО</v>
          </cell>
          <cell r="D141">
            <v>78</v>
          </cell>
        </row>
        <row r="142">
          <cell r="A142" t="str">
            <v>6303 МЯСНЫЕ Папа может сос п/о мгс 1.5*3  ОСТАНКИНО</v>
          </cell>
          <cell r="D142">
            <v>85.445999999999998</v>
          </cell>
        </row>
        <row r="143">
          <cell r="A143" t="str">
            <v>6325 ДОКТОРСКАЯ ПРЕМИУМ вар п/о 0.4кг 8шт.  ОСТАНКИНО</v>
          </cell>
          <cell r="D143">
            <v>230</v>
          </cell>
        </row>
        <row r="144">
          <cell r="A144" t="str">
            <v>6333 МЯСНАЯ Папа может вар п/о 0.4кг 8шт.  ОСТАНКИНО</v>
          </cell>
          <cell r="D144">
            <v>1341</v>
          </cell>
        </row>
        <row r="145">
          <cell r="A145" t="str">
            <v>6340 ДОМАШНИЙ РЕЦЕПТ Коровино 0.5кг 8шт.  ОСТАНКИНО</v>
          </cell>
          <cell r="D145">
            <v>207</v>
          </cell>
        </row>
        <row r="146">
          <cell r="A146" t="str">
            <v>6341 ДОМАШНИЙ РЕЦЕПТ СО ШПИКОМ Коровино 0.5кг  ОСТАНКИНО</v>
          </cell>
          <cell r="D146">
            <v>8</v>
          </cell>
        </row>
        <row r="147">
          <cell r="A147" t="str">
            <v>6353 ЭКСТРА Папа может вар п/о 0.4кг 8шт.  ОСТАНКИНО</v>
          </cell>
          <cell r="D147">
            <v>609</v>
          </cell>
        </row>
        <row r="148">
          <cell r="A148" t="str">
            <v>6392 ФИЛЕЙНАЯ Папа может вар п/о 0.4кг. ОСТАНКИНО</v>
          </cell>
          <cell r="D148">
            <v>1426</v>
          </cell>
        </row>
        <row r="149">
          <cell r="A149" t="str">
            <v>6426 КЛАССИЧЕСКАЯ ПМ вар п/о 0.3кг 8шт.  ОСТАНКИНО</v>
          </cell>
          <cell r="D149">
            <v>476</v>
          </cell>
        </row>
        <row r="150">
          <cell r="A150" t="str">
            <v>6453 ЭКСТРА Папа может с/к с/н в/у 1/100 14шт.   ОСТАНКИНО</v>
          </cell>
          <cell r="D150">
            <v>361</v>
          </cell>
        </row>
        <row r="151">
          <cell r="A151" t="str">
            <v>6454 АРОМАТНАЯ с/к с/н в/у 1/100 14шт.  ОСТАНКИНО</v>
          </cell>
          <cell r="D151">
            <v>418</v>
          </cell>
        </row>
        <row r="152">
          <cell r="A152" t="str">
            <v>6527 ШПИКАЧКИ СОЧНЫЕ ПМ сар б/о мгс 1*3 45с ОСТАНКИНО</v>
          </cell>
          <cell r="D152">
            <v>96.171999999999997</v>
          </cell>
        </row>
        <row r="153">
          <cell r="A153" t="str">
            <v>6528 ШПИКАЧКИ СОЧНЫЕ ПМ сар б/о мгс 0.4кг 45с  ОСТАНКИНО</v>
          </cell>
          <cell r="D153">
            <v>53</v>
          </cell>
        </row>
        <row r="154">
          <cell r="A154" t="str">
            <v>6586 МРАМОРНАЯ И БАЛЫКОВАЯ в/к с/н мгс 1/90 ОСТАНКИНО</v>
          </cell>
          <cell r="D154">
            <v>44</v>
          </cell>
        </row>
        <row r="155">
          <cell r="A155" t="str">
            <v>6602 БАВАРСКИЕ ПМ сос ц/о мгс 0,35кг 8шт.  ОСТАНКИНО</v>
          </cell>
          <cell r="D155">
            <v>121</v>
          </cell>
        </row>
        <row r="156">
          <cell r="A156" t="str">
            <v>6661 СОЧНЫЙ ГРИЛЬ ПМ сос п/о мгс 1.5*4_Маяк  ОСТАНКИНО</v>
          </cell>
          <cell r="D156">
            <v>9.3520000000000003</v>
          </cell>
        </row>
        <row r="157">
          <cell r="A157" t="str">
            <v>6666 БОЯНСКАЯ Папа может п/к в/у 0,28кг 8 шт. ОСТАНКИНО</v>
          </cell>
          <cell r="D157">
            <v>352</v>
          </cell>
        </row>
        <row r="158">
          <cell r="A158" t="str">
            <v>6683 СЕРВЕЛАТ ЗЕРНИСТЫЙ ПМ в/к в/у 0,35кг  ОСТАНКИНО</v>
          </cell>
          <cell r="D158">
            <v>721</v>
          </cell>
        </row>
        <row r="159">
          <cell r="A159" t="str">
            <v>6684 СЕРВЕЛАТ КАРЕЛЬСКИЙ ПМ в/к в/у 0.28кг  ОСТАНКИНО</v>
          </cell>
          <cell r="D159">
            <v>860</v>
          </cell>
        </row>
        <row r="160">
          <cell r="A160" t="str">
            <v>6689 СЕРВЕЛАТ ОХОТНИЧИЙ ПМ в/к в/у 0,35кг 8шт  ОСТАНКИНО</v>
          </cell>
          <cell r="D160">
            <v>1020</v>
          </cell>
        </row>
        <row r="161">
          <cell r="A161" t="str">
            <v>6697 СЕРВЕЛАТ ФИНСКИЙ ПМ в/к в/у 0,35кг 8шт.  ОСТАНКИНО</v>
          </cell>
          <cell r="D161">
            <v>1439</v>
          </cell>
        </row>
        <row r="162">
          <cell r="A162" t="str">
            <v>6713 СОЧНЫЙ ГРИЛЬ ПМ сос п/о мгс 0.41кг 8шт.  ОСТАНКИНО</v>
          </cell>
          <cell r="D162">
            <v>519</v>
          </cell>
        </row>
        <row r="163">
          <cell r="A163" t="str">
            <v>6722 СОЧНЫЕ ПМ сос п/о мгс 0,41кг 10шт.  ОСТАНКИНО</v>
          </cell>
          <cell r="D163">
            <v>1694</v>
          </cell>
        </row>
        <row r="164">
          <cell r="A164" t="str">
            <v>6726 СЛИВОЧНЫЕ ПМ сос п/о мгс 0.41кг 10шт.  ОСТАНКИНО</v>
          </cell>
          <cell r="D164">
            <v>1015</v>
          </cell>
        </row>
        <row r="165">
          <cell r="A165" t="str">
            <v>6747 РУССКАЯ ПРЕМИУМ ПМ вар ф/о в/у  ОСТАНКИНО</v>
          </cell>
          <cell r="D165">
            <v>13.574999999999999</v>
          </cell>
        </row>
        <row r="166">
          <cell r="A166" t="str">
            <v>6759 МОЛОЧНЫЕ ГОСТ сос ц/о мгс 0.4кг 7шт.  ОСТАНКИНО</v>
          </cell>
          <cell r="D166">
            <v>11</v>
          </cell>
        </row>
        <row r="167">
          <cell r="A167" t="str">
            <v>6762 СЛИВОЧНЫЕ сос ц/о мгс 0.41кг 8шт.  ОСТАНКИНО</v>
          </cell>
          <cell r="D167">
            <v>21</v>
          </cell>
        </row>
        <row r="168">
          <cell r="A168" t="str">
            <v>6765 РУБЛЕНЫЕ сос ц/о мгс 0.36кг 6шт.  ОСТАНКИНО</v>
          </cell>
          <cell r="D168">
            <v>159</v>
          </cell>
        </row>
        <row r="169">
          <cell r="A169" t="str">
            <v>6767 РУБЛЕНЫЕ сос ц/о мгс 1*4  ОСТАНКИНО</v>
          </cell>
          <cell r="D169">
            <v>14.638</v>
          </cell>
        </row>
        <row r="170">
          <cell r="A170" t="str">
            <v>6768 С СЫРОМ сос ц/о мгс 0.41кг 6шт.  ОСТАНКИНО</v>
          </cell>
          <cell r="D170">
            <v>37</v>
          </cell>
        </row>
        <row r="171">
          <cell r="A171" t="str">
            <v>6770 ИСПАНСКИЕ сос ц/о мгс 0.41кг 6шт.  ОСТАНКИНО</v>
          </cell>
          <cell r="D171">
            <v>21</v>
          </cell>
        </row>
        <row r="172">
          <cell r="A172" t="str">
            <v>6773 САЛЯМИ Папа может п/к в/у 0,28кг 8шт.  ОСТАНКИНО</v>
          </cell>
          <cell r="D172">
            <v>205</v>
          </cell>
        </row>
        <row r="173">
          <cell r="A173" t="str">
            <v>6777 МЯСНЫЕ С ГОВЯДИНОЙ ПМ сос п/о мгс 0.4кг  ОСТАНКИНО</v>
          </cell>
          <cell r="D173">
            <v>493</v>
          </cell>
        </row>
        <row r="174">
          <cell r="A174" t="str">
            <v>6785 ВЕНСКАЯ САЛЯМИ п/к в/у 0.33кг 8шт.  ОСТАНКИНО</v>
          </cell>
          <cell r="D174">
            <v>87</v>
          </cell>
        </row>
        <row r="175">
          <cell r="A175" t="str">
            <v>6787 СЕРВЕЛАТ КРЕМЛЕВСКИЙ в/к в/у 0,33кг 8шт.  ОСТАНКИНО</v>
          </cell>
          <cell r="D175">
            <v>68</v>
          </cell>
        </row>
        <row r="176">
          <cell r="A176" t="str">
            <v>6788 СЕРВЕЛАТ КРЕМЛЕВСКИЙ в/к в/у  ОСТАНКИНО</v>
          </cell>
          <cell r="D176">
            <v>1.97</v>
          </cell>
        </row>
        <row r="177">
          <cell r="A177" t="str">
            <v>6790 СЕРВЕЛАТ ЕВРОПЕЙСКИЙ в/к в/у  ОСТАНКИНО</v>
          </cell>
          <cell r="D177">
            <v>1.3160000000000001</v>
          </cell>
        </row>
        <row r="178">
          <cell r="A178" t="str">
            <v>6791 СЕРВЕЛАТ ПРЕМИУМ в/к в/у 0,33кг 8шт.  ОСТАНКИНО</v>
          </cell>
          <cell r="D178">
            <v>3</v>
          </cell>
        </row>
        <row r="179">
          <cell r="A179" t="str">
            <v>6793 БАЛЫКОВАЯ в/к в/у 0,33кг 8шт.  ОСТАНКИНО</v>
          </cell>
          <cell r="D179">
            <v>152</v>
          </cell>
        </row>
        <row r="180">
          <cell r="A180" t="str">
            <v>6795 ОСТАНКИНСКАЯ в/к в/у 0,33кг 8шт.  ОСТАНКИНО</v>
          </cell>
          <cell r="D180">
            <v>14</v>
          </cell>
        </row>
        <row r="181">
          <cell r="A181" t="str">
            <v>6807 СЕРВЕЛАТ ЕВРОПЕЙСКИЙ в/к в/у 0,33кг 8шт.  ОСТАНКИНО</v>
          </cell>
          <cell r="D181">
            <v>43</v>
          </cell>
        </row>
        <row r="182">
          <cell r="A182" t="str">
            <v>6829 МОЛОЧНЫЕ КЛАССИЧЕСКИЕ сос п/о мгс 2*4_С  ОСТАНКИНО</v>
          </cell>
          <cell r="D182">
            <v>143.483</v>
          </cell>
        </row>
        <row r="183">
          <cell r="A183" t="str">
            <v>6834 ПОСОЛЬСКАЯ ПМ с/к с/н в/у 1/100 10шт.  ОСТАНКИНО</v>
          </cell>
          <cell r="D183">
            <v>141</v>
          </cell>
        </row>
        <row r="184">
          <cell r="A184" t="str">
            <v>6837 ФИЛЕЙНЫЕ Папа Может сос ц/о мгс 0.4кг  ОСТАНКИНО</v>
          </cell>
          <cell r="D184">
            <v>5</v>
          </cell>
        </row>
        <row r="185">
          <cell r="A185" t="str">
            <v>6841 ДОМАШНЯЯ Папа может вар н/о мгс 1*3  ОСТАНКИНО</v>
          </cell>
          <cell r="D185">
            <v>6.0819999999999999</v>
          </cell>
        </row>
        <row r="186">
          <cell r="A186" t="str">
            <v>6852 МОЛОЧНЫЕ ПРЕМИУМ ПМ сос п/о в/ у 1/350  ОСТАНКИНО</v>
          </cell>
          <cell r="D186">
            <v>1011</v>
          </cell>
        </row>
        <row r="187">
          <cell r="A187" t="str">
            <v>6853 МОЛОЧНЫЕ ПРЕМИУМ ПМ сос п/о мгс 1*6  ОСТАНКИНО</v>
          </cell>
          <cell r="D187">
            <v>58.095999999999997</v>
          </cell>
        </row>
        <row r="188">
          <cell r="A188" t="str">
            <v>6854 МОЛОЧНЫЕ ПРЕМИУМ ПМ сос п/о мгс 0.6кг  ОСТАНКИНО</v>
          </cell>
          <cell r="D188">
            <v>37</v>
          </cell>
        </row>
        <row r="189">
          <cell r="A189" t="str">
            <v>6861 ДОМАШНИЙ РЕЦЕПТ Коровино вар п/о  ОСТАНКИНО</v>
          </cell>
          <cell r="D189">
            <v>201.17699999999999</v>
          </cell>
        </row>
        <row r="190">
          <cell r="A190" t="str">
            <v>6862 ДОМАШНИЙ РЕЦЕПТ СО ШПИК. Коровино вар п/о  ОСТАНКИНО</v>
          </cell>
          <cell r="D190">
            <v>15.611000000000001</v>
          </cell>
        </row>
        <row r="191">
          <cell r="A191" t="str">
            <v>6865 ВЕТЧ.НЕЖНАЯ Коровино п/о  ОСТАНКИНО</v>
          </cell>
          <cell r="D191">
            <v>60.005000000000003</v>
          </cell>
        </row>
        <row r="192">
          <cell r="A192" t="str">
            <v>6870 С ГОВЯДИНОЙ СН сос п/о мгс 1*6  ОСТАНКИНО</v>
          </cell>
          <cell r="D192">
            <v>17.245999999999999</v>
          </cell>
        </row>
        <row r="193">
          <cell r="A193" t="str">
            <v>6903 СОЧНЫЕ ПМ сос п/о мгс 0.41кг_osu  ОСТАНКИНО</v>
          </cell>
          <cell r="D193">
            <v>273</v>
          </cell>
        </row>
        <row r="194">
          <cell r="A194" t="str">
            <v>6919 БЕКОН с/к с/н в/у 1/180 10шт.  ОСТАНКИНО</v>
          </cell>
          <cell r="D194">
            <v>76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161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156</v>
          </cell>
        </row>
        <row r="197">
          <cell r="A197" t="str">
            <v>БОНУС Z-ОСОБАЯ Коровино вар п/о (5324)  ОСТАНКИНО</v>
          </cell>
          <cell r="D197">
            <v>5.9279999999999999</v>
          </cell>
        </row>
        <row r="198">
          <cell r="A198" t="str">
            <v>БОНУС СОЧНЫЕ сос п/о мгс 0.41кг_UZ (6087)  ОСТАНКИНО</v>
          </cell>
          <cell r="D198">
            <v>29</v>
          </cell>
        </row>
        <row r="199">
          <cell r="A199" t="str">
            <v>БОНУС СОЧНЫЕ сос п/о мгс 1*6_UZ (6088)  ОСТАНКИНО</v>
          </cell>
          <cell r="D199">
            <v>40.996000000000002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255</v>
          </cell>
        </row>
        <row r="201">
          <cell r="A201" t="str">
            <v>БОНУС_Колбаса вареная Филейская ТМ Вязанка. ВЕС  ПОКОМ</v>
          </cell>
          <cell r="D201">
            <v>105.69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116</v>
          </cell>
        </row>
        <row r="203">
          <cell r="A203" t="str">
            <v>БОНУС_Пельмени Бульмени с говядиной и свининой Наваристые 2,7кг Горячая штучка ВЕС  ПОКОМ</v>
          </cell>
          <cell r="D203">
            <v>24.3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86</v>
          </cell>
        </row>
        <row r="205">
          <cell r="A205" t="str">
            <v>Бутербродная вареная 0,47 кг шт.  СПК</v>
          </cell>
          <cell r="D205">
            <v>7</v>
          </cell>
        </row>
        <row r="206">
          <cell r="A206" t="str">
            <v>Вацлавская п/к (черева) 390 гр.шт. термоус.пак  СПК</v>
          </cell>
          <cell r="D206">
            <v>12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98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416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303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179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14</v>
          </cell>
        </row>
        <row r="212">
          <cell r="A212" t="str">
            <v>Гуцульская с/к "КолбасГрад" 160 гр.шт. термоус. пак  СПК</v>
          </cell>
          <cell r="D212">
            <v>266</v>
          </cell>
        </row>
        <row r="213">
          <cell r="A213" t="str">
            <v>Дельгаро с/в "Эликатессе" 140 гр.шт.  СПК</v>
          </cell>
          <cell r="D213">
            <v>18</v>
          </cell>
        </row>
        <row r="214">
          <cell r="A214" t="str">
            <v>Деревенская рубленая вареная 350 гр.шт. термоус. пак.  СПК</v>
          </cell>
          <cell r="D214">
            <v>3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</v>
          </cell>
        </row>
        <row r="216">
          <cell r="A216" t="str">
            <v>Докторская вареная в/с  СПК</v>
          </cell>
          <cell r="D216">
            <v>4.7859999999999996</v>
          </cell>
        </row>
        <row r="217">
          <cell r="A217" t="str">
            <v>Докторская вареная в/с 0,47 кг шт.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104.40300000000001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39</v>
          </cell>
        </row>
        <row r="220">
          <cell r="A220" t="str">
            <v>Жар-ладушки с мясом ТМ Зареченские ВЕС ПОКОМ</v>
          </cell>
          <cell r="D220">
            <v>29.6</v>
          </cell>
        </row>
        <row r="221">
          <cell r="A221" t="str">
            <v>Жар-ладушки с яблоком и грушей ТМ Зареченские ВЕС ПОКОМ</v>
          </cell>
          <cell r="D221">
            <v>37</v>
          </cell>
        </row>
        <row r="222">
          <cell r="A222" t="str">
            <v>ЖАР-мени ВЕС ТМ Зареченские  ПОКОМ</v>
          </cell>
          <cell r="D222">
            <v>27.5</v>
          </cell>
        </row>
        <row r="223">
          <cell r="A223" t="str">
            <v>Классическая вареная 400 гр.шт.  СПК</v>
          </cell>
          <cell r="D223">
            <v>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481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388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155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111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123</v>
          </cell>
        </row>
        <row r="230">
          <cell r="A230" t="str">
            <v>Ла Фаворте с/в "Эликатессе" 140 гр.шт.  СПК</v>
          </cell>
          <cell r="D230">
            <v>128</v>
          </cell>
        </row>
        <row r="231">
          <cell r="A231" t="str">
            <v>Любительская вареная термоус.пак. "Высокий вкус"  СПК</v>
          </cell>
          <cell r="D231">
            <v>21.37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3.6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44.4</v>
          </cell>
        </row>
        <row r="234">
          <cell r="A234" t="str">
            <v>Мусульманская вареная "Просто выгодно"  СПК</v>
          </cell>
          <cell r="D234">
            <v>2.0249999999999999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781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346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738</v>
          </cell>
        </row>
        <row r="238">
          <cell r="A238" t="str">
            <v>Наггетсы с куриным филе и сыром ТМ Вязанка 0,25 кг ПОКОМ</v>
          </cell>
          <cell r="D238">
            <v>125</v>
          </cell>
        </row>
        <row r="239">
          <cell r="A239" t="str">
            <v>Наггетсы Хрустящие ТМ Зареченские. ВЕС ПОКОМ</v>
          </cell>
          <cell r="D239">
            <v>126</v>
          </cell>
        </row>
        <row r="240">
          <cell r="A240" t="str">
            <v>Оригинальная с перцем с/к  СПК</v>
          </cell>
          <cell r="D240">
            <v>1098.9459999999999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158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31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312</v>
          </cell>
        </row>
        <row r="244">
          <cell r="A244" t="str">
            <v>Пельмени Бигбули с мясом, Горячая штучка 0,43кг  ПОКОМ</v>
          </cell>
          <cell r="D244">
            <v>59</v>
          </cell>
        </row>
        <row r="245">
          <cell r="A245" t="str">
            <v>Пельмени Бигбули с мясом, Горячая штучка 0,9кг  ПОКОМ</v>
          </cell>
          <cell r="D245">
            <v>79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392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67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153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396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438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38.9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235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769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229</v>
          </cell>
        </row>
        <row r="255">
          <cell r="A255" t="str">
            <v>Пельмени Домашние с говядиной и свининой 0,7кг, сфера ТМ Зареченские  ПОКОМ</v>
          </cell>
          <cell r="D255">
            <v>29</v>
          </cell>
        </row>
        <row r="256">
          <cell r="A256" t="str">
            <v>Пельмени Домашние со сливочным маслом 0,7кг, сфера ТМ Зареченские  ПОКОМ</v>
          </cell>
          <cell r="D256">
            <v>22</v>
          </cell>
        </row>
        <row r="257">
          <cell r="A257" t="str">
            <v>Пельмени Медвежьи ушки с фермерскими сливками 0,7кг  ПОКОМ</v>
          </cell>
          <cell r="D257">
            <v>28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40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17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286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27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100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82</v>
          </cell>
        </row>
        <row r="264">
          <cell r="A264" t="str">
            <v>Пельмени Сочные сфера 0,8 кг ТМ Стародворье  ПОКОМ</v>
          </cell>
          <cell r="D264">
            <v>20</v>
          </cell>
        </row>
        <row r="265">
          <cell r="A265" t="str">
            <v>Пельмени Сочные сфера 0,9 кг ТМ Стародворье ПОКОМ</v>
          </cell>
          <cell r="D265">
            <v>1</v>
          </cell>
        </row>
        <row r="266">
          <cell r="A266" t="str">
            <v>Пирожки с мясом 0,3кг ТМ Зареченские  ПОКОМ</v>
          </cell>
          <cell r="D266">
            <v>2</v>
          </cell>
        </row>
        <row r="267">
          <cell r="A267" t="str">
            <v>Пирожки с яблоком и грушей 0,3кг ТМ Зареченские  ПОКОМ</v>
          </cell>
          <cell r="D267">
            <v>2</v>
          </cell>
        </row>
        <row r="268">
          <cell r="A268" t="str">
            <v>Покровская вареная 0,47 кг шт.  СПК</v>
          </cell>
          <cell r="D268">
            <v>1</v>
          </cell>
        </row>
        <row r="269">
          <cell r="A269" t="str">
            <v>Ричеза с/к 230 гр.шт.  СПК</v>
          </cell>
          <cell r="D269">
            <v>222</v>
          </cell>
        </row>
        <row r="270">
          <cell r="A270" t="str">
            <v>Сальчетти с/к 230 гр.шт.  СПК</v>
          </cell>
          <cell r="D270">
            <v>145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4</v>
          </cell>
        </row>
        <row r="272">
          <cell r="A272" t="str">
            <v>Салями Трюфель с/в "Эликатессе" 0,16 кг.шт.  СПК</v>
          </cell>
          <cell r="D272">
            <v>89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303.95100000000002</v>
          </cell>
        </row>
        <row r="274">
          <cell r="A274" t="str">
            <v>Сардельки "Необыкновенные" (в ср.защ.атм.)  СПК</v>
          </cell>
          <cell r="D274">
            <v>1.268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303.58499999999998</v>
          </cell>
        </row>
        <row r="276">
          <cell r="A276" t="str">
            <v>Семейная с чесночком Экстра вареная  СПК</v>
          </cell>
          <cell r="D276">
            <v>9.1379999999999999</v>
          </cell>
        </row>
        <row r="277">
          <cell r="A277" t="str">
            <v>Семейная с чесночком Экстра вареная 0,5 кг.шт.  СПК</v>
          </cell>
          <cell r="D277">
            <v>3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26</v>
          </cell>
        </row>
        <row r="279">
          <cell r="A279" t="str">
            <v>Сервелат Финский в/к 0,38 кг.шт. термофор.пак.  СПК</v>
          </cell>
          <cell r="D279">
            <v>6</v>
          </cell>
        </row>
        <row r="280">
          <cell r="A280" t="str">
            <v>Сервелат Фирменный в/к 0,10 кг.шт. нарезка (лоток с ср.защ.атм.)  СПК</v>
          </cell>
          <cell r="D280">
            <v>5</v>
          </cell>
        </row>
        <row r="281">
          <cell r="A281" t="str">
            <v>Сибирская особая с/к 0,10 кг.шт. нарезка (лоток с ср.защ.атм.)  СПК</v>
          </cell>
          <cell r="D281">
            <v>116</v>
          </cell>
        </row>
        <row r="282">
          <cell r="A282" t="str">
            <v>Сибирская особая с/к 0,235 кг шт.  СПК</v>
          </cell>
          <cell r="D282">
            <v>975</v>
          </cell>
        </row>
        <row r="283">
          <cell r="A283" t="str">
            <v>Славянская п/к 0,38 кг шт.термофор.пак.  СПК</v>
          </cell>
          <cell r="D283">
            <v>2</v>
          </cell>
        </row>
        <row r="284">
          <cell r="A284" t="str">
            <v>Смаколадьи с яблоком и грушей ТМ Зареченские,0,9 кг ПОКОМ</v>
          </cell>
          <cell r="D284">
            <v>1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Мусульманские "Просто выгодно" (в ср.защ.атм.)  СПК</v>
          </cell>
          <cell r="D286">
            <v>1.2170000000000001</v>
          </cell>
        </row>
        <row r="287">
          <cell r="A287" t="str">
            <v>Сосиски Хот-дог ВЕС (лоток с ср.защ.атм.)   СПК</v>
          </cell>
          <cell r="D287">
            <v>15.021000000000001</v>
          </cell>
        </row>
        <row r="288">
          <cell r="A288" t="str">
            <v>Сосисоны в темпуре ВЕС  ПОКОМ</v>
          </cell>
          <cell r="D288">
            <v>7.2</v>
          </cell>
        </row>
        <row r="289">
          <cell r="A289" t="str">
            <v>Сочный мегачебурек ТМ Зареченские ВЕС ПОКОМ</v>
          </cell>
          <cell r="D289">
            <v>58.12</v>
          </cell>
        </row>
        <row r="290">
          <cell r="A290" t="str">
            <v>Торо Неро с/в "Эликатессе" 140 гр.шт.  СПК</v>
          </cell>
          <cell r="D290">
            <v>28</v>
          </cell>
        </row>
        <row r="291">
          <cell r="A291" t="str">
            <v>Уши свиные копченые к пиву 0,15кг нар. д/ф шт.  СПК</v>
          </cell>
          <cell r="D291">
            <v>10</v>
          </cell>
        </row>
        <row r="292">
          <cell r="A292" t="str">
            <v>Фестивальная пора с/к 100 гр.шт.нар. (лоток с ср.защ.атм.)  СПК</v>
          </cell>
          <cell r="D292">
            <v>135</v>
          </cell>
        </row>
        <row r="293">
          <cell r="A293" t="str">
            <v>Фестивальная пора с/к 235 гр.шт.  СПК</v>
          </cell>
          <cell r="D293">
            <v>588</v>
          </cell>
        </row>
        <row r="294">
          <cell r="A294" t="str">
            <v>Фестивальная пора с/к термоус.пак  СПК</v>
          </cell>
          <cell r="D294">
            <v>4.7220000000000004</v>
          </cell>
        </row>
        <row r="295">
          <cell r="A295" t="str">
            <v>Фуэт с/в "Эликатессе" 160 гр.шт.  СПК</v>
          </cell>
          <cell r="D295">
            <v>57</v>
          </cell>
        </row>
        <row r="296">
          <cell r="A296" t="str">
            <v>Хинкали Классические ТМ Зареченские ВЕС ПОКОМ</v>
          </cell>
          <cell r="D296">
            <v>15</v>
          </cell>
        </row>
        <row r="297">
          <cell r="A297" t="str">
            <v>Хотстеры ТМ Горячая штучка ТС Хотстеры 0,25 кг зам  ПОКОМ</v>
          </cell>
          <cell r="D297">
            <v>448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78</v>
          </cell>
        </row>
        <row r="299">
          <cell r="A299" t="str">
            <v>Хрустящие крылышки ТМ Горячая штучка 0,3 кг зам  ПОКОМ</v>
          </cell>
          <cell r="D299">
            <v>155</v>
          </cell>
        </row>
        <row r="300">
          <cell r="A300" t="str">
            <v>Чебупай сочное яблоко ТМ Горячая штучка 0,2 кг зам.  ПОКОМ</v>
          </cell>
          <cell r="D300">
            <v>21</v>
          </cell>
        </row>
        <row r="301">
          <cell r="A301" t="str">
            <v>Чебупай спелая вишня ТМ Горячая штучка 0,2 кг зам.  ПОКОМ</v>
          </cell>
          <cell r="D301">
            <v>59</v>
          </cell>
        </row>
        <row r="302">
          <cell r="A302" t="str">
            <v>Чебупели Курочка гриль ТМ Горячая штучка, 0,3 кг зам  ПОКОМ</v>
          </cell>
          <cell r="D302">
            <v>52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274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651</v>
          </cell>
        </row>
        <row r="305">
          <cell r="A305" t="str">
            <v>Чебуреки Мясные вес 2,7 кг ТМ Зареченские ВЕС ПОКОМ</v>
          </cell>
          <cell r="D305">
            <v>2.7</v>
          </cell>
        </row>
        <row r="306">
          <cell r="A306" t="str">
            <v>Чебуреки сочные ВЕС ТМ Зареченские  ПОКОМ</v>
          </cell>
          <cell r="D306">
            <v>70</v>
          </cell>
        </row>
        <row r="307">
          <cell r="A307" t="str">
            <v>Шпикачки Русские (черева) (в ср.защ.атм.) "Высокий вкус"  СПК</v>
          </cell>
          <cell r="D307">
            <v>19.957000000000001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52</v>
          </cell>
        </row>
        <row r="309">
          <cell r="A309" t="str">
            <v>Юбилейная с/к 0,10 кг.шт. нарезка (лоток с ср.защ.атм.)  СПК</v>
          </cell>
          <cell r="D309">
            <v>21</v>
          </cell>
        </row>
        <row r="310">
          <cell r="A310" t="str">
            <v>Юбилейная с/к 0,235 кг.шт.  СПК</v>
          </cell>
          <cell r="D310">
            <v>1326</v>
          </cell>
        </row>
        <row r="311">
          <cell r="A311" t="str">
            <v>Итого</v>
          </cell>
          <cell r="D311">
            <v>68083.735000000001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7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P28" sqref="AP28"/>
    </sheetView>
  </sheetViews>
  <sheetFormatPr defaultColWidth="10.5" defaultRowHeight="11.45" customHeight="1" outlineLevelRow="1" x14ac:dyDescent="0.2"/>
  <cols>
    <col min="1" max="1" width="62.6640625" style="1" customWidth="1"/>
    <col min="2" max="2" width="4.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" style="5" customWidth="1"/>
    <col min="36" max="38" width="6.6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  <c r="AK4" s="12" t="s">
        <v>136</v>
      </c>
      <c r="AL4" s="12" t="s">
        <v>136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U5" s="14" t="s">
        <v>140</v>
      </c>
      <c r="V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137</v>
      </c>
      <c r="AJ5" s="14" t="s">
        <v>140</v>
      </c>
      <c r="AK5" s="14" t="s">
        <v>141</v>
      </c>
      <c r="AL5" s="14" t="s">
        <v>142</v>
      </c>
    </row>
    <row r="6" spans="1:40" ht="11.1" customHeight="1" x14ac:dyDescent="0.2">
      <c r="A6" s="6"/>
      <c r="B6" s="6"/>
      <c r="C6" s="3"/>
      <c r="D6" s="3"/>
      <c r="E6" s="9">
        <f>SUM(E7:E126)</f>
        <v>164490.25399999999</v>
      </c>
      <c r="F6" s="9">
        <f>SUM(F7:F126)</f>
        <v>74733.818000000014</v>
      </c>
      <c r="J6" s="9">
        <f>SUM(J7:J126)</f>
        <v>164798.76200000002</v>
      </c>
      <c r="K6" s="9">
        <f t="shared" ref="K6:X6" si="0">SUM(K7:K126)</f>
        <v>-308.50799999999867</v>
      </c>
      <c r="L6" s="9">
        <f t="shared" si="0"/>
        <v>30210</v>
      </c>
      <c r="M6" s="9">
        <f t="shared" si="0"/>
        <v>15800</v>
      </c>
      <c r="N6" s="9">
        <f t="shared" si="0"/>
        <v>30240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28140</v>
      </c>
      <c r="V6" s="9">
        <f t="shared" si="0"/>
        <v>28558</v>
      </c>
      <c r="W6" s="9">
        <f t="shared" si="0"/>
        <v>28202.050800000005</v>
      </c>
      <c r="X6" s="9">
        <f t="shared" si="0"/>
        <v>29400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23480</v>
      </c>
      <c r="AE6" s="9">
        <f t="shared" ref="AE6" si="5">SUM(AE7:AE126)</f>
        <v>25804.80520000001</v>
      </c>
      <c r="AF6" s="9">
        <f t="shared" ref="AF6" si="6">SUM(AF7:AF126)</f>
        <v>27368.443399999989</v>
      </c>
      <c r="AG6" s="9">
        <f t="shared" ref="AG6" si="7">SUM(AG7:AG126)</f>
        <v>27435.803599999996</v>
      </c>
      <c r="AH6" s="9">
        <f t="shared" ref="AH6" si="8">SUM(AH7:AH126)</f>
        <v>29067.218000000001</v>
      </c>
      <c r="AJ6" s="9">
        <f t="shared" ref="AJ6" si="9">SUM(AJ7:AJ126)</f>
        <v>17101.5</v>
      </c>
      <c r="AK6" s="9">
        <f t="shared" ref="AK6" si="10">SUM(AK7:AK126)</f>
        <v>17040.900000000001</v>
      </c>
      <c r="AL6" s="9">
        <f t="shared" ref="AL6" si="11">SUM(AL7:AL126)</f>
        <v>17217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208.33199999999999</v>
      </c>
      <c r="D7" s="8">
        <v>1092.627</v>
      </c>
      <c r="E7" s="8">
        <v>786.87900000000002</v>
      </c>
      <c r="F7" s="8">
        <v>486.73899999999998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766.13199999999995</v>
      </c>
      <c r="K7" s="13">
        <f>E7-J7</f>
        <v>20.747000000000071</v>
      </c>
      <c r="L7" s="13">
        <f>VLOOKUP(A:A,[1]TDSheet!$A:$M,13,0)</f>
        <v>160</v>
      </c>
      <c r="M7" s="13">
        <f>VLOOKUP(A:A,[1]TDSheet!$A:$N,14,0)</f>
        <v>100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5">
        <v>140</v>
      </c>
      <c r="V7" s="15">
        <v>170</v>
      </c>
      <c r="W7" s="13">
        <f>(E7-AD7)/5</f>
        <v>157.3758</v>
      </c>
      <c r="X7" s="15">
        <v>190</v>
      </c>
      <c r="Y7" s="16">
        <f>(F7+L7+M7+N7+U7+V7+X7)/W7</f>
        <v>8.5574719874339014</v>
      </c>
      <c r="Z7" s="13">
        <f>F7/W7</f>
        <v>3.0928452786260658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132.51740000000001</v>
      </c>
      <c r="AF7" s="13">
        <f>VLOOKUP(A:A,[1]TDSheet!$A:$AF,32,0)</f>
        <v>131.3578</v>
      </c>
      <c r="AG7" s="13">
        <f>VLOOKUP(A:A,[1]TDSheet!$A:$AG,33,0)</f>
        <v>151.35380000000001</v>
      </c>
      <c r="AH7" s="13">
        <f>VLOOKUP(A:A,[3]TDSheet!$A:$D,4,0)</f>
        <v>193.08</v>
      </c>
      <c r="AI7" s="13">
        <f>VLOOKUP(A:A,[1]TDSheet!$A:$AI,35,0)</f>
        <v>0</v>
      </c>
      <c r="AJ7" s="13">
        <f>U7*H7</f>
        <v>140</v>
      </c>
      <c r="AK7" s="13">
        <f>V7*H7</f>
        <v>170</v>
      </c>
      <c r="AL7" s="13">
        <f>X7*H7</f>
        <v>190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401.30599999999998</v>
      </c>
      <c r="D8" s="8">
        <v>1573.558</v>
      </c>
      <c r="E8" s="8">
        <v>736.56899999999996</v>
      </c>
      <c r="F8" s="8">
        <v>213.685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726.13499999999999</v>
      </c>
      <c r="K8" s="13">
        <f t="shared" ref="K8:K71" si="12">E8-J8</f>
        <v>10.433999999999969</v>
      </c>
      <c r="L8" s="13">
        <f>VLOOKUP(A:A,[1]TDSheet!$A:$M,13,0)</f>
        <v>130</v>
      </c>
      <c r="M8" s="13">
        <f>VLOOKUP(A:A,[1]TDSheet!$A:$N,14,0)</f>
        <v>170</v>
      </c>
      <c r="N8" s="13">
        <f>VLOOKUP(A:A,[1]TDSheet!$A:$X,24,0)</f>
        <v>240</v>
      </c>
      <c r="O8" s="13"/>
      <c r="P8" s="13"/>
      <c r="Q8" s="13"/>
      <c r="R8" s="13"/>
      <c r="S8" s="13"/>
      <c r="T8" s="13"/>
      <c r="U8" s="15">
        <v>180</v>
      </c>
      <c r="V8" s="15">
        <v>150</v>
      </c>
      <c r="W8" s="13">
        <f t="shared" ref="W8:W71" si="13">(E8-AD8)/5</f>
        <v>147.31379999999999</v>
      </c>
      <c r="X8" s="15">
        <v>180</v>
      </c>
      <c r="Y8" s="16">
        <f t="shared" ref="Y8:Y71" si="14">(F8+L8+M8+N8+U8+V8+X8)/W8</f>
        <v>8.5781848000662535</v>
      </c>
      <c r="Z8" s="13">
        <f t="shared" ref="Z8:Z71" si="15">F8/W8</f>
        <v>1.4505429905412801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120.7692</v>
      </c>
      <c r="AF8" s="13">
        <f>VLOOKUP(A:A,[1]TDSheet!$A:$AF,32,0)</f>
        <v>131.32139999999998</v>
      </c>
      <c r="AG8" s="13">
        <f>VLOOKUP(A:A,[1]TDSheet!$A:$AG,33,0)</f>
        <v>113.11859999999999</v>
      </c>
      <c r="AH8" s="13">
        <f>VLOOKUP(A:A,[3]TDSheet!$A:$D,4,0)</f>
        <v>146.328</v>
      </c>
      <c r="AI8" s="13">
        <f>VLOOKUP(A:A,[1]TDSheet!$A:$AI,35,0)</f>
        <v>0</v>
      </c>
      <c r="AJ8" s="13">
        <f t="shared" ref="AJ8:AJ71" si="16">U8*H8</f>
        <v>180</v>
      </c>
      <c r="AK8" s="13">
        <f t="shared" ref="AK8:AK71" si="17">V8*H8</f>
        <v>150</v>
      </c>
      <c r="AL8" s="13">
        <f t="shared" ref="AL8:AL71" si="18">X8*H8</f>
        <v>180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690.25400000000002</v>
      </c>
      <c r="D9" s="8">
        <v>6046.732</v>
      </c>
      <c r="E9" s="8">
        <v>2344.1329999999998</v>
      </c>
      <c r="F9" s="8">
        <v>968.91099999999994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2213.8029999999999</v>
      </c>
      <c r="K9" s="13">
        <f t="shared" si="12"/>
        <v>130.32999999999993</v>
      </c>
      <c r="L9" s="13">
        <f>VLOOKUP(A:A,[1]TDSheet!$A:$M,13,0)</f>
        <v>500</v>
      </c>
      <c r="M9" s="13">
        <f>VLOOKUP(A:A,[1]TDSheet!$A:$N,14,0)</f>
        <v>350</v>
      </c>
      <c r="N9" s="13">
        <f>VLOOKUP(A:A,[1]TDSheet!$A:$X,24,0)</f>
        <v>400</v>
      </c>
      <c r="O9" s="13"/>
      <c r="P9" s="13"/>
      <c r="Q9" s="13"/>
      <c r="R9" s="13"/>
      <c r="S9" s="13"/>
      <c r="T9" s="13"/>
      <c r="U9" s="15">
        <v>700</v>
      </c>
      <c r="V9" s="15">
        <v>550</v>
      </c>
      <c r="W9" s="13">
        <f t="shared" si="13"/>
        <v>468.82659999999998</v>
      </c>
      <c r="X9" s="15">
        <v>500</v>
      </c>
      <c r="Y9" s="16">
        <f t="shared" si="14"/>
        <v>8.465626737049476</v>
      </c>
      <c r="Z9" s="13">
        <f t="shared" si="15"/>
        <v>2.0666724115056612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357.67040000000003</v>
      </c>
      <c r="AF9" s="13">
        <f>VLOOKUP(A:A,[1]TDSheet!$A:$AF,32,0)</f>
        <v>399.84199999999998</v>
      </c>
      <c r="AG9" s="13">
        <f>VLOOKUP(A:A,[1]TDSheet!$A:$AG,33,0)</f>
        <v>429.36559999999997</v>
      </c>
      <c r="AH9" s="13">
        <f>VLOOKUP(A:A,[3]TDSheet!$A:$D,4,0)</f>
        <v>651.279</v>
      </c>
      <c r="AI9" s="13" t="str">
        <f>VLOOKUP(A:A,[1]TDSheet!$A:$AI,35,0)</f>
        <v>июльпер</v>
      </c>
      <c r="AJ9" s="13">
        <f t="shared" si="16"/>
        <v>700</v>
      </c>
      <c r="AK9" s="13">
        <f t="shared" si="17"/>
        <v>550</v>
      </c>
      <c r="AL9" s="13">
        <f t="shared" si="18"/>
        <v>500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110.95699999999999</v>
      </c>
      <c r="D10" s="8">
        <v>226.714</v>
      </c>
      <c r="E10" s="8">
        <v>185.53800000000001</v>
      </c>
      <c r="F10" s="8">
        <v>148.05699999999999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184.28</v>
      </c>
      <c r="K10" s="13">
        <f t="shared" si="12"/>
        <v>1.2580000000000098</v>
      </c>
      <c r="L10" s="13">
        <f>VLOOKUP(A:A,[1]TDSheet!$A:$M,13,0)</f>
        <v>40</v>
      </c>
      <c r="M10" s="13">
        <f>VLOOKUP(A:A,[1]TDSheet!$A:$N,14,0)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>
        <v>50</v>
      </c>
      <c r="V10" s="15">
        <v>50</v>
      </c>
      <c r="W10" s="13">
        <f t="shared" si="13"/>
        <v>37.107600000000005</v>
      </c>
      <c r="X10" s="15">
        <v>30</v>
      </c>
      <c r="Y10" s="16">
        <f t="shared" si="14"/>
        <v>8.5712091323610249</v>
      </c>
      <c r="Z10" s="13">
        <f t="shared" si="15"/>
        <v>3.9899373713201598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36.073999999999998</v>
      </c>
      <c r="AF10" s="13">
        <f>VLOOKUP(A:A,[1]TDSheet!$A:$AF,32,0)</f>
        <v>39.972200000000001</v>
      </c>
      <c r="AG10" s="13">
        <f>VLOOKUP(A:A,[1]TDSheet!$A:$AG,33,0)</f>
        <v>39.162400000000005</v>
      </c>
      <c r="AH10" s="13">
        <f>VLOOKUP(A:A,[3]TDSheet!$A:$D,4,0)</f>
        <v>36.176000000000002</v>
      </c>
      <c r="AI10" s="13" t="e">
        <f>VLOOKUP(A:A,[1]TDSheet!$A:$AI,35,0)</f>
        <v>#N/A</v>
      </c>
      <c r="AJ10" s="13">
        <f t="shared" si="16"/>
        <v>50</v>
      </c>
      <c r="AK10" s="13">
        <f t="shared" si="17"/>
        <v>50</v>
      </c>
      <c r="AL10" s="13">
        <f t="shared" si="18"/>
        <v>30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58</v>
      </c>
      <c r="D11" s="8">
        <v>589</v>
      </c>
      <c r="E11" s="8">
        <v>334</v>
      </c>
      <c r="F11" s="8">
        <v>300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373</v>
      </c>
      <c r="K11" s="13">
        <f t="shared" si="12"/>
        <v>-39</v>
      </c>
      <c r="L11" s="13">
        <f>VLOOKUP(A:A,[1]TDSheet!$A:$M,13,0)</f>
        <v>90</v>
      </c>
      <c r="M11" s="13">
        <f>VLOOKUP(A:A,[1]TDSheet!$A:$N,14,0)</f>
        <v>0</v>
      </c>
      <c r="N11" s="13">
        <f>VLOOKUP(A:A,[1]TDSheet!$A:$X,24,0)</f>
        <v>0</v>
      </c>
      <c r="O11" s="13"/>
      <c r="P11" s="13"/>
      <c r="Q11" s="13"/>
      <c r="R11" s="13"/>
      <c r="S11" s="13"/>
      <c r="T11" s="13"/>
      <c r="U11" s="15">
        <v>30</v>
      </c>
      <c r="V11" s="15">
        <v>8</v>
      </c>
      <c r="W11" s="13">
        <f t="shared" si="13"/>
        <v>66.8</v>
      </c>
      <c r="X11" s="15">
        <v>140</v>
      </c>
      <c r="Y11" s="16">
        <f t="shared" si="14"/>
        <v>8.5029940119760479</v>
      </c>
      <c r="Z11" s="13">
        <f t="shared" si="15"/>
        <v>4.4910179640718564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64.400000000000006</v>
      </c>
      <c r="AF11" s="13">
        <f>VLOOKUP(A:A,[1]TDSheet!$A:$AF,32,0)</f>
        <v>65</v>
      </c>
      <c r="AG11" s="13">
        <f>VLOOKUP(A:A,[1]TDSheet!$A:$AG,33,0)</f>
        <v>79.8</v>
      </c>
      <c r="AH11" s="13">
        <f>VLOOKUP(A:A,[3]TDSheet!$A:$D,4,0)</f>
        <v>49</v>
      </c>
      <c r="AI11" s="13">
        <f>VLOOKUP(A:A,[1]TDSheet!$A:$AI,35,0)</f>
        <v>0</v>
      </c>
      <c r="AJ11" s="13">
        <f t="shared" si="16"/>
        <v>15</v>
      </c>
      <c r="AK11" s="13">
        <f t="shared" si="17"/>
        <v>4</v>
      </c>
      <c r="AL11" s="13">
        <f t="shared" si="18"/>
        <v>70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701</v>
      </c>
      <c r="D12" s="8">
        <v>12219</v>
      </c>
      <c r="E12" s="8">
        <v>3869</v>
      </c>
      <c r="F12" s="8">
        <v>1337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3871</v>
      </c>
      <c r="K12" s="13">
        <f t="shared" si="12"/>
        <v>-2</v>
      </c>
      <c r="L12" s="13">
        <f>VLOOKUP(A:A,[1]TDSheet!$A:$M,13,0)</f>
        <v>600</v>
      </c>
      <c r="M12" s="13">
        <f>VLOOKUP(A:A,[1]TDSheet!$A:$N,14,0)</f>
        <v>200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5">
        <v>700</v>
      </c>
      <c r="V12" s="15">
        <v>700</v>
      </c>
      <c r="W12" s="13">
        <f t="shared" si="13"/>
        <v>539.79999999999995</v>
      </c>
      <c r="X12" s="15">
        <v>500</v>
      </c>
      <c r="Y12" s="16">
        <f t="shared" si="14"/>
        <v>8.5902185994812896</v>
      </c>
      <c r="Z12" s="13">
        <f t="shared" si="15"/>
        <v>2.4768432752871434</v>
      </c>
      <c r="AA12" s="13"/>
      <c r="AB12" s="13"/>
      <c r="AC12" s="13"/>
      <c r="AD12" s="13">
        <f>VLOOKUP(A:A,[1]TDSheet!$A:$AD,30,0)</f>
        <v>1170</v>
      </c>
      <c r="AE12" s="13">
        <f>VLOOKUP(A:A,[1]TDSheet!$A:$AE,31,0)</f>
        <v>448</v>
      </c>
      <c r="AF12" s="13">
        <f>VLOOKUP(A:A,[1]TDSheet!$A:$AF,32,0)</f>
        <v>476.2</v>
      </c>
      <c r="AG12" s="13">
        <f>VLOOKUP(A:A,[1]TDSheet!$A:$AG,33,0)</f>
        <v>527.79999999999995</v>
      </c>
      <c r="AH12" s="13">
        <f>VLOOKUP(A:A,[3]TDSheet!$A:$D,4,0)</f>
        <v>657</v>
      </c>
      <c r="AI12" s="13">
        <f>VLOOKUP(A:A,[1]TDSheet!$A:$AI,35,0)</f>
        <v>0</v>
      </c>
      <c r="AJ12" s="13">
        <f t="shared" si="16"/>
        <v>280</v>
      </c>
      <c r="AK12" s="13">
        <f t="shared" si="17"/>
        <v>280</v>
      </c>
      <c r="AL12" s="13">
        <f t="shared" si="18"/>
        <v>200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1162</v>
      </c>
      <c r="D13" s="8">
        <v>7359</v>
      </c>
      <c r="E13" s="8">
        <v>6244</v>
      </c>
      <c r="F13" s="8">
        <v>2119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6305</v>
      </c>
      <c r="K13" s="13">
        <f t="shared" si="12"/>
        <v>-61</v>
      </c>
      <c r="L13" s="13">
        <f>VLOOKUP(A:A,[1]TDSheet!$A:$M,13,0)</f>
        <v>1000</v>
      </c>
      <c r="M13" s="13">
        <f>VLOOKUP(A:A,[1]TDSheet!$A:$N,14,0)</f>
        <v>600</v>
      </c>
      <c r="N13" s="13">
        <f>VLOOKUP(A:A,[1]TDSheet!$A:$X,24,0)</f>
        <v>1300</v>
      </c>
      <c r="O13" s="13"/>
      <c r="P13" s="13"/>
      <c r="Q13" s="13"/>
      <c r="R13" s="13"/>
      <c r="S13" s="13"/>
      <c r="T13" s="13"/>
      <c r="U13" s="15">
        <v>1200</v>
      </c>
      <c r="V13" s="15">
        <v>1100</v>
      </c>
      <c r="W13" s="13">
        <f t="shared" si="13"/>
        <v>983.6</v>
      </c>
      <c r="X13" s="15">
        <v>1000</v>
      </c>
      <c r="Y13" s="16">
        <f t="shared" si="14"/>
        <v>8.4577063847092315</v>
      </c>
      <c r="Z13" s="13">
        <f t="shared" si="15"/>
        <v>2.1543310288735258</v>
      </c>
      <c r="AA13" s="13"/>
      <c r="AB13" s="13"/>
      <c r="AC13" s="13"/>
      <c r="AD13" s="13">
        <f>VLOOKUP(A:A,[1]TDSheet!$A:$AD,30,0)</f>
        <v>1326</v>
      </c>
      <c r="AE13" s="13">
        <f>VLOOKUP(A:A,[1]TDSheet!$A:$AE,31,0)</f>
        <v>578.6</v>
      </c>
      <c r="AF13" s="13">
        <f>VLOOKUP(A:A,[1]TDSheet!$A:$AF,32,0)</f>
        <v>728.2</v>
      </c>
      <c r="AG13" s="13">
        <f>VLOOKUP(A:A,[1]TDSheet!$A:$AG,33,0)</f>
        <v>893.2</v>
      </c>
      <c r="AH13" s="13">
        <f>VLOOKUP(A:A,[3]TDSheet!$A:$D,4,0)</f>
        <v>1253</v>
      </c>
      <c r="AI13" s="13" t="str">
        <f>VLOOKUP(A:A,[1]TDSheet!$A:$AI,35,0)</f>
        <v>акиюльяб</v>
      </c>
      <c r="AJ13" s="13">
        <f t="shared" si="16"/>
        <v>540</v>
      </c>
      <c r="AK13" s="13">
        <f t="shared" si="17"/>
        <v>495</v>
      </c>
      <c r="AL13" s="13">
        <f t="shared" si="18"/>
        <v>450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1993</v>
      </c>
      <c r="D14" s="8">
        <v>25647</v>
      </c>
      <c r="E14" s="8">
        <v>8776</v>
      </c>
      <c r="F14" s="8">
        <v>2706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8924</v>
      </c>
      <c r="K14" s="13">
        <f t="shared" si="12"/>
        <v>-148</v>
      </c>
      <c r="L14" s="13">
        <f>VLOOKUP(A:A,[1]TDSheet!$A:$M,13,0)</f>
        <v>1100</v>
      </c>
      <c r="M14" s="13">
        <f>VLOOKUP(A:A,[1]TDSheet!$A:$N,14,0)</f>
        <v>400</v>
      </c>
      <c r="N14" s="13">
        <f>VLOOKUP(A:A,[1]TDSheet!$A:$X,24,0)</f>
        <v>1500</v>
      </c>
      <c r="O14" s="13"/>
      <c r="P14" s="13"/>
      <c r="Q14" s="13"/>
      <c r="R14" s="13"/>
      <c r="S14" s="13"/>
      <c r="T14" s="13"/>
      <c r="U14" s="15">
        <v>900</v>
      </c>
      <c r="V14" s="15">
        <v>1100</v>
      </c>
      <c r="W14" s="13">
        <f t="shared" si="13"/>
        <v>1035.2</v>
      </c>
      <c r="X14" s="15">
        <v>1000</v>
      </c>
      <c r="Y14" s="16">
        <f t="shared" si="14"/>
        <v>8.4099690880989169</v>
      </c>
      <c r="Z14" s="13">
        <f t="shared" si="15"/>
        <v>2.613987635239567</v>
      </c>
      <c r="AA14" s="13"/>
      <c r="AB14" s="13"/>
      <c r="AC14" s="13"/>
      <c r="AD14" s="13">
        <f>VLOOKUP(A:A,[1]TDSheet!$A:$AD,30,0)</f>
        <v>3600</v>
      </c>
      <c r="AE14" s="13">
        <f>VLOOKUP(A:A,[1]TDSheet!$A:$AE,31,0)</f>
        <v>1123</v>
      </c>
      <c r="AF14" s="13">
        <f>VLOOKUP(A:A,[1]TDSheet!$A:$AF,32,0)</f>
        <v>1063.4000000000001</v>
      </c>
      <c r="AG14" s="13">
        <f>VLOOKUP(A:A,[1]TDSheet!$A:$AG,33,0)</f>
        <v>1013</v>
      </c>
      <c r="AH14" s="13">
        <f>VLOOKUP(A:A,[3]TDSheet!$A:$D,4,0)</f>
        <v>1169</v>
      </c>
      <c r="AI14" s="13" t="str">
        <f>VLOOKUP(A:A,[1]TDSheet!$A:$AI,35,0)</f>
        <v>оконч</v>
      </c>
      <c r="AJ14" s="13">
        <f t="shared" si="16"/>
        <v>405</v>
      </c>
      <c r="AK14" s="13">
        <f t="shared" si="17"/>
        <v>495</v>
      </c>
      <c r="AL14" s="13">
        <f t="shared" si="18"/>
        <v>450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129</v>
      </c>
      <c r="D15" s="8">
        <v>455</v>
      </c>
      <c r="E15" s="8">
        <v>422</v>
      </c>
      <c r="F15" s="8">
        <v>155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435</v>
      </c>
      <c r="K15" s="13">
        <f t="shared" si="12"/>
        <v>-13</v>
      </c>
      <c r="L15" s="13">
        <f>VLOOKUP(A:A,[1]TDSheet!$A:$M,13,0)</f>
        <v>90</v>
      </c>
      <c r="M15" s="13">
        <f>VLOOKUP(A:A,[1]TDSheet!$A:$N,14,0)</f>
        <v>50</v>
      </c>
      <c r="N15" s="13">
        <f>VLOOKUP(A:A,[1]TDSheet!$A:$X,24,0)</f>
        <v>130</v>
      </c>
      <c r="O15" s="13"/>
      <c r="P15" s="13"/>
      <c r="Q15" s="13"/>
      <c r="R15" s="13"/>
      <c r="S15" s="13"/>
      <c r="T15" s="13"/>
      <c r="U15" s="15">
        <v>110</v>
      </c>
      <c r="V15" s="15">
        <v>90</v>
      </c>
      <c r="W15" s="13">
        <f t="shared" si="13"/>
        <v>84.4</v>
      </c>
      <c r="X15" s="15">
        <v>100</v>
      </c>
      <c r="Y15" s="16">
        <f t="shared" si="14"/>
        <v>8.5900473933649284</v>
      </c>
      <c r="Z15" s="13">
        <f t="shared" si="15"/>
        <v>1.8364928909952605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50.8</v>
      </c>
      <c r="AF15" s="13">
        <f>VLOOKUP(A:A,[1]TDSheet!$A:$AF,32,0)</f>
        <v>69.2</v>
      </c>
      <c r="AG15" s="13">
        <f>VLOOKUP(A:A,[1]TDSheet!$A:$AG,33,0)</f>
        <v>72.400000000000006</v>
      </c>
      <c r="AH15" s="13">
        <f>VLOOKUP(A:A,[3]TDSheet!$A:$D,4,0)</f>
        <v>102</v>
      </c>
      <c r="AI15" s="13" t="e">
        <f>VLOOKUP(A:A,[1]TDSheet!$A:$AI,35,0)</f>
        <v>#N/A</v>
      </c>
      <c r="AJ15" s="13">
        <f t="shared" si="16"/>
        <v>55</v>
      </c>
      <c r="AK15" s="13">
        <f t="shared" si="17"/>
        <v>45</v>
      </c>
      <c r="AL15" s="13">
        <f t="shared" si="18"/>
        <v>50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66</v>
      </c>
      <c r="D16" s="8">
        <v>113</v>
      </c>
      <c r="E16" s="8">
        <v>89</v>
      </c>
      <c r="F16" s="8">
        <v>87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103</v>
      </c>
      <c r="K16" s="13">
        <f t="shared" si="12"/>
        <v>-14</v>
      </c>
      <c r="L16" s="13">
        <f>VLOOKUP(A:A,[1]TDSheet!$A:$M,13,0)</f>
        <v>20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5">
        <v>20</v>
      </c>
      <c r="V16" s="15">
        <v>20</v>
      </c>
      <c r="W16" s="13">
        <f t="shared" si="13"/>
        <v>17.8</v>
      </c>
      <c r="X16" s="15">
        <v>20</v>
      </c>
      <c r="Y16" s="16">
        <f t="shared" si="14"/>
        <v>9.382022471910112</v>
      </c>
      <c r="Z16" s="13">
        <f t="shared" si="15"/>
        <v>4.8876404494382024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</v>
      </c>
      <c r="AF16" s="13">
        <f>VLOOKUP(A:A,[1]TDSheet!$A:$AF,32,0)</f>
        <v>18</v>
      </c>
      <c r="AG16" s="13">
        <f>VLOOKUP(A:A,[1]TDSheet!$A:$AG,33,0)</f>
        <v>19.600000000000001</v>
      </c>
      <c r="AH16" s="13">
        <f>VLOOKUP(A:A,[3]TDSheet!$A:$D,4,0)</f>
        <v>13</v>
      </c>
      <c r="AI16" s="13">
        <f>VLOOKUP(A:A,[1]TDSheet!$A:$AI,35,0)</f>
        <v>0</v>
      </c>
      <c r="AJ16" s="13">
        <f t="shared" si="16"/>
        <v>8</v>
      </c>
      <c r="AK16" s="13">
        <f t="shared" si="17"/>
        <v>8</v>
      </c>
      <c r="AL16" s="13">
        <f t="shared" si="18"/>
        <v>8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126</v>
      </c>
      <c r="D17" s="8">
        <v>572</v>
      </c>
      <c r="E17" s="8">
        <v>317</v>
      </c>
      <c r="F17" s="8">
        <v>370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334</v>
      </c>
      <c r="K17" s="13">
        <f t="shared" si="12"/>
        <v>-17</v>
      </c>
      <c r="L17" s="13">
        <f>VLOOKUP(A:A,[1]TDSheet!$A:$M,13,0)</f>
        <v>300</v>
      </c>
      <c r="M17" s="13">
        <f>VLOOKUP(A:A,[1]TDSheet!$A:$N,14,0)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63.4</v>
      </c>
      <c r="X17" s="15">
        <v>300</v>
      </c>
      <c r="Y17" s="16">
        <f t="shared" si="14"/>
        <v>15.299684542586752</v>
      </c>
      <c r="Z17" s="13">
        <f t="shared" si="15"/>
        <v>5.8359621451104102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43</v>
      </c>
      <c r="AF17" s="13">
        <f>VLOOKUP(A:A,[1]TDSheet!$A:$AF,32,0)</f>
        <v>59.2</v>
      </c>
      <c r="AG17" s="13">
        <f>VLOOKUP(A:A,[1]TDSheet!$A:$AG,33,0)</f>
        <v>68</v>
      </c>
      <c r="AH17" s="13">
        <f>VLOOKUP(A:A,[3]TDSheet!$A:$D,4,0)</f>
        <v>58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51.000000000000007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119</v>
      </c>
      <c r="D18" s="8">
        <v>144</v>
      </c>
      <c r="E18" s="8">
        <v>165</v>
      </c>
      <c r="F18" s="8">
        <v>98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155</v>
      </c>
      <c r="K18" s="13">
        <f t="shared" si="12"/>
        <v>10</v>
      </c>
      <c r="L18" s="13">
        <f>VLOOKUP(A:A,[1]TDSheet!$A:$M,13,0)</f>
        <v>20</v>
      </c>
      <c r="M18" s="13">
        <f>VLOOKUP(A:A,[1]TDSheet!$A:$N,14,0)</f>
        <v>80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5"/>
      <c r="V18" s="15">
        <v>30</v>
      </c>
      <c r="W18" s="13">
        <f t="shared" si="13"/>
        <v>33</v>
      </c>
      <c r="X18" s="15">
        <v>40</v>
      </c>
      <c r="Y18" s="16">
        <f t="shared" si="14"/>
        <v>8.7272727272727266</v>
      </c>
      <c r="Z18" s="13">
        <f t="shared" si="15"/>
        <v>2.9696969696969697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</v>
      </c>
      <c r="AF18" s="13">
        <f>VLOOKUP(A:A,[1]TDSheet!$A:$AF,32,0)</f>
        <v>34</v>
      </c>
      <c r="AG18" s="13">
        <f>VLOOKUP(A:A,[1]TDSheet!$A:$AG,33,0)</f>
        <v>28.2</v>
      </c>
      <c r="AH18" s="13">
        <f>VLOOKUP(A:A,[3]TDSheet!$A:$D,4,0)</f>
        <v>26</v>
      </c>
      <c r="AI18" s="13">
        <f>VLOOKUP(A:A,[1]TDSheet!$A:$AI,35,0)</f>
        <v>0</v>
      </c>
      <c r="AJ18" s="13">
        <f t="shared" si="16"/>
        <v>0</v>
      </c>
      <c r="AK18" s="13">
        <f t="shared" si="17"/>
        <v>13.5</v>
      </c>
      <c r="AL18" s="13">
        <f t="shared" si="18"/>
        <v>18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72</v>
      </c>
      <c r="D19" s="8">
        <v>606</v>
      </c>
      <c r="E19" s="8">
        <v>459</v>
      </c>
      <c r="F19" s="8">
        <v>191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577</v>
      </c>
      <c r="K19" s="13">
        <f t="shared" si="12"/>
        <v>-118</v>
      </c>
      <c r="L19" s="13">
        <f>VLOOKUP(A:A,[1]TDSheet!$A:$M,13,0)</f>
        <v>80</v>
      </c>
      <c r="M19" s="13">
        <f>VLOOKUP(A:A,[1]TDSheet!$A:$N,14,0)</f>
        <v>150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5">
        <v>90</v>
      </c>
      <c r="V19" s="15">
        <v>110</v>
      </c>
      <c r="W19" s="13">
        <f t="shared" si="13"/>
        <v>91.8</v>
      </c>
      <c r="X19" s="15">
        <v>100</v>
      </c>
      <c r="Y19" s="16">
        <f t="shared" si="14"/>
        <v>8.5076252723311541</v>
      </c>
      <c r="Z19" s="13">
        <f t="shared" si="15"/>
        <v>2.0806100217864922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54.4</v>
      </c>
      <c r="AF19" s="13">
        <f>VLOOKUP(A:A,[1]TDSheet!$A:$AF,32,0)</f>
        <v>70.400000000000006</v>
      </c>
      <c r="AG19" s="13">
        <f>VLOOKUP(A:A,[1]TDSheet!$A:$AG,33,0)</f>
        <v>88.4</v>
      </c>
      <c r="AH19" s="13">
        <f>VLOOKUP(A:A,[3]TDSheet!$A:$D,4,0)</f>
        <v>74</v>
      </c>
      <c r="AI19" s="13">
        <f>VLOOKUP(A:A,[1]TDSheet!$A:$AI,35,0)</f>
        <v>0</v>
      </c>
      <c r="AJ19" s="13">
        <f t="shared" si="16"/>
        <v>27</v>
      </c>
      <c r="AK19" s="13">
        <f t="shared" si="17"/>
        <v>33</v>
      </c>
      <c r="AL19" s="13">
        <f t="shared" si="18"/>
        <v>30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760</v>
      </c>
      <c r="D20" s="8">
        <v>3117</v>
      </c>
      <c r="E20" s="8">
        <v>1629</v>
      </c>
      <c r="F20" s="8">
        <v>2183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1687</v>
      </c>
      <c r="K20" s="13">
        <f t="shared" si="12"/>
        <v>-58</v>
      </c>
      <c r="L20" s="13">
        <f>VLOOKUP(A:A,[1]TDSheet!$A:$M,13,0)</f>
        <v>1500</v>
      </c>
      <c r="M20" s="13">
        <f>VLOOKUP(A:A,[1]TDSheet!$A:$N,14,0)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325.8</v>
      </c>
      <c r="X20" s="15">
        <v>1200</v>
      </c>
      <c r="Y20" s="16">
        <f t="shared" si="14"/>
        <v>14.987722529158992</v>
      </c>
      <c r="Z20" s="13">
        <f t="shared" si="15"/>
        <v>6.7004297114794351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238.6</v>
      </c>
      <c r="AF20" s="13">
        <f>VLOOKUP(A:A,[1]TDSheet!$A:$AF,32,0)</f>
        <v>311.2</v>
      </c>
      <c r="AG20" s="13">
        <f>VLOOKUP(A:A,[1]TDSheet!$A:$AG,33,0)</f>
        <v>316.39999999999998</v>
      </c>
      <c r="AH20" s="13">
        <f>VLOOKUP(A:A,[3]TDSheet!$A:$D,4,0)</f>
        <v>299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204.00000000000003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66</v>
      </c>
      <c r="D21" s="8">
        <v>1144</v>
      </c>
      <c r="E21" s="8">
        <v>67</v>
      </c>
      <c r="F21" s="8">
        <v>4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311</v>
      </c>
      <c r="K21" s="13">
        <f t="shared" si="12"/>
        <v>-244</v>
      </c>
      <c r="L21" s="13">
        <f>VLOOKUP(A:A,[1]TDSheet!$A:$M,13,0)</f>
        <v>70</v>
      </c>
      <c r="M21" s="13">
        <f>VLOOKUP(A:A,[1]TDSheet!$A:$N,14,0)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5">
        <v>50</v>
      </c>
      <c r="V21" s="15">
        <v>50</v>
      </c>
      <c r="W21" s="13">
        <f t="shared" si="13"/>
        <v>13.4</v>
      </c>
      <c r="X21" s="15">
        <v>30</v>
      </c>
      <c r="Y21" s="16">
        <f t="shared" si="14"/>
        <v>21.194029850746269</v>
      </c>
      <c r="Z21" s="13">
        <f t="shared" si="15"/>
        <v>0.29850746268656714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48.4</v>
      </c>
      <c r="AF21" s="13">
        <f>VLOOKUP(A:A,[1]TDSheet!$A:$AF,32,0)</f>
        <v>48.6</v>
      </c>
      <c r="AG21" s="13">
        <f>VLOOKUP(A:A,[1]TDSheet!$A:$AG,33,0)</f>
        <v>57.2</v>
      </c>
      <c r="AH21" s="13">
        <f>VLOOKUP(A:A,[3]TDSheet!$A:$D,4,0)</f>
        <v>7</v>
      </c>
      <c r="AI21" s="13" t="e">
        <f>VLOOKUP(A:A,[1]TDSheet!$A:$AI,35,0)</f>
        <v>#N/A</v>
      </c>
      <c r="AJ21" s="13">
        <f t="shared" si="16"/>
        <v>19</v>
      </c>
      <c r="AK21" s="13">
        <f t="shared" si="17"/>
        <v>19</v>
      </c>
      <c r="AL21" s="13">
        <f t="shared" si="18"/>
        <v>11.4</v>
      </c>
      <c r="AM21" s="13"/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761</v>
      </c>
      <c r="D22" s="8">
        <v>858</v>
      </c>
      <c r="E22" s="8">
        <v>1167</v>
      </c>
      <c r="F22" s="8">
        <v>412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1184</v>
      </c>
      <c r="K22" s="13">
        <f t="shared" si="12"/>
        <v>-17</v>
      </c>
      <c r="L22" s="13">
        <f>VLOOKUP(A:A,[1]TDSheet!$A:$M,13,0)</f>
        <v>250</v>
      </c>
      <c r="M22" s="13">
        <f>VLOOKUP(A:A,[1]TDSheet!$A:$N,14,0)</f>
        <v>300</v>
      </c>
      <c r="N22" s="13">
        <f>VLOOKUP(A:A,[1]TDSheet!$A:$X,24,0)</f>
        <v>250</v>
      </c>
      <c r="O22" s="13"/>
      <c r="P22" s="13"/>
      <c r="Q22" s="13"/>
      <c r="R22" s="13"/>
      <c r="S22" s="13"/>
      <c r="T22" s="13"/>
      <c r="U22" s="15">
        <v>300</v>
      </c>
      <c r="V22" s="15">
        <v>250</v>
      </c>
      <c r="W22" s="13">
        <f t="shared" si="13"/>
        <v>233.4</v>
      </c>
      <c r="X22" s="15">
        <v>240</v>
      </c>
      <c r="Y22" s="16">
        <f t="shared" si="14"/>
        <v>8.5775492716366752</v>
      </c>
      <c r="Z22" s="13">
        <f t="shared" si="15"/>
        <v>1.7652099400171379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152.4</v>
      </c>
      <c r="AF22" s="13">
        <f>VLOOKUP(A:A,[1]TDSheet!$A:$AF,32,0)</f>
        <v>249.2</v>
      </c>
      <c r="AG22" s="13">
        <f>VLOOKUP(A:A,[1]TDSheet!$A:$AG,33,0)</f>
        <v>200.6</v>
      </c>
      <c r="AH22" s="13">
        <f>VLOOKUP(A:A,[3]TDSheet!$A:$D,4,0)</f>
        <v>276</v>
      </c>
      <c r="AI22" s="13" t="str">
        <f>VLOOKUP(A:A,[1]TDSheet!$A:$AI,35,0)</f>
        <v>акиюльяб</v>
      </c>
      <c r="AJ22" s="13">
        <f t="shared" si="16"/>
        <v>105</v>
      </c>
      <c r="AK22" s="13">
        <f t="shared" si="17"/>
        <v>87.5</v>
      </c>
      <c r="AL22" s="13">
        <f t="shared" si="18"/>
        <v>84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7</v>
      </c>
      <c r="D23" s="8">
        <v>954</v>
      </c>
      <c r="E23" s="8">
        <v>464</v>
      </c>
      <c r="F23" s="8">
        <v>141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526</v>
      </c>
      <c r="K23" s="13">
        <f t="shared" si="12"/>
        <v>-62</v>
      </c>
      <c r="L23" s="13">
        <f>VLOOKUP(A:A,[1]TDSheet!$A:$M,13,0)</f>
        <v>60</v>
      </c>
      <c r="M23" s="13">
        <f>VLOOKUP(A:A,[1]TDSheet!$A:$N,14,0)</f>
        <v>50</v>
      </c>
      <c r="N23" s="13">
        <f>VLOOKUP(A:A,[1]TDSheet!$A:$X,24,0)</f>
        <v>60</v>
      </c>
      <c r="O23" s="13"/>
      <c r="P23" s="13"/>
      <c r="Q23" s="13"/>
      <c r="R23" s="13"/>
      <c r="S23" s="13"/>
      <c r="T23" s="13"/>
      <c r="U23" s="15">
        <v>40</v>
      </c>
      <c r="V23" s="15">
        <v>40</v>
      </c>
      <c r="W23" s="13">
        <f t="shared" si="13"/>
        <v>24.4</v>
      </c>
      <c r="X23" s="15">
        <v>40</v>
      </c>
      <c r="Y23" s="16">
        <f t="shared" si="14"/>
        <v>17.66393442622951</v>
      </c>
      <c r="Z23" s="13">
        <f t="shared" si="15"/>
        <v>5.778688524590164</v>
      </c>
      <c r="AA23" s="13"/>
      <c r="AB23" s="13"/>
      <c r="AC23" s="13"/>
      <c r="AD23" s="13">
        <f>VLOOKUP(A:A,[1]TDSheet!$A:$AD,30,0)</f>
        <v>342</v>
      </c>
      <c r="AE23" s="13">
        <f>VLOOKUP(A:A,[1]TDSheet!$A:$AE,31,0)</f>
        <v>45.2</v>
      </c>
      <c r="AF23" s="13">
        <f>VLOOKUP(A:A,[1]TDSheet!$A:$AF,32,0)</f>
        <v>70.400000000000006</v>
      </c>
      <c r="AG23" s="13">
        <f>VLOOKUP(A:A,[1]TDSheet!$A:$AG,33,0)</f>
        <v>36.6</v>
      </c>
      <c r="AH23" s="13">
        <f>VLOOKUP(A:A,[3]TDSheet!$A:$D,4,0)</f>
        <v>40</v>
      </c>
      <c r="AI23" s="13" t="str">
        <f>VLOOKUP(A:A,[1]TDSheet!$A:$AI,35,0)</f>
        <v>увел</v>
      </c>
      <c r="AJ23" s="13">
        <f t="shared" si="16"/>
        <v>14</v>
      </c>
      <c r="AK23" s="13">
        <f t="shared" si="17"/>
        <v>14</v>
      </c>
      <c r="AL23" s="13">
        <f t="shared" si="18"/>
        <v>14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313</v>
      </c>
      <c r="D24" s="8">
        <v>696</v>
      </c>
      <c r="E24" s="8">
        <v>581</v>
      </c>
      <c r="F24" s="8">
        <v>391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700</v>
      </c>
      <c r="K24" s="13">
        <f t="shared" si="12"/>
        <v>-119</v>
      </c>
      <c r="L24" s="13">
        <f>VLOOKUP(A:A,[1]TDSheet!$A:$M,13,0)</f>
        <v>110</v>
      </c>
      <c r="M24" s="13">
        <f>VLOOKUP(A:A,[1]TDSheet!$A:$N,14,0)</f>
        <v>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5">
        <v>120</v>
      </c>
      <c r="V24" s="15">
        <v>100</v>
      </c>
      <c r="W24" s="13">
        <f t="shared" si="13"/>
        <v>98.2</v>
      </c>
      <c r="X24" s="15">
        <v>50</v>
      </c>
      <c r="Y24" s="16">
        <f t="shared" si="14"/>
        <v>9.3788187372708762</v>
      </c>
      <c r="Z24" s="13">
        <f t="shared" si="15"/>
        <v>3.9816700610997962</v>
      </c>
      <c r="AA24" s="13"/>
      <c r="AB24" s="13"/>
      <c r="AC24" s="13"/>
      <c r="AD24" s="13">
        <f>VLOOKUP(A:A,[1]TDSheet!$A:$AD,30,0)</f>
        <v>90</v>
      </c>
      <c r="AE24" s="13">
        <f>VLOOKUP(A:A,[1]TDSheet!$A:$AE,31,0)</f>
        <v>72.8</v>
      </c>
      <c r="AF24" s="13">
        <f>VLOOKUP(A:A,[1]TDSheet!$A:$AF,32,0)</f>
        <v>74.400000000000006</v>
      </c>
      <c r="AG24" s="13">
        <f>VLOOKUP(A:A,[1]TDSheet!$A:$AG,33,0)</f>
        <v>96.6</v>
      </c>
      <c r="AH24" s="13">
        <f>VLOOKUP(A:A,[3]TDSheet!$A:$D,4,0)</f>
        <v>94</v>
      </c>
      <c r="AI24" s="13">
        <f>VLOOKUP(A:A,[1]TDSheet!$A:$AI,35,0)</f>
        <v>0</v>
      </c>
      <c r="AJ24" s="13">
        <f t="shared" si="16"/>
        <v>42</v>
      </c>
      <c r="AK24" s="13">
        <f t="shared" si="17"/>
        <v>35</v>
      </c>
      <c r="AL24" s="13">
        <f t="shared" si="18"/>
        <v>17.5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622</v>
      </c>
      <c r="D25" s="8">
        <v>716</v>
      </c>
      <c r="E25" s="8">
        <v>926</v>
      </c>
      <c r="F25" s="8">
        <v>377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993</v>
      </c>
      <c r="K25" s="13">
        <f t="shared" si="12"/>
        <v>-67</v>
      </c>
      <c r="L25" s="13">
        <f>VLOOKUP(A:A,[1]TDSheet!$A:$M,13,0)</f>
        <v>170</v>
      </c>
      <c r="M25" s="13">
        <f>VLOOKUP(A:A,[1]TDSheet!$A:$N,14,0)</f>
        <v>150</v>
      </c>
      <c r="N25" s="13">
        <f>VLOOKUP(A:A,[1]TDSheet!$A:$X,24,0)</f>
        <v>350</v>
      </c>
      <c r="O25" s="13"/>
      <c r="P25" s="13"/>
      <c r="Q25" s="13"/>
      <c r="R25" s="13"/>
      <c r="S25" s="13"/>
      <c r="T25" s="13"/>
      <c r="U25" s="15">
        <v>150</v>
      </c>
      <c r="V25" s="15">
        <v>200</v>
      </c>
      <c r="W25" s="13">
        <f t="shared" si="13"/>
        <v>185.2</v>
      </c>
      <c r="X25" s="15">
        <v>200</v>
      </c>
      <c r="Y25" s="16">
        <f t="shared" si="14"/>
        <v>8.6231101511879054</v>
      </c>
      <c r="Z25" s="13">
        <f t="shared" si="15"/>
        <v>2.0356371490280778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189</v>
      </c>
      <c r="AF25" s="13">
        <f>VLOOKUP(A:A,[1]TDSheet!$A:$AF,32,0)</f>
        <v>201.2</v>
      </c>
      <c r="AG25" s="13">
        <f>VLOOKUP(A:A,[1]TDSheet!$A:$AG,33,0)</f>
        <v>164</v>
      </c>
      <c r="AH25" s="13">
        <f>VLOOKUP(A:A,[3]TDSheet!$A:$D,4,0)</f>
        <v>168</v>
      </c>
      <c r="AI25" s="13" t="str">
        <f>VLOOKUP(A:A,[1]TDSheet!$A:$AI,35,0)</f>
        <v>оконч</v>
      </c>
      <c r="AJ25" s="13">
        <f t="shared" si="16"/>
        <v>52.5</v>
      </c>
      <c r="AK25" s="13">
        <f t="shared" si="17"/>
        <v>70</v>
      </c>
      <c r="AL25" s="13">
        <f t="shared" si="18"/>
        <v>70</v>
      </c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241.49</v>
      </c>
      <c r="D26" s="8">
        <v>598.65</v>
      </c>
      <c r="E26" s="8">
        <v>546.11099999999999</v>
      </c>
      <c r="F26" s="8">
        <v>278.91000000000003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526.08699999999999</v>
      </c>
      <c r="K26" s="13">
        <f t="shared" si="12"/>
        <v>20.024000000000001</v>
      </c>
      <c r="L26" s="13">
        <f>VLOOKUP(A:A,[1]TDSheet!$A:$M,13,0)</f>
        <v>120</v>
      </c>
      <c r="M26" s="13">
        <f>VLOOKUP(A:A,[1]TDSheet!$A:$N,14,0)</f>
        <v>90</v>
      </c>
      <c r="N26" s="13">
        <f>VLOOKUP(A:A,[1]TDSheet!$A:$X,24,0)</f>
        <v>100</v>
      </c>
      <c r="O26" s="13"/>
      <c r="P26" s="13"/>
      <c r="Q26" s="13"/>
      <c r="R26" s="13"/>
      <c r="S26" s="13"/>
      <c r="T26" s="13"/>
      <c r="U26" s="15">
        <v>100</v>
      </c>
      <c r="V26" s="15">
        <v>120</v>
      </c>
      <c r="W26" s="13">
        <f t="shared" si="13"/>
        <v>109.2222</v>
      </c>
      <c r="X26" s="15">
        <v>120</v>
      </c>
      <c r="Y26" s="16">
        <f t="shared" si="14"/>
        <v>8.5047728392213315</v>
      </c>
      <c r="Z26" s="13">
        <f t="shared" si="15"/>
        <v>2.5536017403055427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98.803200000000004</v>
      </c>
      <c r="AF26" s="13">
        <f>VLOOKUP(A:A,[1]TDSheet!$A:$AF,32,0)</f>
        <v>108.4834</v>
      </c>
      <c r="AG26" s="13">
        <f>VLOOKUP(A:A,[1]TDSheet!$A:$AG,33,0)</f>
        <v>104.35239999999999</v>
      </c>
      <c r="AH26" s="13">
        <f>VLOOKUP(A:A,[3]TDSheet!$A:$D,4,0)</f>
        <v>124.97799999999999</v>
      </c>
      <c r="AI26" s="13">
        <f>VLOOKUP(A:A,[1]TDSheet!$A:$AI,35,0)</f>
        <v>0</v>
      </c>
      <c r="AJ26" s="13">
        <f t="shared" si="16"/>
        <v>100</v>
      </c>
      <c r="AK26" s="13">
        <f t="shared" si="17"/>
        <v>120</v>
      </c>
      <c r="AL26" s="13">
        <f t="shared" si="18"/>
        <v>120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2590.462</v>
      </c>
      <c r="D27" s="8">
        <v>10368.924000000001</v>
      </c>
      <c r="E27" s="8">
        <v>5798.424</v>
      </c>
      <c r="F27" s="8">
        <v>4280.2860000000001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5823.8549999999996</v>
      </c>
      <c r="K27" s="13">
        <f t="shared" si="12"/>
        <v>-25.430999999999585</v>
      </c>
      <c r="L27" s="13">
        <f>VLOOKUP(A:A,[1]TDSheet!$A:$M,13,0)</f>
        <v>1200</v>
      </c>
      <c r="M27" s="13">
        <f>VLOOKUP(A:A,[1]TDSheet!$A:$N,14,0)</f>
        <v>0</v>
      </c>
      <c r="N27" s="13">
        <f>VLOOKUP(A:A,[1]TDSheet!$A:$X,24,0)</f>
        <v>1000</v>
      </c>
      <c r="O27" s="13"/>
      <c r="P27" s="13"/>
      <c r="Q27" s="13"/>
      <c r="R27" s="13"/>
      <c r="S27" s="13"/>
      <c r="T27" s="13"/>
      <c r="U27" s="15">
        <v>1500</v>
      </c>
      <c r="V27" s="15">
        <v>1000</v>
      </c>
      <c r="W27" s="13">
        <f t="shared" si="13"/>
        <v>1159.6848</v>
      </c>
      <c r="X27" s="15">
        <v>1000</v>
      </c>
      <c r="Y27" s="16">
        <f t="shared" si="14"/>
        <v>8.6060332945641775</v>
      </c>
      <c r="Z27" s="13">
        <f t="shared" si="15"/>
        <v>3.6909046320172516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1094.1597999999999</v>
      </c>
      <c r="AF27" s="13">
        <f>VLOOKUP(A:A,[1]TDSheet!$A:$AF,32,0)</f>
        <v>1155.653</v>
      </c>
      <c r="AG27" s="13">
        <f>VLOOKUP(A:A,[1]TDSheet!$A:$AG,33,0)</f>
        <v>1251.3706</v>
      </c>
      <c r="AH27" s="13">
        <f>VLOOKUP(A:A,[3]TDSheet!$A:$D,4,0)</f>
        <v>1272.154</v>
      </c>
      <c r="AI27" s="13" t="str">
        <f>VLOOKUP(A:A,[1]TDSheet!$A:$AI,35,0)</f>
        <v>акиюльяб</v>
      </c>
      <c r="AJ27" s="13">
        <f t="shared" si="16"/>
        <v>1500</v>
      </c>
      <c r="AK27" s="13">
        <f t="shared" si="17"/>
        <v>1000</v>
      </c>
      <c r="AL27" s="13">
        <f t="shared" si="18"/>
        <v>1000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147.55699999999999</v>
      </c>
      <c r="D28" s="8">
        <v>495.8</v>
      </c>
      <c r="E28" s="8">
        <v>415.17599999999999</v>
      </c>
      <c r="F28" s="8">
        <v>223.68899999999999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395.45800000000003</v>
      </c>
      <c r="K28" s="13">
        <f t="shared" si="12"/>
        <v>19.717999999999961</v>
      </c>
      <c r="L28" s="13">
        <f>VLOOKUP(A:A,[1]TDSheet!$A:$M,13,0)</f>
        <v>100</v>
      </c>
      <c r="M28" s="13">
        <f>VLOOKUP(A:A,[1]TDSheet!$A:$N,14,0)</f>
        <v>70</v>
      </c>
      <c r="N28" s="13">
        <f>VLOOKUP(A:A,[1]TDSheet!$A:$X,24,0)</f>
        <v>90</v>
      </c>
      <c r="O28" s="13"/>
      <c r="P28" s="13"/>
      <c r="Q28" s="13"/>
      <c r="R28" s="13"/>
      <c r="S28" s="13"/>
      <c r="T28" s="13"/>
      <c r="U28" s="15">
        <v>50</v>
      </c>
      <c r="V28" s="15">
        <v>100</v>
      </c>
      <c r="W28" s="13">
        <f t="shared" si="13"/>
        <v>83.035200000000003</v>
      </c>
      <c r="X28" s="15">
        <v>80</v>
      </c>
      <c r="Y28" s="16">
        <f t="shared" si="14"/>
        <v>8.595017534732257</v>
      </c>
      <c r="Z28" s="13">
        <f t="shared" si="15"/>
        <v>2.6939057170934735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76.069800000000001</v>
      </c>
      <c r="AF28" s="13">
        <f>VLOOKUP(A:A,[1]TDSheet!$A:$AF,32,0)</f>
        <v>75.192800000000005</v>
      </c>
      <c r="AG28" s="13">
        <f>VLOOKUP(A:A,[1]TDSheet!$A:$AG,33,0)</f>
        <v>79.258600000000001</v>
      </c>
      <c r="AH28" s="13">
        <f>VLOOKUP(A:A,[3]TDSheet!$A:$D,4,0)</f>
        <v>57.784999999999997</v>
      </c>
      <c r="AI28" s="13">
        <f>VLOOKUP(A:A,[1]TDSheet!$A:$AI,35,0)</f>
        <v>0</v>
      </c>
      <c r="AJ28" s="13">
        <f t="shared" si="16"/>
        <v>50</v>
      </c>
      <c r="AK28" s="13">
        <f t="shared" si="17"/>
        <v>100</v>
      </c>
      <c r="AL28" s="13">
        <f t="shared" si="18"/>
        <v>80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674.149</v>
      </c>
      <c r="D29" s="8">
        <v>175.83</v>
      </c>
      <c r="E29" s="17">
        <v>681.77099999999996</v>
      </c>
      <c r="F29" s="17">
        <v>153.11199999999999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3">
        <f>VLOOKUP(A:A,[2]TDSheet!$A:$F,6,0)</f>
        <v>652.55200000000002</v>
      </c>
      <c r="K29" s="13">
        <f t="shared" si="12"/>
        <v>29.218999999999937</v>
      </c>
      <c r="L29" s="13">
        <f>VLOOKUP(A:A,[1]TDSheet!$A:$M,13,0)</f>
        <v>0</v>
      </c>
      <c r="M29" s="13">
        <f>VLOOKUP(A:A,[1]TDSheet!$A:$N,14,0)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5"/>
      <c r="V29" s="15"/>
      <c r="W29" s="13">
        <f t="shared" si="13"/>
        <v>136.35419999999999</v>
      </c>
      <c r="X29" s="15"/>
      <c r="Y29" s="16">
        <f t="shared" si="14"/>
        <v>1.1228990379467594</v>
      </c>
      <c r="Z29" s="13">
        <f t="shared" si="15"/>
        <v>1.1228990379467594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116.452</v>
      </c>
      <c r="AF29" s="13">
        <f>VLOOKUP(A:A,[1]TDSheet!$A:$AF,32,0)</f>
        <v>138.71700000000001</v>
      </c>
      <c r="AG29" s="13">
        <f>VLOOKUP(A:A,[1]TDSheet!$A:$AG,33,0)</f>
        <v>119</v>
      </c>
      <c r="AH29" s="13">
        <f>VLOOKUP(A:A,[3]TDSheet!$A:$D,4,0)</f>
        <v>98.956000000000003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88.566000000000003</v>
      </c>
      <c r="D30" s="8">
        <v>216.42699999999999</v>
      </c>
      <c r="E30" s="8">
        <v>180.84200000000001</v>
      </c>
      <c r="F30" s="17">
        <v>147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311.81799999999998</v>
      </c>
      <c r="K30" s="13">
        <f t="shared" si="12"/>
        <v>-130.97599999999997</v>
      </c>
      <c r="L30" s="13">
        <f>VLOOKUP(A:A,[1]TDSheet!$A:$M,13,0)</f>
        <v>40</v>
      </c>
      <c r="M30" s="13">
        <f>VLOOKUP(A:A,[1]TDSheet!$A:$N,14,0)</f>
        <v>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5">
        <v>40</v>
      </c>
      <c r="V30" s="15">
        <v>40</v>
      </c>
      <c r="W30" s="13">
        <f t="shared" si="13"/>
        <v>36.168400000000005</v>
      </c>
      <c r="X30" s="15">
        <v>40</v>
      </c>
      <c r="Y30" s="16">
        <f t="shared" si="14"/>
        <v>9.870494685968966</v>
      </c>
      <c r="Z30" s="13">
        <f t="shared" si="15"/>
        <v>4.0643213412813388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51.840400000000002</v>
      </c>
      <c r="AF30" s="13">
        <f>VLOOKUP(A:A,[1]TDSheet!$A:$AF,32,0)</f>
        <v>42.513999999999996</v>
      </c>
      <c r="AG30" s="13">
        <f>VLOOKUP(A:A,[1]TDSheet!$A:$AG,33,0)</f>
        <v>39.148800000000001</v>
      </c>
      <c r="AH30" s="13">
        <f>VLOOKUP(A:A,[3]TDSheet!$A:$D,4,0)</f>
        <v>33.726999999999997</v>
      </c>
      <c r="AI30" s="13">
        <f>VLOOKUP(A:A,[1]TDSheet!$A:$AI,35,0)</f>
        <v>0</v>
      </c>
      <c r="AJ30" s="13">
        <f t="shared" si="16"/>
        <v>40</v>
      </c>
      <c r="AK30" s="13">
        <f t="shared" si="17"/>
        <v>40</v>
      </c>
      <c r="AL30" s="13">
        <f t="shared" si="18"/>
        <v>40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325.58100000000002</v>
      </c>
      <c r="D31" s="8">
        <v>763.26599999999996</v>
      </c>
      <c r="E31" s="8">
        <v>697.51300000000003</v>
      </c>
      <c r="F31" s="8">
        <v>378.17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667.803</v>
      </c>
      <c r="K31" s="13">
        <f t="shared" si="12"/>
        <v>29.710000000000036</v>
      </c>
      <c r="L31" s="13">
        <f>VLOOKUP(A:A,[1]TDSheet!$A:$M,13,0)</f>
        <v>130</v>
      </c>
      <c r="M31" s="13">
        <f>VLOOKUP(A:A,[1]TDSheet!$A:$N,14,0)</f>
        <v>80</v>
      </c>
      <c r="N31" s="13">
        <f>VLOOKUP(A:A,[1]TDSheet!$A:$X,24,0)</f>
        <v>180</v>
      </c>
      <c r="O31" s="13"/>
      <c r="P31" s="13"/>
      <c r="Q31" s="13"/>
      <c r="R31" s="13"/>
      <c r="S31" s="13"/>
      <c r="T31" s="13"/>
      <c r="U31" s="15">
        <v>100</v>
      </c>
      <c r="V31" s="15">
        <v>150</v>
      </c>
      <c r="W31" s="13">
        <f t="shared" si="13"/>
        <v>139.5026</v>
      </c>
      <c r="X31" s="15">
        <v>170</v>
      </c>
      <c r="Y31" s="16">
        <f t="shared" si="14"/>
        <v>8.5171889269447316</v>
      </c>
      <c r="Z31" s="13">
        <f t="shared" si="15"/>
        <v>2.7108455326280656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136.30279999999999</v>
      </c>
      <c r="AF31" s="13">
        <f>VLOOKUP(A:A,[1]TDSheet!$A:$AF,32,0)</f>
        <v>137.37560000000002</v>
      </c>
      <c r="AG31" s="13">
        <f>VLOOKUP(A:A,[1]TDSheet!$A:$AG,33,0)</f>
        <v>131.85060000000001</v>
      </c>
      <c r="AH31" s="13">
        <f>VLOOKUP(A:A,[3]TDSheet!$A:$D,4,0)</f>
        <v>126.271</v>
      </c>
      <c r="AI31" s="13">
        <f>VLOOKUP(A:A,[1]TDSheet!$A:$AI,35,0)</f>
        <v>0</v>
      </c>
      <c r="AJ31" s="13">
        <f t="shared" si="16"/>
        <v>100</v>
      </c>
      <c r="AK31" s="13">
        <f t="shared" si="17"/>
        <v>150</v>
      </c>
      <c r="AL31" s="13">
        <f t="shared" si="18"/>
        <v>170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188.32599999999999</v>
      </c>
      <c r="D32" s="8">
        <v>328.649</v>
      </c>
      <c r="E32" s="8">
        <v>315.08300000000003</v>
      </c>
      <c r="F32" s="8">
        <v>184.214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311.786</v>
      </c>
      <c r="K32" s="13">
        <f t="shared" si="12"/>
        <v>3.2970000000000255</v>
      </c>
      <c r="L32" s="13">
        <f>VLOOKUP(A:A,[1]TDSheet!$A:$M,13,0)</f>
        <v>60</v>
      </c>
      <c r="M32" s="13">
        <f>VLOOKUP(A:A,[1]TDSheet!$A:$N,14,0)</f>
        <v>30</v>
      </c>
      <c r="N32" s="13">
        <f>VLOOKUP(A:A,[1]TDSheet!$A:$X,24,0)</f>
        <v>90</v>
      </c>
      <c r="O32" s="13"/>
      <c r="P32" s="13"/>
      <c r="Q32" s="13"/>
      <c r="R32" s="13"/>
      <c r="S32" s="13"/>
      <c r="T32" s="13"/>
      <c r="U32" s="15">
        <v>40</v>
      </c>
      <c r="V32" s="15">
        <v>80</v>
      </c>
      <c r="W32" s="13">
        <f t="shared" si="13"/>
        <v>63.016600000000004</v>
      </c>
      <c r="X32" s="15">
        <v>50</v>
      </c>
      <c r="Y32" s="16">
        <f t="shared" si="14"/>
        <v>8.4773535861979212</v>
      </c>
      <c r="Z32" s="13">
        <f t="shared" si="15"/>
        <v>2.9232614898296636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65.764800000000008</v>
      </c>
      <c r="AF32" s="13">
        <f>VLOOKUP(A:A,[1]TDSheet!$A:$AF,32,0)</f>
        <v>69.565799999999996</v>
      </c>
      <c r="AG32" s="13">
        <f>VLOOKUP(A:A,[1]TDSheet!$A:$AG,33,0)</f>
        <v>60.342200000000005</v>
      </c>
      <c r="AH32" s="13">
        <f>VLOOKUP(A:A,[3]TDSheet!$A:$D,4,0)</f>
        <v>50.331000000000003</v>
      </c>
      <c r="AI32" s="13">
        <f>VLOOKUP(A:A,[1]TDSheet!$A:$AI,35,0)</f>
        <v>0</v>
      </c>
      <c r="AJ32" s="13">
        <f t="shared" si="16"/>
        <v>40</v>
      </c>
      <c r="AK32" s="13">
        <f t="shared" si="17"/>
        <v>80</v>
      </c>
      <c r="AL32" s="13">
        <f t="shared" si="18"/>
        <v>50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121.851</v>
      </c>
      <c r="D33" s="8">
        <v>352.19900000000001</v>
      </c>
      <c r="E33" s="8">
        <v>282.858</v>
      </c>
      <c r="F33" s="8">
        <v>172.292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284.17</v>
      </c>
      <c r="K33" s="13">
        <f t="shared" si="12"/>
        <v>-1.3120000000000118</v>
      </c>
      <c r="L33" s="13">
        <f>VLOOKUP(A:A,[1]TDSheet!$A:$M,13,0)</f>
        <v>60</v>
      </c>
      <c r="M33" s="13">
        <f>VLOOKUP(A:A,[1]TDSheet!$A:$N,14,0)</f>
        <v>0</v>
      </c>
      <c r="N33" s="13">
        <f>VLOOKUP(A:A,[1]TDSheet!$A:$X,24,0)</f>
        <v>80</v>
      </c>
      <c r="O33" s="13"/>
      <c r="P33" s="13"/>
      <c r="Q33" s="13"/>
      <c r="R33" s="13"/>
      <c r="S33" s="13"/>
      <c r="T33" s="13"/>
      <c r="U33" s="15">
        <v>50</v>
      </c>
      <c r="V33" s="15">
        <v>70</v>
      </c>
      <c r="W33" s="13">
        <f t="shared" si="13"/>
        <v>56.571600000000004</v>
      </c>
      <c r="X33" s="15">
        <v>50</v>
      </c>
      <c r="Y33" s="16">
        <f t="shared" si="14"/>
        <v>8.5253378020066606</v>
      </c>
      <c r="Z33" s="13">
        <f t="shared" si="15"/>
        <v>3.045556427606785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56.088999999999999</v>
      </c>
      <c r="AF33" s="13">
        <f>VLOOKUP(A:A,[1]TDSheet!$A:$AF,32,0)</f>
        <v>54.852599999999995</v>
      </c>
      <c r="AG33" s="13">
        <f>VLOOKUP(A:A,[1]TDSheet!$A:$AG,33,0)</f>
        <v>55.737800000000007</v>
      </c>
      <c r="AH33" s="13">
        <f>VLOOKUP(A:A,[3]TDSheet!$A:$D,4,0)</f>
        <v>51.231000000000002</v>
      </c>
      <c r="AI33" s="13">
        <f>VLOOKUP(A:A,[1]TDSheet!$A:$AI,35,0)</f>
        <v>0</v>
      </c>
      <c r="AJ33" s="13">
        <f t="shared" si="16"/>
        <v>50</v>
      </c>
      <c r="AK33" s="13">
        <f t="shared" si="17"/>
        <v>70</v>
      </c>
      <c r="AL33" s="13">
        <f t="shared" si="18"/>
        <v>50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18.786000000000001</v>
      </c>
      <c r="D34" s="8">
        <v>98.909000000000006</v>
      </c>
      <c r="E34" s="8">
        <v>33.991999999999997</v>
      </c>
      <c r="F34" s="8">
        <v>83.281000000000006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3">
        <f>VLOOKUP(A:A,[2]TDSheet!$A:$F,6,0)</f>
        <v>32.978999999999999</v>
      </c>
      <c r="K34" s="13">
        <f t="shared" si="12"/>
        <v>1.0129999999999981</v>
      </c>
      <c r="L34" s="13">
        <f>VLOOKUP(A:A,[1]TDSheet!$A:$M,13,0)</f>
        <v>20</v>
      </c>
      <c r="M34" s="13">
        <f>VLOOKUP(A:A,[1]TDSheet!$A:$N,14,0)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5"/>
      <c r="V34" s="15"/>
      <c r="W34" s="13">
        <f t="shared" si="13"/>
        <v>6.7983999999999991</v>
      </c>
      <c r="X34" s="15"/>
      <c r="Y34" s="16">
        <f t="shared" si="14"/>
        <v>15.191956931042601</v>
      </c>
      <c r="Z34" s="13">
        <f t="shared" si="15"/>
        <v>12.250088256060252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6.5531999999999995</v>
      </c>
      <c r="AF34" s="13">
        <f>VLOOKUP(A:A,[1]TDSheet!$A:$AF,32,0)</f>
        <v>8.0772000000000013</v>
      </c>
      <c r="AG34" s="13">
        <f>VLOOKUP(A:A,[1]TDSheet!$A:$AG,33,0)</f>
        <v>8.4733999999999998</v>
      </c>
      <c r="AH34" s="13">
        <f>VLOOKUP(A:A,[3]TDSheet!$A:$D,4,0)</f>
        <v>9.5839999999999996</v>
      </c>
      <c r="AI34" s="13" t="e">
        <f>VLOOKUP(A:A,[1]TDSheet!$A:$AI,35,0)</f>
        <v>#N/A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304.82100000000003</v>
      </c>
      <c r="D35" s="8">
        <v>791.03800000000001</v>
      </c>
      <c r="E35" s="8">
        <v>767.64099999999996</v>
      </c>
      <c r="F35" s="8">
        <v>311.46499999999997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744.17399999999998</v>
      </c>
      <c r="K35" s="13">
        <f t="shared" si="12"/>
        <v>23.466999999999985</v>
      </c>
      <c r="L35" s="13">
        <f>VLOOKUP(A:A,[1]TDSheet!$A:$M,13,0)</f>
        <v>150</v>
      </c>
      <c r="M35" s="13">
        <f>VLOOKUP(A:A,[1]TDSheet!$A:$N,14,0)</f>
        <v>120</v>
      </c>
      <c r="N35" s="13">
        <f>VLOOKUP(A:A,[1]TDSheet!$A:$X,24,0)</f>
        <v>210</v>
      </c>
      <c r="O35" s="13"/>
      <c r="P35" s="13"/>
      <c r="Q35" s="13"/>
      <c r="R35" s="13"/>
      <c r="S35" s="13"/>
      <c r="T35" s="13"/>
      <c r="U35" s="15">
        <v>180</v>
      </c>
      <c r="V35" s="15">
        <v>180</v>
      </c>
      <c r="W35" s="13">
        <f t="shared" si="13"/>
        <v>153.5282</v>
      </c>
      <c r="X35" s="15">
        <v>160</v>
      </c>
      <c r="Y35" s="16">
        <f t="shared" si="14"/>
        <v>8.5421766164131405</v>
      </c>
      <c r="Z35" s="13">
        <f t="shared" si="15"/>
        <v>2.0287152457984914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139.16379999999998</v>
      </c>
      <c r="AF35" s="13">
        <f>VLOOKUP(A:A,[1]TDSheet!$A:$AF,32,0)</f>
        <v>138.06639999999999</v>
      </c>
      <c r="AG35" s="13">
        <f>VLOOKUP(A:A,[1]TDSheet!$A:$AG,33,0)</f>
        <v>134.33580000000001</v>
      </c>
      <c r="AH35" s="13">
        <f>VLOOKUP(A:A,[3]TDSheet!$A:$D,4,0)</f>
        <v>143.43700000000001</v>
      </c>
      <c r="AI35" s="13">
        <f>VLOOKUP(A:A,[1]TDSheet!$A:$AI,35,0)</f>
        <v>0</v>
      </c>
      <c r="AJ35" s="13">
        <f t="shared" si="16"/>
        <v>180</v>
      </c>
      <c r="AK35" s="13">
        <f t="shared" si="17"/>
        <v>180</v>
      </c>
      <c r="AL35" s="13">
        <f t="shared" si="18"/>
        <v>160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115.342</v>
      </c>
      <c r="D36" s="8">
        <v>240.315</v>
      </c>
      <c r="E36" s="8">
        <v>158.667</v>
      </c>
      <c r="F36" s="8">
        <v>192.90100000000001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157.15899999999999</v>
      </c>
      <c r="K36" s="13">
        <f t="shared" si="12"/>
        <v>1.5080000000000098</v>
      </c>
      <c r="L36" s="13">
        <f>VLOOKUP(A:A,[1]TDSheet!$A:$M,13,0)</f>
        <v>50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5"/>
      <c r="V36" s="15"/>
      <c r="W36" s="13">
        <f t="shared" si="13"/>
        <v>31.7334</v>
      </c>
      <c r="X36" s="15">
        <v>20</v>
      </c>
      <c r="Y36" s="16">
        <f t="shared" si="14"/>
        <v>8.2846779733656017</v>
      </c>
      <c r="Z36" s="13">
        <f t="shared" si="15"/>
        <v>6.0788002546213145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35.762999999999998</v>
      </c>
      <c r="AF36" s="13">
        <f>VLOOKUP(A:A,[1]TDSheet!$A:$AF,32,0)</f>
        <v>41.339399999999998</v>
      </c>
      <c r="AG36" s="13">
        <f>VLOOKUP(A:A,[1]TDSheet!$A:$AG,33,0)</f>
        <v>39.627400000000002</v>
      </c>
      <c r="AH36" s="13">
        <f>VLOOKUP(A:A,[3]TDSheet!$A:$D,4,0)</f>
        <v>17.242000000000001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20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94.703999999999994</v>
      </c>
      <c r="D37" s="8">
        <v>316.303</v>
      </c>
      <c r="E37" s="8">
        <v>257.64800000000002</v>
      </c>
      <c r="F37" s="8">
        <v>151.999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263.84300000000002</v>
      </c>
      <c r="K37" s="13">
        <f t="shared" si="12"/>
        <v>-6.1949999999999932</v>
      </c>
      <c r="L37" s="13">
        <f>VLOOKUP(A:A,[1]TDSheet!$A:$M,13,0)</f>
        <v>60</v>
      </c>
      <c r="M37" s="13">
        <f>VLOOKUP(A:A,[1]TDSheet!$A:$N,14,0)</f>
        <v>80</v>
      </c>
      <c r="N37" s="13">
        <f>VLOOKUP(A:A,[1]TDSheet!$A:$X,24,0)</f>
        <v>30</v>
      </c>
      <c r="O37" s="13"/>
      <c r="P37" s="13"/>
      <c r="Q37" s="13"/>
      <c r="R37" s="13"/>
      <c r="S37" s="13"/>
      <c r="T37" s="13"/>
      <c r="U37" s="15"/>
      <c r="V37" s="15">
        <v>40</v>
      </c>
      <c r="W37" s="13">
        <f t="shared" si="13"/>
        <v>51.529600000000002</v>
      </c>
      <c r="X37" s="15">
        <v>60</v>
      </c>
      <c r="Y37" s="16">
        <f t="shared" si="14"/>
        <v>8.1894483947090606</v>
      </c>
      <c r="Z37" s="13">
        <f t="shared" si="15"/>
        <v>2.9497415077935787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31.229000000000003</v>
      </c>
      <c r="AF37" s="13">
        <f>VLOOKUP(A:A,[1]TDSheet!$A:$AF,32,0)</f>
        <v>48.627200000000002</v>
      </c>
      <c r="AG37" s="13">
        <f>VLOOKUP(A:A,[1]TDSheet!$A:$AG,33,0)</f>
        <v>50.951599999999999</v>
      </c>
      <c r="AH37" s="13">
        <f>VLOOKUP(A:A,[3]TDSheet!$A:$D,4,0)</f>
        <v>31.507000000000001</v>
      </c>
      <c r="AI37" s="13">
        <f>VLOOKUP(A:A,[1]TDSheet!$A:$AI,35,0)</f>
        <v>0</v>
      </c>
      <c r="AJ37" s="13">
        <f t="shared" si="16"/>
        <v>0</v>
      </c>
      <c r="AK37" s="13">
        <f t="shared" si="17"/>
        <v>40</v>
      </c>
      <c r="AL37" s="13">
        <f t="shared" si="18"/>
        <v>60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722.2</v>
      </c>
      <c r="D38" s="8">
        <v>1436.5940000000001</v>
      </c>
      <c r="E38" s="8">
        <v>1375.7639999999999</v>
      </c>
      <c r="F38" s="8">
        <v>762.62199999999996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1357.7650000000001</v>
      </c>
      <c r="K38" s="13">
        <f t="shared" si="12"/>
        <v>17.998999999999796</v>
      </c>
      <c r="L38" s="13">
        <f>VLOOKUP(A:A,[1]TDSheet!$A:$M,13,0)</f>
        <v>300</v>
      </c>
      <c r="M38" s="13">
        <f>VLOOKUP(A:A,[1]TDSheet!$A:$N,14,0)</f>
        <v>50</v>
      </c>
      <c r="N38" s="13">
        <f>VLOOKUP(A:A,[1]TDSheet!$A:$X,24,0)</f>
        <v>300</v>
      </c>
      <c r="O38" s="13"/>
      <c r="P38" s="13"/>
      <c r="Q38" s="13"/>
      <c r="R38" s="13"/>
      <c r="S38" s="13"/>
      <c r="T38" s="13"/>
      <c r="U38" s="15">
        <v>250</v>
      </c>
      <c r="V38" s="15">
        <v>300</v>
      </c>
      <c r="W38" s="13">
        <f t="shared" si="13"/>
        <v>275.15279999999996</v>
      </c>
      <c r="X38" s="15">
        <v>300</v>
      </c>
      <c r="Y38" s="16">
        <f t="shared" si="14"/>
        <v>8.2231472839818469</v>
      </c>
      <c r="Z38" s="13">
        <f t="shared" si="15"/>
        <v>2.7716308901817466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283.82479999999998</v>
      </c>
      <c r="AF38" s="13">
        <f>VLOOKUP(A:A,[1]TDSheet!$A:$AF,32,0)</f>
        <v>295.65700000000004</v>
      </c>
      <c r="AG38" s="13">
        <f>VLOOKUP(A:A,[1]TDSheet!$A:$AG,33,0)</f>
        <v>273.58240000000001</v>
      </c>
      <c r="AH38" s="13">
        <f>VLOOKUP(A:A,[3]TDSheet!$A:$D,4,0)</f>
        <v>315.27999999999997</v>
      </c>
      <c r="AI38" s="13" t="str">
        <f>VLOOKUP(A:A,[1]TDSheet!$A:$AI,35,0)</f>
        <v>оконч</v>
      </c>
      <c r="AJ38" s="13">
        <f t="shared" si="16"/>
        <v>250</v>
      </c>
      <c r="AK38" s="13">
        <f t="shared" si="17"/>
        <v>300</v>
      </c>
      <c r="AL38" s="13">
        <f t="shared" si="18"/>
        <v>300</v>
      </c>
      <c r="AM38" s="13"/>
      <c r="AN38" s="13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108.92400000000001</v>
      </c>
      <c r="D39" s="8">
        <v>215.99700000000001</v>
      </c>
      <c r="E39" s="8">
        <v>129.06100000000001</v>
      </c>
      <c r="F39" s="8">
        <v>185.036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3">
        <f>VLOOKUP(A:A,[2]TDSheet!$A:$F,6,0)</f>
        <v>132.72200000000001</v>
      </c>
      <c r="K39" s="13">
        <f t="shared" si="12"/>
        <v>-3.6610000000000014</v>
      </c>
      <c r="L39" s="13">
        <f>VLOOKUP(A:A,[1]TDSheet!$A:$M,13,0)</f>
        <v>20</v>
      </c>
      <c r="M39" s="13">
        <f>VLOOKUP(A:A,[1]TDSheet!$A:$N,14,0)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5"/>
      <c r="V39" s="15">
        <v>20</v>
      </c>
      <c r="W39" s="13">
        <f t="shared" si="13"/>
        <v>25.812200000000001</v>
      </c>
      <c r="X39" s="15">
        <v>20</v>
      </c>
      <c r="Y39" s="16">
        <f t="shared" si="14"/>
        <v>9.4930304274722808</v>
      </c>
      <c r="Z39" s="13">
        <f t="shared" si="15"/>
        <v>7.1685482058871388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24.892800000000001</v>
      </c>
      <c r="AF39" s="13">
        <f>VLOOKUP(A:A,[1]TDSheet!$A:$AF,32,0)</f>
        <v>35.083999999999996</v>
      </c>
      <c r="AG39" s="13">
        <f>VLOOKUP(A:A,[1]TDSheet!$A:$AG,33,0)</f>
        <v>29.8474</v>
      </c>
      <c r="AH39" s="13">
        <f>VLOOKUP(A:A,[3]TDSheet!$A:$D,4,0)</f>
        <v>52.607999999999997</v>
      </c>
      <c r="AI39" s="13" t="str">
        <f>VLOOKUP(A:A,[1]TDSheet!$A:$AI,35,0)</f>
        <v>увел</v>
      </c>
      <c r="AJ39" s="13">
        <f t="shared" si="16"/>
        <v>0</v>
      </c>
      <c r="AK39" s="13">
        <f t="shared" si="17"/>
        <v>20</v>
      </c>
      <c r="AL39" s="13">
        <f t="shared" si="18"/>
        <v>20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28.681999999999999</v>
      </c>
      <c r="D40" s="8">
        <v>575.40700000000004</v>
      </c>
      <c r="E40" s="8">
        <v>439.64499999999998</v>
      </c>
      <c r="F40" s="8">
        <v>164.05500000000001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3">
        <f>VLOOKUP(A:A,[2]TDSheet!$A:$F,6,0)</f>
        <v>441.76799999999997</v>
      </c>
      <c r="K40" s="13">
        <f t="shared" si="12"/>
        <v>-2.1229999999999905</v>
      </c>
      <c r="L40" s="13">
        <f>VLOOKUP(A:A,[1]TDSheet!$A:$M,13,0)</f>
        <v>90</v>
      </c>
      <c r="M40" s="13">
        <f>VLOOKUP(A:A,[1]TDSheet!$A:$N,14,0)</f>
        <v>60</v>
      </c>
      <c r="N40" s="13">
        <f>VLOOKUP(A:A,[1]TDSheet!$A:$X,24,0)</f>
        <v>180</v>
      </c>
      <c r="O40" s="13"/>
      <c r="P40" s="13"/>
      <c r="Q40" s="13"/>
      <c r="R40" s="13"/>
      <c r="S40" s="13"/>
      <c r="T40" s="13"/>
      <c r="U40" s="15">
        <v>70</v>
      </c>
      <c r="V40" s="15">
        <v>80</v>
      </c>
      <c r="W40" s="13">
        <f t="shared" si="13"/>
        <v>87.929000000000002</v>
      </c>
      <c r="X40" s="15">
        <v>100</v>
      </c>
      <c r="Y40" s="16">
        <f t="shared" si="14"/>
        <v>8.4619977481831938</v>
      </c>
      <c r="Z40" s="13">
        <f t="shared" si="15"/>
        <v>1.8657666981314469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61.212599999999995</v>
      </c>
      <c r="AF40" s="13">
        <f>VLOOKUP(A:A,[1]TDSheet!$A:$AF,32,0)</f>
        <v>52.687599999999996</v>
      </c>
      <c r="AG40" s="13">
        <f>VLOOKUP(A:A,[1]TDSheet!$A:$AG,33,0)</f>
        <v>72.655999999999992</v>
      </c>
      <c r="AH40" s="13">
        <f>VLOOKUP(A:A,[3]TDSheet!$A:$D,4,0)</f>
        <v>44.01</v>
      </c>
      <c r="AI40" s="13">
        <f>VLOOKUP(A:A,[1]TDSheet!$A:$AI,35,0)</f>
        <v>0</v>
      </c>
      <c r="AJ40" s="13">
        <f t="shared" si="16"/>
        <v>70</v>
      </c>
      <c r="AK40" s="13">
        <f t="shared" si="17"/>
        <v>80</v>
      </c>
      <c r="AL40" s="13">
        <f t="shared" si="18"/>
        <v>100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119.95099999999999</v>
      </c>
      <c r="D41" s="8">
        <v>94.876999999999995</v>
      </c>
      <c r="E41" s="8">
        <v>190.95500000000001</v>
      </c>
      <c r="F41" s="8">
        <v>15.803000000000001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207.114</v>
      </c>
      <c r="K41" s="13">
        <f t="shared" si="12"/>
        <v>-16.158999999999992</v>
      </c>
      <c r="L41" s="13">
        <f>VLOOKUP(A:A,[1]TDSheet!$A:$M,13,0)</f>
        <v>40</v>
      </c>
      <c r="M41" s="13">
        <f>VLOOKUP(A:A,[1]TDSheet!$A:$N,14,0)</f>
        <v>70</v>
      </c>
      <c r="N41" s="13">
        <f>VLOOKUP(A:A,[1]TDSheet!$A:$X,24,0)</f>
        <v>80</v>
      </c>
      <c r="O41" s="13"/>
      <c r="P41" s="13"/>
      <c r="Q41" s="13"/>
      <c r="R41" s="13"/>
      <c r="S41" s="13"/>
      <c r="T41" s="13"/>
      <c r="U41" s="15">
        <v>20</v>
      </c>
      <c r="V41" s="15">
        <v>40</v>
      </c>
      <c r="W41" s="13">
        <f t="shared" si="13"/>
        <v>38.191000000000003</v>
      </c>
      <c r="X41" s="15">
        <v>40</v>
      </c>
      <c r="Y41" s="16">
        <f t="shared" si="14"/>
        <v>8.0072006493676522</v>
      </c>
      <c r="Z41" s="13">
        <f t="shared" si="15"/>
        <v>0.41378858893456572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27.975999999999999</v>
      </c>
      <c r="AF41" s="13">
        <f>VLOOKUP(A:A,[1]TDSheet!$A:$AF,32,0)</f>
        <v>34.0824</v>
      </c>
      <c r="AG41" s="13">
        <f>VLOOKUP(A:A,[1]TDSheet!$A:$AG,33,0)</f>
        <v>26.593200000000003</v>
      </c>
      <c r="AH41" s="13">
        <f>VLOOKUP(A:A,[3]TDSheet!$A:$D,4,0)</f>
        <v>18.228999999999999</v>
      </c>
      <c r="AI41" s="13">
        <f>VLOOKUP(A:A,[1]TDSheet!$A:$AI,35,0)</f>
        <v>0</v>
      </c>
      <c r="AJ41" s="13">
        <f t="shared" si="16"/>
        <v>20</v>
      </c>
      <c r="AK41" s="13">
        <f t="shared" si="17"/>
        <v>40</v>
      </c>
      <c r="AL41" s="13">
        <f t="shared" si="18"/>
        <v>40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119.773</v>
      </c>
      <c r="D42" s="8">
        <v>412.12700000000001</v>
      </c>
      <c r="E42" s="8">
        <v>314.09800000000001</v>
      </c>
      <c r="F42" s="8">
        <v>201.208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3">
        <f>VLOOKUP(A:A,[2]TDSheet!$A:$F,6,0)</f>
        <v>316.80500000000001</v>
      </c>
      <c r="K42" s="13">
        <f t="shared" si="12"/>
        <v>-2.7069999999999936</v>
      </c>
      <c r="L42" s="13">
        <f>VLOOKUP(A:A,[1]TDSheet!$A:$M,13,0)</f>
        <v>90</v>
      </c>
      <c r="M42" s="13">
        <f>VLOOKUP(A:A,[1]TDSheet!$A:$N,14,0)</f>
        <v>0</v>
      </c>
      <c r="N42" s="13">
        <f>VLOOKUP(A:A,[1]TDSheet!$A:$X,24,0)</f>
        <v>60</v>
      </c>
      <c r="O42" s="13"/>
      <c r="P42" s="13"/>
      <c r="Q42" s="13"/>
      <c r="R42" s="13"/>
      <c r="S42" s="13"/>
      <c r="T42" s="13"/>
      <c r="U42" s="15">
        <v>50</v>
      </c>
      <c r="V42" s="15">
        <v>70</v>
      </c>
      <c r="W42" s="13">
        <f t="shared" si="13"/>
        <v>62.819600000000001</v>
      </c>
      <c r="X42" s="15">
        <v>60</v>
      </c>
      <c r="Y42" s="16">
        <f t="shared" si="14"/>
        <v>8.456086953753287</v>
      </c>
      <c r="Z42" s="13">
        <f t="shared" si="15"/>
        <v>3.2029493979585988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73.690799999999996</v>
      </c>
      <c r="AF42" s="13">
        <f>VLOOKUP(A:A,[1]TDSheet!$A:$AF,32,0)</f>
        <v>62.474800000000002</v>
      </c>
      <c r="AG42" s="13">
        <f>VLOOKUP(A:A,[1]TDSheet!$A:$AG,33,0)</f>
        <v>65.583600000000004</v>
      </c>
      <c r="AH42" s="13">
        <f>VLOOKUP(A:A,[3]TDSheet!$A:$D,4,0)</f>
        <v>66.756</v>
      </c>
      <c r="AI42" s="13">
        <f>VLOOKUP(A:A,[1]TDSheet!$A:$AI,35,0)</f>
        <v>0</v>
      </c>
      <c r="AJ42" s="13">
        <f t="shared" si="16"/>
        <v>50</v>
      </c>
      <c r="AK42" s="13">
        <f t="shared" si="17"/>
        <v>70</v>
      </c>
      <c r="AL42" s="13">
        <f t="shared" si="18"/>
        <v>60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197.31100000000001</v>
      </c>
      <c r="D43" s="8">
        <v>168.22800000000001</v>
      </c>
      <c r="E43" s="8">
        <v>237.57599999999999</v>
      </c>
      <c r="F43" s="8">
        <v>117.23699999999999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243.941</v>
      </c>
      <c r="K43" s="13">
        <f t="shared" si="12"/>
        <v>-6.3650000000000091</v>
      </c>
      <c r="L43" s="13">
        <f>VLOOKUP(A:A,[1]TDSheet!$A:$M,13,0)</f>
        <v>70</v>
      </c>
      <c r="M43" s="13">
        <f>VLOOKUP(A:A,[1]TDSheet!$A:$N,14,0)</f>
        <v>0</v>
      </c>
      <c r="N43" s="13">
        <f>VLOOKUP(A:A,[1]TDSheet!$A:$X,24,0)</f>
        <v>90</v>
      </c>
      <c r="O43" s="13"/>
      <c r="P43" s="13"/>
      <c r="Q43" s="13"/>
      <c r="R43" s="13"/>
      <c r="S43" s="13"/>
      <c r="T43" s="13"/>
      <c r="U43" s="15">
        <v>30</v>
      </c>
      <c r="V43" s="15">
        <v>50</v>
      </c>
      <c r="W43" s="13">
        <f t="shared" si="13"/>
        <v>47.5152</v>
      </c>
      <c r="X43" s="15">
        <v>50</v>
      </c>
      <c r="Y43" s="16">
        <f t="shared" si="14"/>
        <v>8.5706679125837617</v>
      </c>
      <c r="Z43" s="13">
        <f t="shared" si="15"/>
        <v>2.4673578139205978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57.870600000000003</v>
      </c>
      <c r="AF43" s="13">
        <f>VLOOKUP(A:A,[1]TDSheet!$A:$AF,32,0)</f>
        <v>60.309799999999996</v>
      </c>
      <c r="AG43" s="13">
        <f>VLOOKUP(A:A,[1]TDSheet!$A:$AG,33,0)</f>
        <v>46.396799999999999</v>
      </c>
      <c r="AH43" s="13">
        <f>VLOOKUP(A:A,[3]TDSheet!$A:$D,4,0)</f>
        <v>30.146000000000001</v>
      </c>
      <c r="AI43" s="13">
        <f>VLOOKUP(A:A,[1]TDSheet!$A:$AI,35,0)</f>
        <v>0</v>
      </c>
      <c r="AJ43" s="13">
        <f t="shared" si="16"/>
        <v>30</v>
      </c>
      <c r="AK43" s="13">
        <f t="shared" si="17"/>
        <v>50</v>
      </c>
      <c r="AL43" s="13">
        <f t="shared" si="18"/>
        <v>50</v>
      </c>
      <c r="AM43" s="13"/>
      <c r="AN43" s="13"/>
    </row>
    <row r="44" spans="1:40" s="1" customFormat="1" ht="21.95" customHeight="1" outlineLevel="1" x14ac:dyDescent="0.2">
      <c r="A44" s="7" t="s">
        <v>47</v>
      </c>
      <c r="B44" s="7" t="s">
        <v>8</v>
      </c>
      <c r="C44" s="8">
        <v>83.513000000000005</v>
      </c>
      <c r="D44" s="8">
        <v>381.90300000000002</v>
      </c>
      <c r="E44" s="8">
        <v>234.18</v>
      </c>
      <c r="F44" s="8">
        <v>194.57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262.47800000000001</v>
      </c>
      <c r="K44" s="13">
        <f t="shared" si="12"/>
        <v>-28.298000000000002</v>
      </c>
      <c r="L44" s="13">
        <f>VLOOKUP(A:A,[1]TDSheet!$A:$M,13,0)</f>
        <v>80</v>
      </c>
      <c r="M44" s="13">
        <f>VLOOKUP(A:A,[1]TDSheet!$A:$N,14,0)</f>
        <v>0</v>
      </c>
      <c r="N44" s="13">
        <f>VLOOKUP(A:A,[1]TDSheet!$A:$X,24,0)</f>
        <v>20</v>
      </c>
      <c r="O44" s="13"/>
      <c r="P44" s="13"/>
      <c r="Q44" s="13"/>
      <c r="R44" s="13"/>
      <c r="S44" s="13"/>
      <c r="T44" s="13"/>
      <c r="U44" s="15">
        <v>50</v>
      </c>
      <c r="V44" s="15"/>
      <c r="W44" s="13">
        <f t="shared" si="13"/>
        <v>46.835999999999999</v>
      </c>
      <c r="X44" s="15">
        <v>50</v>
      </c>
      <c r="Y44" s="16">
        <f t="shared" si="14"/>
        <v>8.4245025194294989</v>
      </c>
      <c r="Z44" s="13">
        <f t="shared" si="15"/>
        <v>4.1542830301477496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60.311999999999998</v>
      </c>
      <c r="AF44" s="13">
        <f>VLOOKUP(A:A,[1]TDSheet!$A:$AF,32,0)</f>
        <v>50.283999999999999</v>
      </c>
      <c r="AG44" s="13">
        <f>VLOOKUP(A:A,[1]TDSheet!$A:$AG,33,0)</f>
        <v>54.826000000000001</v>
      </c>
      <c r="AH44" s="13">
        <f>VLOOKUP(A:A,[3]TDSheet!$A:$D,4,0)</f>
        <v>38.052999999999997</v>
      </c>
      <c r="AI44" s="13">
        <f>VLOOKUP(A:A,[1]TDSheet!$A:$AI,35,0)</f>
        <v>0</v>
      </c>
      <c r="AJ44" s="13">
        <f t="shared" si="16"/>
        <v>50</v>
      </c>
      <c r="AK44" s="13">
        <f t="shared" si="17"/>
        <v>0</v>
      </c>
      <c r="AL44" s="13">
        <f t="shared" si="18"/>
        <v>50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1172</v>
      </c>
      <c r="D45" s="8">
        <v>2190</v>
      </c>
      <c r="E45" s="17">
        <v>2319</v>
      </c>
      <c r="F45" s="18">
        <v>910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3">
        <f>VLOOKUP(A:A,[2]TDSheet!$A:$F,6,0)</f>
        <v>1771</v>
      </c>
      <c r="K45" s="13">
        <f t="shared" si="12"/>
        <v>548</v>
      </c>
      <c r="L45" s="13">
        <f>VLOOKUP(A:A,[1]TDSheet!$A:$M,13,0)</f>
        <v>500</v>
      </c>
      <c r="M45" s="13">
        <f>VLOOKUP(A:A,[1]TDSheet!$A:$N,14,0)</f>
        <v>600</v>
      </c>
      <c r="N45" s="13">
        <f>VLOOKUP(A:A,[1]TDSheet!$A:$X,24,0)</f>
        <v>400</v>
      </c>
      <c r="O45" s="13"/>
      <c r="P45" s="13"/>
      <c r="Q45" s="13"/>
      <c r="R45" s="13"/>
      <c r="S45" s="13"/>
      <c r="T45" s="13"/>
      <c r="U45" s="15">
        <v>500</v>
      </c>
      <c r="V45" s="15">
        <v>550</v>
      </c>
      <c r="W45" s="13">
        <f t="shared" si="13"/>
        <v>463.8</v>
      </c>
      <c r="X45" s="15">
        <v>500</v>
      </c>
      <c r="Y45" s="16">
        <f t="shared" si="14"/>
        <v>8.5381630012936611</v>
      </c>
      <c r="Z45" s="13">
        <f t="shared" si="15"/>
        <v>1.9620526088831391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353.6</v>
      </c>
      <c r="AF45" s="13">
        <f>VLOOKUP(A:A,[1]TDSheet!$A:$AF,32,0)</f>
        <v>376.6</v>
      </c>
      <c r="AG45" s="13">
        <f>VLOOKUP(A:A,[1]TDSheet!$A:$AG,33,0)</f>
        <v>416.8</v>
      </c>
      <c r="AH45" s="13">
        <f>VLOOKUP(A:A,[3]TDSheet!$A:$D,4,0)</f>
        <v>341</v>
      </c>
      <c r="AI45" s="13" t="str">
        <f>VLOOKUP(A:A,[1]TDSheet!$A:$AI,35,0)</f>
        <v>акиюльяб</v>
      </c>
      <c r="AJ45" s="13">
        <f t="shared" si="16"/>
        <v>175</v>
      </c>
      <c r="AK45" s="13">
        <f t="shared" si="17"/>
        <v>192.5</v>
      </c>
      <c r="AL45" s="13">
        <f t="shared" si="18"/>
        <v>175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1842</v>
      </c>
      <c r="D46" s="8">
        <v>7783</v>
      </c>
      <c r="E46" s="17">
        <v>6838</v>
      </c>
      <c r="F46" s="18">
        <v>2434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5270</v>
      </c>
      <c r="K46" s="13">
        <f t="shared" si="12"/>
        <v>1568</v>
      </c>
      <c r="L46" s="13">
        <f>VLOOKUP(A:A,[1]TDSheet!$A:$M,13,0)</f>
        <v>1100</v>
      </c>
      <c r="M46" s="13">
        <f>VLOOKUP(A:A,[1]TDSheet!$A:$N,14,0)</f>
        <v>500</v>
      </c>
      <c r="N46" s="13">
        <f>VLOOKUP(A:A,[1]TDSheet!$A:$X,24,0)</f>
        <v>1700</v>
      </c>
      <c r="O46" s="13"/>
      <c r="P46" s="13"/>
      <c r="Q46" s="13"/>
      <c r="R46" s="13"/>
      <c r="S46" s="13"/>
      <c r="T46" s="13"/>
      <c r="U46" s="15">
        <v>800</v>
      </c>
      <c r="V46" s="15">
        <v>1200</v>
      </c>
      <c r="W46" s="13">
        <f t="shared" si="13"/>
        <v>1047.2</v>
      </c>
      <c r="X46" s="15">
        <v>1100</v>
      </c>
      <c r="Y46" s="16">
        <f t="shared" si="14"/>
        <v>8.4358288770053473</v>
      </c>
      <c r="Z46" s="13">
        <f t="shared" si="15"/>
        <v>2.3242933537051185</v>
      </c>
      <c r="AA46" s="13"/>
      <c r="AB46" s="13"/>
      <c r="AC46" s="13"/>
      <c r="AD46" s="13">
        <f>VLOOKUP(A:A,[1]TDSheet!$A:$AD,30,0)</f>
        <v>1602</v>
      </c>
      <c r="AE46" s="13">
        <f>VLOOKUP(A:A,[1]TDSheet!$A:$AE,31,0)</f>
        <v>902</v>
      </c>
      <c r="AF46" s="13">
        <f>VLOOKUP(A:A,[1]TDSheet!$A:$AF,32,0)</f>
        <v>956.4</v>
      </c>
      <c r="AG46" s="13">
        <f>VLOOKUP(A:A,[1]TDSheet!$A:$AG,33,0)</f>
        <v>991.2</v>
      </c>
      <c r="AH46" s="13">
        <f>VLOOKUP(A:A,[3]TDSheet!$A:$D,4,0)</f>
        <v>655</v>
      </c>
      <c r="AI46" s="13">
        <f>VLOOKUP(A:A,[1]TDSheet!$A:$AI,35,0)</f>
        <v>0</v>
      </c>
      <c r="AJ46" s="13">
        <f t="shared" si="16"/>
        <v>320</v>
      </c>
      <c r="AK46" s="13">
        <f t="shared" si="17"/>
        <v>480</v>
      </c>
      <c r="AL46" s="13">
        <f t="shared" si="18"/>
        <v>440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1407</v>
      </c>
      <c r="D47" s="8">
        <v>11773</v>
      </c>
      <c r="E47" s="8">
        <v>9911</v>
      </c>
      <c r="F47" s="8">
        <v>3147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3">
        <f>VLOOKUP(A:A,[2]TDSheet!$A:$F,6,0)</f>
        <v>9935</v>
      </c>
      <c r="K47" s="13">
        <f t="shared" si="12"/>
        <v>-24</v>
      </c>
      <c r="L47" s="13">
        <f>VLOOKUP(A:A,[1]TDSheet!$A:$M,13,0)</f>
        <v>1500</v>
      </c>
      <c r="M47" s="13">
        <f>VLOOKUP(A:A,[1]TDSheet!$A:$N,14,0)</f>
        <v>800</v>
      </c>
      <c r="N47" s="13">
        <f>VLOOKUP(A:A,[1]TDSheet!$A:$X,24,0)</f>
        <v>900</v>
      </c>
      <c r="O47" s="13"/>
      <c r="P47" s="13"/>
      <c r="Q47" s="13"/>
      <c r="R47" s="13"/>
      <c r="S47" s="13"/>
      <c r="T47" s="13"/>
      <c r="U47" s="15">
        <v>1500</v>
      </c>
      <c r="V47" s="15">
        <v>1500</v>
      </c>
      <c r="W47" s="13">
        <f t="shared" si="13"/>
        <v>1262.2</v>
      </c>
      <c r="X47" s="15">
        <v>1300</v>
      </c>
      <c r="Y47" s="16">
        <f t="shared" si="14"/>
        <v>8.4352717477420374</v>
      </c>
      <c r="Z47" s="13">
        <f t="shared" si="15"/>
        <v>2.4932657265092693</v>
      </c>
      <c r="AA47" s="13"/>
      <c r="AB47" s="13"/>
      <c r="AC47" s="13"/>
      <c r="AD47" s="13">
        <f>VLOOKUP(A:A,[1]TDSheet!$A:$AD,30,0)</f>
        <v>3600</v>
      </c>
      <c r="AE47" s="13">
        <f>VLOOKUP(A:A,[1]TDSheet!$A:$AE,31,0)</f>
        <v>1234.5999999999999</v>
      </c>
      <c r="AF47" s="13">
        <f>VLOOKUP(A:A,[1]TDSheet!$A:$AF,32,0)</f>
        <v>1041</v>
      </c>
      <c r="AG47" s="13">
        <f>VLOOKUP(A:A,[1]TDSheet!$A:$AG,33,0)</f>
        <v>1231</v>
      </c>
      <c r="AH47" s="13">
        <f>VLOOKUP(A:A,[3]TDSheet!$A:$D,4,0)</f>
        <v>1647</v>
      </c>
      <c r="AI47" s="13" t="str">
        <f>VLOOKUP(A:A,[1]TDSheet!$A:$AI,35,0)</f>
        <v>июльпер</v>
      </c>
      <c r="AJ47" s="13">
        <f t="shared" si="16"/>
        <v>675</v>
      </c>
      <c r="AK47" s="13">
        <f t="shared" si="17"/>
        <v>675</v>
      </c>
      <c r="AL47" s="13">
        <f t="shared" si="18"/>
        <v>585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472.53</v>
      </c>
      <c r="D48" s="8">
        <v>721.95299999999997</v>
      </c>
      <c r="E48" s="8">
        <v>755.72699999999998</v>
      </c>
      <c r="F48" s="8">
        <v>412.01900000000001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715.03</v>
      </c>
      <c r="K48" s="13">
        <f t="shared" si="12"/>
        <v>40.697000000000003</v>
      </c>
      <c r="L48" s="13">
        <f>VLOOKUP(A:A,[1]TDSheet!$A:$M,13,0)</f>
        <v>170</v>
      </c>
      <c r="M48" s="13">
        <f>VLOOKUP(A:A,[1]TDSheet!$A:$N,14,0)</f>
        <v>130</v>
      </c>
      <c r="N48" s="13">
        <f>VLOOKUP(A:A,[1]TDSheet!$A:$X,24,0)</f>
        <v>200</v>
      </c>
      <c r="O48" s="13"/>
      <c r="P48" s="13"/>
      <c r="Q48" s="13"/>
      <c r="R48" s="13"/>
      <c r="S48" s="13"/>
      <c r="T48" s="13"/>
      <c r="U48" s="15">
        <v>50</v>
      </c>
      <c r="V48" s="15">
        <v>150</v>
      </c>
      <c r="W48" s="13">
        <f t="shared" si="13"/>
        <v>151.1454</v>
      </c>
      <c r="X48" s="15">
        <v>170</v>
      </c>
      <c r="Y48" s="16">
        <f t="shared" si="14"/>
        <v>8.4820245935370853</v>
      </c>
      <c r="Z48" s="13">
        <f t="shared" si="15"/>
        <v>2.7259777671037293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164.1506</v>
      </c>
      <c r="AF48" s="13">
        <f>VLOOKUP(A:A,[1]TDSheet!$A:$AF,32,0)</f>
        <v>169.9288</v>
      </c>
      <c r="AG48" s="13">
        <f>VLOOKUP(A:A,[1]TDSheet!$A:$AG,33,0)</f>
        <v>147.5394</v>
      </c>
      <c r="AH48" s="13">
        <f>VLOOKUP(A:A,[3]TDSheet!$A:$D,4,0)</f>
        <v>105.977</v>
      </c>
      <c r="AI48" s="13">
        <f>VLOOKUP(A:A,[1]TDSheet!$A:$AI,35,0)</f>
        <v>0</v>
      </c>
      <c r="AJ48" s="13">
        <f t="shared" si="16"/>
        <v>50</v>
      </c>
      <c r="AK48" s="13">
        <f t="shared" si="17"/>
        <v>150</v>
      </c>
      <c r="AL48" s="13">
        <f t="shared" si="18"/>
        <v>170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604</v>
      </c>
      <c r="D49" s="8">
        <v>2042</v>
      </c>
      <c r="E49" s="8">
        <v>672</v>
      </c>
      <c r="F49" s="8">
        <v>1952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3">
        <f>VLOOKUP(A:A,[2]TDSheet!$A:$F,6,0)</f>
        <v>695</v>
      </c>
      <c r="K49" s="13">
        <f t="shared" si="12"/>
        <v>-23</v>
      </c>
      <c r="L49" s="13">
        <f>VLOOKUP(A:A,[1]TDSheet!$A:$M,13,0)</f>
        <v>500</v>
      </c>
      <c r="M49" s="13">
        <f>VLOOKUP(A:A,[1]TDSheet!$A:$N,14,0)</f>
        <v>0</v>
      </c>
      <c r="N49" s="13">
        <f>VLOOKUP(A:A,[1]TDSheet!$A:$X,24,0)</f>
        <v>0</v>
      </c>
      <c r="O49" s="13"/>
      <c r="P49" s="13"/>
      <c r="Q49" s="13"/>
      <c r="R49" s="13"/>
      <c r="S49" s="13"/>
      <c r="T49" s="13"/>
      <c r="U49" s="15"/>
      <c r="V49" s="15"/>
      <c r="W49" s="13">
        <f t="shared" si="13"/>
        <v>134.4</v>
      </c>
      <c r="X49" s="15"/>
      <c r="Y49" s="16">
        <f t="shared" si="14"/>
        <v>18.244047619047617</v>
      </c>
      <c r="Z49" s="13">
        <f t="shared" si="15"/>
        <v>14.523809523809524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134.4</v>
      </c>
      <c r="AF49" s="13">
        <f>VLOOKUP(A:A,[1]TDSheet!$A:$AF,32,0)</f>
        <v>171</v>
      </c>
      <c r="AG49" s="13">
        <f>VLOOKUP(A:A,[1]TDSheet!$A:$AG,33,0)</f>
        <v>143</v>
      </c>
      <c r="AH49" s="13">
        <f>VLOOKUP(A:A,[3]TDSheet!$A:$D,4,0)</f>
        <v>148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13</v>
      </c>
      <c r="C50" s="8">
        <v>785</v>
      </c>
      <c r="D50" s="8">
        <v>1529</v>
      </c>
      <c r="E50" s="8">
        <v>1562</v>
      </c>
      <c r="F50" s="8">
        <v>691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1595</v>
      </c>
      <c r="K50" s="13">
        <f t="shared" si="12"/>
        <v>-33</v>
      </c>
      <c r="L50" s="13">
        <f>VLOOKUP(A:A,[1]TDSheet!$A:$M,13,0)</f>
        <v>400</v>
      </c>
      <c r="M50" s="13">
        <f>VLOOKUP(A:A,[1]TDSheet!$A:$N,14,0)</f>
        <v>190</v>
      </c>
      <c r="N50" s="13">
        <f>VLOOKUP(A:A,[1]TDSheet!$A:$X,24,0)</f>
        <v>400</v>
      </c>
      <c r="O50" s="13"/>
      <c r="P50" s="13"/>
      <c r="Q50" s="13"/>
      <c r="R50" s="13"/>
      <c r="S50" s="13"/>
      <c r="T50" s="13"/>
      <c r="U50" s="15">
        <v>300</v>
      </c>
      <c r="V50" s="15">
        <v>300</v>
      </c>
      <c r="W50" s="13">
        <f t="shared" si="13"/>
        <v>312.39999999999998</v>
      </c>
      <c r="X50" s="15">
        <v>350</v>
      </c>
      <c r="Y50" s="16">
        <f t="shared" si="14"/>
        <v>8.4218950064020497</v>
      </c>
      <c r="Z50" s="13">
        <f t="shared" si="15"/>
        <v>2.2119078104993601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273.2</v>
      </c>
      <c r="AF50" s="13">
        <f>VLOOKUP(A:A,[1]TDSheet!$A:$AF,32,0)</f>
        <v>329.6</v>
      </c>
      <c r="AG50" s="13">
        <f>VLOOKUP(A:A,[1]TDSheet!$A:$AG,33,0)</f>
        <v>290.8</v>
      </c>
      <c r="AH50" s="13">
        <f>VLOOKUP(A:A,[3]TDSheet!$A:$D,4,0)</f>
        <v>268</v>
      </c>
      <c r="AI50" s="13">
        <f>VLOOKUP(A:A,[1]TDSheet!$A:$AI,35,0)</f>
        <v>0</v>
      </c>
      <c r="AJ50" s="13">
        <f t="shared" si="16"/>
        <v>105</v>
      </c>
      <c r="AK50" s="13">
        <f t="shared" si="17"/>
        <v>105</v>
      </c>
      <c r="AL50" s="13">
        <f t="shared" si="18"/>
        <v>122.49999999999999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155.97999999999999</v>
      </c>
      <c r="D51" s="8">
        <v>348.63900000000001</v>
      </c>
      <c r="E51" s="8">
        <v>270.18700000000001</v>
      </c>
      <c r="F51" s="8">
        <v>221.786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257.85599999999999</v>
      </c>
      <c r="K51" s="13">
        <f t="shared" si="12"/>
        <v>12.331000000000017</v>
      </c>
      <c r="L51" s="13">
        <f>VLOOKUP(A:A,[1]TDSheet!$A:$M,13,0)</f>
        <v>80</v>
      </c>
      <c r="M51" s="13">
        <f>VLOOKUP(A:A,[1]TDSheet!$A:$N,14,0)</f>
        <v>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5">
        <v>40</v>
      </c>
      <c r="V51" s="15">
        <v>60</v>
      </c>
      <c r="W51" s="13">
        <f t="shared" si="13"/>
        <v>54.037400000000005</v>
      </c>
      <c r="X51" s="15">
        <v>60</v>
      </c>
      <c r="Y51" s="16">
        <f t="shared" si="14"/>
        <v>8.5456739221354088</v>
      </c>
      <c r="Z51" s="13">
        <f t="shared" si="15"/>
        <v>4.1043055365358061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59.753599999999992</v>
      </c>
      <c r="AF51" s="13">
        <f>VLOOKUP(A:A,[1]TDSheet!$A:$AF,32,0)</f>
        <v>62.438800000000001</v>
      </c>
      <c r="AG51" s="13">
        <f>VLOOKUP(A:A,[1]TDSheet!$A:$AG,33,0)</f>
        <v>59.881600000000006</v>
      </c>
      <c r="AH51" s="13">
        <f>VLOOKUP(A:A,[3]TDSheet!$A:$D,4,0)</f>
        <v>61.789000000000001</v>
      </c>
      <c r="AI51" s="13">
        <f>VLOOKUP(A:A,[1]TDSheet!$A:$AI,35,0)</f>
        <v>0</v>
      </c>
      <c r="AJ51" s="13">
        <f t="shared" si="16"/>
        <v>40</v>
      </c>
      <c r="AK51" s="13">
        <f t="shared" si="17"/>
        <v>60</v>
      </c>
      <c r="AL51" s="13">
        <f t="shared" si="18"/>
        <v>60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13</v>
      </c>
      <c r="C52" s="8">
        <v>1081</v>
      </c>
      <c r="D52" s="8">
        <v>3063</v>
      </c>
      <c r="E52" s="8">
        <v>2748</v>
      </c>
      <c r="F52" s="8">
        <v>1305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2795</v>
      </c>
      <c r="K52" s="13">
        <f t="shared" si="12"/>
        <v>-47</v>
      </c>
      <c r="L52" s="13">
        <f>VLOOKUP(A:A,[1]TDSheet!$A:$M,13,0)</f>
        <v>600</v>
      </c>
      <c r="M52" s="13">
        <f>VLOOKUP(A:A,[1]TDSheet!$A:$N,14,0)</f>
        <v>350</v>
      </c>
      <c r="N52" s="13">
        <f>VLOOKUP(A:A,[1]TDSheet!$A:$X,24,0)</f>
        <v>900</v>
      </c>
      <c r="O52" s="13"/>
      <c r="P52" s="13"/>
      <c r="Q52" s="13"/>
      <c r="R52" s="13"/>
      <c r="S52" s="13"/>
      <c r="T52" s="13"/>
      <c r="U52" s="15">
        <v>300</v>
      </c>
      <c r="V52" s="15">
        <v>600</v>
      </c>
      <c r="W52" s="13">
        <f t="shared" si="13"/>
        <v>549.6</v>
      </c>
      <c r="X52" s="15">
        <v>600</v>
      </c>
      <c r="Y52" s="16">
        <f t="shared" si="14"/>
        <v>8.4697962154294029</v>
      </c>
      <c r="Z52" s="13">
        <f t="shared" si="15"/>
        <v>2.3744541484716155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506.2</v>
      </c>
      <c r="AF52" s="13">
        <f>VLOOKUP(A:A,[1]TDSheet!$A:$AF,32,0)</f>
        <v>535.20000000000005</v>
      </c>
      <c r="AG52" s="13">
        <f>VLOOKUP(A:A,[1]TDSheet!$A:$AG,33,0)</f>
        <v>516.6</v>
      </c>
      <c r="AH52" s="13">
        <f>VLOOKUP(A:A,[3]TDSheet!$A:$D,4,0)</f>
        <v>405</v>
      </c>
      <c r="AI52" s="13" t="e">
        <f>VLOOKUP(A:A,[1]TDSheet!$A:$AI,35,0)</f>
        <v>#N/A</v>
      </c>
      <c r="AJ52" s="13">
        <f t="shared" si="16"/>
        <v>120</v>
      </c>
      <c r="AK52" s="13">
        <f t="shared" si="17"/>
        <v>240</v>
      </c>
      <c r="AL52" s="13">
        <f t="shared" si="18"/>
        <v>240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1797</v>
      </c>
      <c r="D53" s="8">
        <v>4462</v>
      </c>
      <c r="E53" s="8">
        <v>4267</v>
      </c>
      <c r="F53" s="8">
        <v>1914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3">
        <f>VLOOKUP(A:A,[2]TDSheet!$A:$F,6,0)</f>
        <v>4269</v>
      </c>
      <c r="K53" s="13">
        <f t="shared" si="12"/>
        <v>-2</v>
      </c>
      <c r="L53" s="13">
        <f>VLOOKUP(A:A,[1]TDSheet!$A:$M,13,0)</f>
        <v>900</v>
      </c>
      <c r="M53" s="13">
        <f>VLOOKUP(A:A,[1]TDSheet!$A:$N,14,0)</f>
        <v>700</v>
      </c>
      <c r="N53" s="13">
        <f>VLOOKUP(A:A,[1]TDSheet!$A:$X,24,0)</f>
        <v>1100</v>
      </c>
      <c r="O53" s="13"/>
      <c r="P53" s="13"/>
      <c r="Q53" s="13"/>
      <c r="R53" s="13"/>
      <c r="S53" s="13"/>
      <c r="T53" s="13"/>
      <c r="U53" s="15">
        <v>700</v>
      </c>
      <c r="V53" s="15">
        <v>1000</v>
      </c>
      <c r="W53" s="13">
        <f t="shared" si="13"/>
        <v>853.4</v>
      </c>
      <c r="X53" s="15">
        <v>900</v>
      </c>
      <c r="Y53" s="16">
        <f t="shared" si="14"/>
        <v>8.4532458401687371</v>
      </c>
      <c r="Z53" s="13">
        <f t="shared" si="15"/>
        <v>2.2427935317553316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852</v>
      </c>
      <c r="AF53" s="13">
        <f>VLOOKUP(A:A,[1]TDSheet!$A:$AF,32,0)</f>
        <v>839</v>
      </c>
      <c r="AG53" s="13">
        <f>VLOOKUP(A:A,[1]TDSheet!$A:$AG,33,0)</f>
        <v>791.6</v>
      </c>
      <c r="AH53" s="13">
        <f>VLOOKUP(A:A,[3]TDSheet!$A:$D,4,0)</f>
        <v>781</v>
      </c>
      <c r="AI53" s="13" t="e">
        <f>VLOOKUP(A:A,[1]TDSheet!$A:$AI,35,0)</f>
        <v>#N/A</v>
      </c>
      <c r="AJ53" s="13">
        <f t="shared" si="16"/>
        <v>280</v>
      </c>
      <c r="AK53" s="13">
        <f t="shared" si="17"/>
        <v>400</v>
      </c>
      <c r="AL53" s="13">
        <f t="shared" si="18"/>
        <v>360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38.832000000000001</v>
      </c>
      <c r="D54" s="8">
        <v>140.78299999999999</v>
      </c>
      <c r="E54" s="8">
        <v>101.377</v>
      </c>
      <c r="F54" s="8">
        <v>77.503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3">
        <f>VLOOKUP(A:A,[2]TDSheet!$A:$F,6,0)</f>
        <v>115.349</v>
      </c>
      <c r="K54" s="13">
        <f t="shared" si="12"/>
        <v>-13.972000000000008</v>
      </c>
      <c r="L54" s="13">
        <f>VLOOKUP(A:A,[1]TDSheet!$A:$M,13,0)</f>
        <v>20</v>
      </c>
      <c r="M54" s="13">
        <f>VLOOKUP(A:A,[1]TDSheet!$A:$N,14,0)</f>
        <v>20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5"/>
      <c r="V54" s="15">
        <v>20</v>
      </c>
      <c r="W54" s="13">
        <f t="shared" si="13"/>
        <v>20.275399999999998</v>
      </c>
      <c r="X54" s="15">
        <v>20</v>
      </c>
      <c r="Y54" s="16">
        <f t="shared" si="14"/>
        <v>8.7545991694368546</v>
      </c>
      <c r="Z54" s="13">
        <f t="shared" si="15"/>
        <v>3.8225139824615053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17.786999999999999</v>
      </c>
      <c r="AF54" s="13">
        <f>VLOOKUP(A:A,[1]TDSheet!$A:$AF,32,0)</f>
        <v>15.851400000000002</v>
      </c>
      <c r="AG54" s="13">
        <f>VLOOKUP(A:A,[1]TDSheet!$A:$AG,33,0)</f>
        <v>19.686199999999999</v>
      </c>
      <c r="AH54" s="13">
        <f>VLOOKUP(A:A,[3]TDSheet!$A:$D,4,0)</f>
        <v>13.135999999999999</v>
      </c>
      <c r="AI54" s="13">
        <f>VLOOKUP(A:A,[1]TDSheet!$A:$AI,35,0)</f>
        <v>0</v>
      </c>
      <c r="AJ54" s="13">
        <f t="shared" si="16"/>
        <v>0</v>
      </c>
      <c r="AK54" s="13">
        <f t="shared" si="17"/>
        <v>20</v>
      </c>
      <c r="AL54" s="13">
        <f t="shared" si="18"/>
        <v>20</v>
      </c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144.881</v>
      </c>
      <c r="D55" s="8">
        <v>281.94499999999999</v>
      </c>
      <c r="E55" s="8">
        <v>194.22</v>
      </c>
      <c r="F55" s="8">
        <v>231.16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191.477</v>
      </c>
      <c r="K55" s="13">
        <f t="shared" si="12"/>
        <v>2.742999999999995</v>
      </c>
      <c r="L55" s="13">
        <f>VLOOKUP(A:A,[1]TDSheet!$A:$M,13,0)</f>
        <v>50</v>
      </c>
      <c r="M55" s="13">
        <f>VLOOKUP(A:A,[1]TDSheet!$A:$N,14,0)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5"/>
      <c r="V55" s="15"/>
      <c r="W55" s="13">
        <f t="shared" si="13"/>
        <v>38.844000000000001</v>
      </c>
      <c r="X55" s="15">
        <v>40</v>
      </c>
      <c r="Y55" s="16">
        <f t="shared" si="14"/>
        <v>8.2679435691483878</v>
      </c>
      <c r="Z55" s="13">
        <f t="shared" si="15"/>
        <v>5.9509834208629391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83.6</v>
      </c>
      <c r="AF55" s="13">
        <f>VLOOKUP(A:A,[1]TDSheet!$A:$AF,32,0)</f>
        <v>53.2</v>
      </c>
      <c r="AG55" s="13">
        <f>VLOOKUP(A:A,[1]TDSheet!$A:$AG,33,0)</f>
        <v>48.722999999999999</v>
      </c>
      <c r="AH55" s="13">
        <f>VLOOKUP(A:A,[3]TDSheet!$A:$D,4,0)</f>
        <v>23.91</v>
      </c>
      <c r="AI55" s="13">
        <f>VLOOKUP(A:A,[1]TDSheet!$A:$AI,35,0)</f>
        <v>0</v>
      </c>
      <c r="AJ55" s="13">
        <f t="shared" si="16"/>
        <v>0</v>
      </c>
      <c r="AK55" s="13">
        <f t="shared" si="17"/>
        <v>0</v>
      </c>
      <c r="AL55" s="13">
        <f t="shared" si="18"/>
        <v>40</v>
      </c>
      <c r="AM55" s="13"/>
      <c r="AN55" s="13"/>
    </row>
    <row r="56" spans="1:40" s="1" customFormat="1" ht="21.95" customHeight="1" outlineLevel="1" x14ac:dyDescent="0.2">
      <c r="A56" s="7" t="s">
        <v>59</v>
      </c>
      <c r="B56" s="7" t="s">
        <v>13</v>
      </c>
      <c r="C56" s="8">
        <v>638</v>
      </c>
      <c r="D56" s="8">
        <v>1849</v>
      </c>
      <c r="E56" s="8">
        <v>1751</v>
      </c>
      <c r="F56" s="8">
        <v>694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3">
        <f>VLOOKUP(A:A,[2]TDSheet!$A:$F,6,0)</f>
        <v>1759</v>
      </c>
      <c r="K56" s="13">
        <f t="shared" si="12"/>
        <v>-8</v>
      </c>
      <c r="L56" s="13">
        <f>VLOOKUP(A:A,[1]TDSheet!$A:$M,13,0)</f>
        <v>400</v>
      </c>
      <c r="M56" s="13">
        <f>VLOOKUP(A:A,[1]TDSheet!$A:$N,14,0)</f>
        <v>200</v>
      </c>
      <c r="N56" s="13">
        <f>VLOOKUP(A:A,[1]TDSheet!$A:$X,24,0)</f>
        <v>500</v>
      </c>
      <c r="O56" s="13"/>
      <c r="P56" s="13"/>
      <c r="Q56" s="13"/>
      <c r="R56" s="13"/>
      <c r="S56" s="13"/>
      <c r="T56" s="13"/>
      <c r="U56" s="15">
        <v>400</v>
      </c>
      <c r="V56" s="15">
        <v>400</v>
      </c>
      <c r="W56" s="13">
        <f t="shared" si="13"/>
        <v>350.2</v>
      </c>
      <c r="X56" s="15">
        <v>350</v>
      </c>
      <c r="Y56" s="16">
        <f t="shared" si="14"/>
        <v>8.4066247858366658</v>
      </c>
      <c r="Z56" s="13">
        <f t="shared" si="15"/>
        <v>1.9817247287264421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284.2</v>
      </c>
      <c r="AF56" s="13">
        <f>VLOOKUP(A:A,[1]TDSheet!$A:$AF,32,0)</f>
        <v>317.2</v>
      </c>
      <c r="AG56" s="13">
        <f>VLOOKUP(A:A,[1]TDSheet!$A:$AG,33,0)</f>
        <v>314.2</v>
      </c>
      <c r="AH56" s="13">
        <f>VLOOKUP(A:A,[3]TDSheet!$A:$D,4,0)</f>
        <v>329</v>
      </c>
      <c r="AI56" s="13">
        <f>VLOOKUP(A:A,[1]TDSheet!$A:$AI,35,0)</f>
        <v>0</v>
      </c>
      <c r="AJ56" s="13">
        <f t="shared" si="16"/>
        <v>140</v>
      </c>
      <c r="AK56" s="13">
        <f t="shared" si="17"/>
        <v>140</v>
      </c>
      <c r="AL56" s="13">
        <f t="shared" si="18"/>
        <v>122.49999999999999</v>
      </c>
      <c r="AM56" s="13"/>
      <c r="AN56" s="13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1014</v>
      </c>
      <c r="D57" s="8">
        <v>2274</v>
      </c>
      <c r="E57" s="8">
        <v>2330</v>
      </c>
      <c r="F57" s="8">
        <v>888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2357</v>
      </c>
      <c r="K57" s="13">
        <f t="shared" si="12"/>
        <v>-27</v>
      </c>
      <c r="L57" s="13">
        <f>VLOOKUP(A:A,[1]TDSheet!$A:$M,13,0)</f>
        <v>500</v>
      </c>
      <c r="M57" s="13">
        <f>VLOOKUP(A:A,[1]TDSheet!$A:$N,14,0)</f>
        <v>500</v>
      </c>
      <c r="N57" s="13">
        <f>VLOOKUP(A:A,[1]TDSheet!$A:$X,24,0)</f>
        <v>600</v>
      </c>
      <c r="O57" s="13"/>
      <c r="P57" s="13"/>
      <c r="Q57" s="13"/>
      <c r="R57" s="13"/>
      <c r="S57" s="13"/>
      <c r="T57" s="13"/>
      <c r="U57" s="15">
        <v>450</v>
      </c>
      <c r="V57" s="15">
        <v>500</v>
      </c>
      <c r="W57" s="13">
        <f t="shared" si="13"/>
        <v>466</v>
      </c>
      <c r="X57" s="15">
        <v>500</v>
      </c>
      <c r="Y57" s="16">
        <f t="shared" si="14"/>
        <v>8.4506437768240339</v>
      </c>
      <c r="Z57" s="13">
        <f t="shared" si="15"/>
        <v>1.905579399141631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367.2</v>
      </c>
      <c r="AF57" s="13">
        <f>VLOOKUP(A:A,[1]TDSheet!$A:$AF,32,0)</f>
        <v>443.8</v>
      </c>
      <c r="AG57" s="13">
        <f>VLOOKUP(A:A,[1]TDSheet!$A:$AG,33,0)</f>
        <v>410.6</v>
      </c>
      <c r="AH57" s="13">
        <f>VLOOKUP(A:A,[3]TDSheet!$A:$D,4,0)</f>
        <v>434</v>
      </c>
      <c r="AI57" s="13">
        <f>VLOOKUP(A:A,[1]TDSheet!$A:$AI,35,0)</f>
        <v>0</v>
      </c>
      <c r="AJ57" s="13">
        <f t="shared" si="16"/>
        <v>157.5</v>
      </c>
      <c r="AK57" s="13">
        <f t="shared" si="17"/>
        <v>175</v>
      </c>
      <c r="AL57" s="13">
        <f t="shared" si="18"/>
        <v>175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690</v>
      </c>
      <c r="D58" s="8">
        <v>1488</v>
      </c>
      <c r="E58" s="8">
        <v>1530</v>
      </c>
      <c r="F58" s="8">
        <v>578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3">
        <f>VLOOKUP(A:A,[2]TDSheet!$A:$F,6,0)</f>
        <v>1592</v>
      </c>
      <c r="K58" s="13">
        <f t="shared" si="12"/>
        <v>-62</v>
      </c>
      <c r="L58" s="13">
        <f>VLOOKUP(A:A,[1]TDSheet!$A:$M,13,0)</f>
        <v>300</v>
      </c>
      <c r="M58" s="13">
        <f>VLOOKUP(A:A,[1]TDSheet!$A:$N,14,0)</f>
        <v>300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5">
        <v>250</v>
      </c>
      <c r="V58" s="15">
        <v>350</v>
      </c>
      <c r="W58" s="13">
        <f t="shared" si="13"/>
        <v>306</v>
      </c>
      <c r="X58" s="15">
        <v>300</v>
      </c>
      <c r="Y58" s="16">
        <f t="shared" si="14"/>
        <v>8.4248366013071898</v>
      </c>
      <c r="Z58" s="13">
        <f t="shared" si="15"/>
        <v>1.8888888888888888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229.6</v>
      </c>
      <c r="AF58" s="13">
        <f>VLOOKUP(A:A,[1]TDSheet!$A:$AF,32,0)</f>
        <v>293.60000000000002</v>
      </c>
      <c r="AG58" s="13">
        <f>VLOOKUP(A:A,[1]TDSheet!$A:$AG,33,0)</f>
        <v>263.39999999999998</v>
      </c>
      <c r="AH58" s="13">
        <f>VLOOKUP(A:A,[3]TDSheet!$A:$D,4,0)</f>
        <v>252</v>
      </c>
      <c r="AI58" s="13">
        <f>VLOOKUP(A:A,[1]TDSheet!$A:$AI,35,0)</f>
        <v>0</v>
      </c>
      <c r="AJ58" s="13">
        <f t="shared" si="16"/>
        <v>100</v>
      </c>
      <c r="AK58" s="13">
        <f t="shared" si="17"/>
        <v>140</v>
      </c>
      <c r="AL58" s="13">
        <f t="shared" si="18"/>
        <v>120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147.648</v>
      </c>
      <c r="D59" s="8">
        <v>646.17499999999995</v>
      </c>
      <c r="E59" s="8">
        <v>469.31799999999998</v>
      </c>
      <c r="F59" s="8">
        <v>312.267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3">
        <f>VLOOKUP(A:A,[2]TDSheet!$A:$F,6,0)</f>
        <v>463.81</v>
      </c>
      <c r="K59" s="13">
        <f t="shared" si="12"/>
        <v>5.5079999999999814</v>
      </c>
      <c r="L59" s="13">
        <f>VLOOKUP(A:A,[1]TDSheet!$A:$M,13,0)</f>
        <v>110</v>
      </c>
      <c r="M59" s="13">
        <f>VLOOKUP(A:A,[1]TDSheet!$A:$N,14,0)</f>
        <v>90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5"/>
      <c r="V59" s="15">
        <v>110</v>
      </c>
      <c r="W59" s="13">
        <f t="shared" si="13"/>
        <v>93.863599999999991</v>
      </c>
      <c r="X59" s="15">
        <v>100</v>
      </c>
      <c r="Y59" s="16">
        <f t="shared" si="14"/>
        <v>8.5471577906664571</v>
      </c>
      <c r="Z59" s="13">
        <f t="shared" si="15"/>
        <v>3.3268167852074715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87.671599999999998</v>
      </c>
      <c r="AF59" s="13">
        <f>VLOOKUP(A:A,[1]TDSheet!$A:$AF,32,0)</f>
        <v>82.26939999999999</v>
      </c>
      <c r="AG59" s="13">
        <f>VLOOKUP(A:A,[1]TDSheet!$A:$AG,33,0)</f>
        <v>92.235600000000005</v>
      </c>
      <c r="AH59" s="13">
        <f>VLOOKUP(A:A,[3]TDSheet!$A:$D,4,0)</f>
        <v>52.91</v>
      </c>
      <c r="AI59" s="13">
        <f>VLOOKUP(A:A,[1]TDSheet!$A:$AI,35,0)</f>
        <v>0</v>
      </c>
      <c r="AJ59" s="13">
        <f t="shared" si="16"/>
        <v>0</v>
      </c>
      <c r="AK59" s="13">
        <f t="shared" si="17"/>
        <v>110</v>
      </c>
      <c r="AL59" s="13">
        <f t="shared" si="18"/>
        <v>100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574.81700000000001</v>
      </c>
      <c r="D60" s="8">
        <v>1342.625</v>
      </c>
      <c r="E60" s="8">
        <v>1009.8390000000001</v>
      </c>
      <c r="F60" s="8">
        <v>880.12900000000002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972.82299999999998</v>
      </c>
      <c r="K60" s="13">
        <f t="shared" si="12"/>
        <v>37.016000000000076</v>
      </c>
      <c r="L60" s="13">
        <f>VLOOKUP(A:A,[1]TDSheet!$A:$M,13,0)</f>
        <v>280</v>
      </c>
      <c r="M60" s="13">
        <f>VLOOKUP(A:A,[1]TDSheet!$A:$N,14,0)</f>
        <v>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5"/>
      <c r="V60" s="15">
        <v>300</v>
      </c>
      <c r="W60" s="13">
        <f t="shared" si="13"/>
        <v>201.96780000000001</v>
      </c>
      <c r="X60" s="15">
        <v>160</v>
      </c>
      <c r="Y60" s="16">
        <f t="shared" si="14"/>
        <v>8.5168477351340162</v>
      </c>
      <c r="Z60" s="13">
        <f t="shared" si="15"/>
        <v>4.3577689116779998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252.76280000000003</v>
      </c>
      <c r="AF60" s="13">
        <f>VLOOKUP(A:A,[1]TDSheet!$A:$AF,32,0)</f>
        <v>238.01860000000002</v>
      </c>
      <c r="AG60" s="13">
        <f>VLOOKUP(A:A,[1]TDSheet!$A:$AG,33,0)</f>
        <v>236.4598</v>
      </c>
      <c r="AH60" s="13">
        <f>VLOOKUP(A:A,[3]TDSheet!$A:$D,4,0)</f>
        <v>203.55500000000001</v>
      </c>
      <c r="AI60" s="13" t="str">
        <f>VLOOKUP(A:A,[1]TDSheet!$A:$AI,35,0)</f>
        <v>оконч</v>
      </c>
      <c r="AJ60" s="13">
        <f t="shared" si="16"/>
        <v>0</v>
      </c>
      <c r="AK60" s="13">
        <f t="shared" si="17"/>
        <v>300</v>
      </c>
      <c r="AL60" s="13">
        <f t="shared" si="18"/>
        <v>160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34.015999999999998</v>
      </c>
      <c r="D61" s="8">
        <v>179.81100000000001</v>
      </c>
      <c r="E61" s="8">
        <v>82.61</v>
      </c>
      <c r="F61" s="8">
        <v>120.705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92.619</v>
      </c>
      <c r="K61" s="13">
        <f t="shared" si="12"/>
        <v>-10.009</v>
      </c>
      <c r="L61" s="13">
        <f>VLOOKUP(A:A,[1]TDSheet!$A:$M,13,0)</f>
        <v>20</v>
      </c>
      <c r="M61" s="13">
        <f>VLOOKUP(A:A,[1]TDSheet!$A:$N,14,0)</f>
        <v>0</v>
      </c>
      <c r="N61" s="13">
        <f>VLOOKUP(A:A,[1]TDSheet!$A:$X,24,0)</f>
        <v>20</v>
      </c>
      <c r="O61" s="13"/>
      <c r="P61" s="13"/>
      <c r="Q61" s="13"/>
      <c r="R61" s="13"/>
      <c r="S61" s="13"/>
      <c r="T61" s="13"/>
      <c r="U61" s="15"/>
      <c r="V61" s="15">
        <v>20</v>
      </c>
      <c r="W61" s="13">
        <f t="shared" si="13"/>
        <v>16.521999999999998</v>
      </c>
      <c r="X61" s="15"/>
      <c r="Y61" s="16">
        <f t="shared" si="14"/>
        <v>10.937235201549449</v>
      </c>
      <c r="Z61" s="13">
        <f t="shared" si="15"/>
        <v>7.3057135939958853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16.822399999999998</v>
      </c>
      <c r="AF61" s="13">
        <f>VLOOKUP(A:A,[1]TDSheet!$A:$AF,32,0)</f>
        <v>16.8216</v>
      </c>
      <c r="AG61" s="13">
        <f>VLOOKUP(A:A,[1]TDSheet!$A:$AG,33,0)</f>
        <v>18.9252</v>
      </c>
      <c r="AH61" s="13">
        <f>VLOOKUP(A:A,[3]TDSheet!$A:$D,4,0)</f>
        <v>13.518000000000001</v>
      </c>
      <c r="AI61" s="13">
        <f>VLOOKUP(A:A,[1]TDSheet!$A:$AI,35,0)</f>
        <v>0</v>
      </c>
      <c r="AJ61" s="13">
        <f t="shared" si="16"/>
        <v>0</v>
      </c>
      <c r="AK61" s="13">
        <f t="shared" si="17"/>
        <v>20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807.75199999999995</v>
      </c>
      <c r="D62" s="8">
        <v>3934.0120000000002</v>
      </c>
      <c r="E62" s="8">
        <v>3064.5030000000002</v>
      </c>
      <c r="F62" s="8">
        <v>1638.779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3">
        <f>VLOOKUP(A:A,[2]TDSheet!$A:$F,6,0)</f>
        <v>3007.4209999999998</v>
      </c>
      <c r="K62" s="13">
        <f t="shared" si="12"/>
        <v>57.082000000000335</v>
      </c>
      <c r="L62" s="13">
        <f>VLOOKUP(A:A,[1]TDSheet!$A:$M,13,0)</f>
        <v>700</v>
      </c>
      <c r="M62" s="13">
        <f>VLOOKUP(A:A,[1]TDSheet!$A:$N,14,0)</f>
        <v>200</v>
      </c>
      <c r="N62" s="13">
        <f>VLOOKUP(A:A,[1]TDSheet!$A:$X,24,0)</f>
        <v>500</v>
      </c>
      <c r="O62" s="13"/>
      <c r="P62" s="13"/>
      <c r="Q62" s="13"/>
      <c r="R62" s="13"/>
      <c r="S62" s="13"/>
      <c r="T62" s="13"/>
      <c r="U62" s="15">
        <v>800</v>
      </c>
      <c r="V62" s="15">
        <v>800</v>
      </c>
      <c r="W62" s="13">
        <f t="shared" si="13"/>
        <v>612.90060000000005</v>
      </c>
      <c r="X62" s="15">
        <v>600</v>
      </c>
      <c r="Y62" s="16">
        <f t="shared" si="14"/>
        <v>8.5475181456830036</v>
      </c>
      <c r="Z62" s="13">
        <f t="shared" si="15"/>
        <v>2.6738087709491554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533.07219999999995</v>
      </c>
      <c r="AF62" s="13">
        <f>VLOOKUP(A:A,[1]TDSheet!$A:$AF,32,0)</f>
        <v>544.14660000000003</v>
      </c>
      <c r="AG62" s="13">
        <f>VLOOKUP(A:A,[1]TDSheet!$A:$AG,33,0)</f>
        <v>603.50819999999999</v>
      </c>
      <c r="AH62" s="13">
        <f>VLOOKUP(A:A,[3]TDSheet!$A:$D,4,0)</f>
        <v>832.22799999999995</v>
      </c>
      <c r="AI62" s="13" t="str">
        <f>VLOOKUP(A:A,[1]TDSheet!$A:$AI,35,0)</f>
        <v>акиюльяб</v>
      </c>
      <c r="AJ62" s="13">
        <f t="shared" si="16"/>
        <v>800</v>
      </c>
      <c r="AK62" s="13">
        <f t="shared" si="17"/>
        <v>800</v>
      </c>
      <c r="AL62" s="13">
        <f t="shared" si="18"/>
        <v>600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1974</v>
      </c>
      <c r="D63" s="8">
        <v>7196</v>
      </c>
      <c r="E63" s="8">
        <v>6396</v>
      </c>
      <c r="F63" s="8">
        <v>2543</v>
      </c>
      <c r="G63" s="1">
        <f>VLOOKUP(A:A,[1]TDSheet!$A:$G,7,0)</f>
        <v>0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6518</v>
      </c>
      <c r="K63" s="13">
        <f t="shared" si="12"/>
        <v>-122</v>
      </c>
      <c r="L63" s="13">
        <f>VLOOKUP(A:A,[1]TDSheet!$A:$M,13,0)</f>
        <v>900</v>
      </c>
      <c r="M63" s="13">
        <f>VLOOKUP(A:A,[1]TDSheet!$A:$N,14,0)</f>
        <v>500</v>
      </c>
      <c r="N63" s="13">
        <f>VLOOKUP(A:A,[1]TDSheet!$A:$X,24,0)</f>
        <v>1100</v>
      </c>
      <c r="O63" s="13"/>
      <c r="P63" s="13"/>
      <c r="Q63" s="13"/>
      <c r="R63" s="13"/>
      <c r="S63" s="13"/>
      <c r="T63" s="13"/>
      <c r="U63" s="15">
        <v>1000</v>
      </c>
      <c r="V63" s="15">
        <v>1000</v>
      </c>
      <c r="W63" s="13">
        <f t="shared" si="13"/>
        <v>951.2</v>
      </c>
      <c r="X63" s="15">
        <v>1050</v>
      </c>
      <c r="Y63" s="16">
        <f t="shared" si="14"/>
        <v>8.5082001682085782</v>
      </c>
      <c r="Z63" s="13">
        <f t="shared" si="15"/>
        <v>2.6734650967199327</v>
      </c>
      <c r="AA63" s="13"/>
      <c r="AB63" s="13"/>
      <c r="AC63" s="13"/>
      <c r="AD63" s="13">
        <f>VLOOKUP(A:A,[1]TDSheet!$A:$AD,30,0)</f>
        <v>1640</v>
      </c>
      <c r="AE63" s="13">
        <f>VLOOKUP(A:A,[1]TDSheet!$A:$AE,31,0)</f>
        <v>741.2</v>
      </c>
      <c r="AF63" s="13">
        <f>VLOOKUP(A:A,[1]TDSheet!$A:$AF,32,0)</f>
        <v>956.2</v>
      </c>
      <c r="AG63" s="13">
        <f>VLOOKUP(A:A,[1]TDSheet!$A:$AG,33,0)</f>
        <v>922</v>
      </c>
      <c r="AH63" s="13">
        <f>VLOOKUP(A:A,[3]TDSheet!$A:$D,4,0)</f>
        <v>1053</v>
      </c>
      <c r="AI63" s="13">
        <f>VLOOKUP(A:A,[1]TDSheet!$A:$AI,35,0)</f>
        <v>0</v>
      </c>
      <c r="AJ63" s="13">
        <f t="shared" si="16"/>
        <v>450</v>
      </c>
      <c r="AK63" s="13">
        <f t="shared" si="17"/>
        <v>450</v>
      </c>
      <c r="AL63" s="13">
        <f t="shared" si="18"/>
        <v>472.5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1239</v>
      </c>
      <c r="D64" s="8">
        <v>5166</v>
      </c>
      <c r="E64" s="8">
        <v>4507</v>
      </c>
      <c r="F64" s="8">
        <v>1768</v>
      </c>
      <c r="G64" s="1" t="str">
        <f>VLOOKUP(A:A,[1]TDSheet!$A:$G,7,0)</f>
        <v>акяб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4607</v>
      </c>
      <c r="K64" s="13">
        <f t="shared" si="12"/>
        <v>-100</v>
      </c>
      <c r="L64" s="13">
        <f>VLOOKUP(A:A,[1]TDSheet!$A:$M,13,0)</f>
        <v>600</v>
      </c>
      <c r="M64" s="13">
        <f>VLOOKUP(A:A,[1]TDSheet!$A:$N,14,0)</f>
        <v>300</v>
      </c>
      <c r="N64" s="13">
        <f>VLOOKUP(A:A,[1]TDSheet!$A:$X,24,0)</f>
        <v>1200</v>
      </c>
      <c r="O64" s="13"/>
      <c r="P64" s="13"/>
      <c r="Q64" s="13"/>
      <c r="R64" s="13"/>
      <c r="S64" s="13"/>
      <c r="T64" s="13"/>
      <c r="U64" s="15">
        <v>700</v>
      </c>
      <c r="V64" s="15">
        <v>900</v>
      </c>
      <c r="W64" s="13">
        <f t="shared" si="13"/>
        <v>709.4</v>
      </c>
      <c r="X64" s="15">
        <v>600</v>
      </c>
      <c r="Y64" s="16">
        <f t="shared" si="14"/>
        <v>8.5537073583309837</v>
      </c>
      <c r="Z64" s="13">
        <f t="shared" si="15"/>
        <v>2.4922469692698055</v>
      </c>
      <c r="AA64" s="13"/>
      <c r="AB64" s="13"/>
      <c r="AC64" s="13"/>
      <c r="AD64" s="13">
        <f>VLOOKUP(A:A,[1]TDSheet!$A:$AD,30,0)</f>
        <v>960</v>
      </c>
      <c r="AE64" s="13">
        <f>VLOOKUP(A:A,[1]TDSheet!$A:$AE,31,0)</f>
        <v>565</v>
      </c>
      <c r="AF64" s="13">
        <f>VLOOKUP(A:A,[1]TDSheet!$A:$AF,32,0)</f>
        <v>663.6</v>
      </c>
      <c r="AG64" s="13">
        <f>VLOOKUP(A:A,[1]TDSheet!$A:$AG,33,0)</f>
        <v>664.8</v>
      </c>
      <c r="AH64" s="13">
        <f>VLOOKUP(A:A,[3]TDSheet!$A:$D,4,0)</f>
        <v>610</v>
      </c>
      <c r="AI64" s="13" t="str">
        <f>VLOOKUP(A:A,[1]TDSheet!$A:$AI,35,0)</f>
        <v>оконч</v>
      </c>
      <c r="AJ64" s="13">
        <f t="shared" si="16"/>
        <v>315</v>
      </c>
      <c r="AK64" s="13">
        <f t="shared" si="17"/>
        <v>405</v>
      </c>
      <c r="AL64" s="13">
        <f t="shared" si="18"/>
        <v>270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13</v>
      </c>
      <c r="C65" s="8">
        <v>753</v>
      </c>
      <c r="D65" s="8">
        <v>1664</v>
      </c>
      <c r="E65" s="8">
        <v>1609</v>
      </c>
      <c r="F65" s="8">
        <v>746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1626</v>
      </c>
      <c r="K65" s="13">
        <f t="shared" si="12"/>
        <v>-17</v>
      </c>
      <c r="L65" s="13">
        <f>VLOOKUP(A:A,[1]TDSheet!$A:$M,13,0)</f>
        <v>350</v>
      </c>
      <c r="M65" s="13">
        <f>VLOOKUP(A:A,[1]TDSheet!$A:$N,14,0)</f>
        <v>200</v>
      </c>
      <c r="N65" s="13">
        <f>VLOOKUP(A:A,[1]TDSheet!$A:$X,24,0)</f>
        <v>400</v>
      </c>
      <c r="O65" s="13"/>
      <c r="P65" s="13"/>
      <c r="Q65" s="13"/>
      <c r="R65" s="13"/>
      <c r="S65" s="13"/>
      <c r="T65" s="13"/>
      <c r="U65" s="15">
        <v>300</v>
      </c>
      <c r="V65" s="15">
        <v>400</v>
      </c>
      <c r="W65" s="13">
        <f t="shared" si="13"/>
        <v>321.8</v>
      </c>
      <c r="X65" s="15">
        <v>300</v>
      </c>
      <c r="Y65" s="16">
        <f t="shared" si="14"/>
        <v>8.3778744561839655</v>
      </c>
      <c r="Z65" s="13">
        <f t="shared" si="15"/>
        <v>2.3182100683654441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376.6</v>
      </c>
      <c r="AF65" s="13">
        <f>VLOOKUP(A:A,[1]TDSheet!$A:$AF,32,0)</f>
        <v>332.8</v>
      </c>
      <c r="AG65" s="13">
        <f>VLOOKUP(A:A,[1]TDSheet!$A:$AG,33,0)</f>
        <v>302.39999999999998</v>
      </c>
      <c r="AH65" s="13">
        <f>VLOOKUP(A:A,[3]TDSheet!$A:$D,4,0)</f>
        <v>366</v>
      </c>
      <c r="AI65" s="13" t="str">
        <f>VLOOKUP(A:A,[1]TDSheet!$A:$AI,35,0)</f>
        <v>оконч</v>
      </c>
      <c r="AJ65" s="13">
        <f t="shared" si="16"/>
        <v>135</v>
      </c>
      <c r="AK65" s="13">
        <f t="shared" si="17"/>
        <v>180</v>
      </c>
      <c r="AL65" s="13">
        <f t="shared" si="18"/>
        <v>135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13</v>
      </c>
      <c r="C66" s="8">
        <v>258</v>
      </c>
      <c r="D66" s="8">
        <v>733</v>
      </c>
      <c r="E66" s="8">
        <v>584</v>
      </c>
      <c r="F66" s="8">
        <v>369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637</v>
      </c>
      <c r="K66" s="13">
        <f t="shared" si="12"/>
        <v>-53</v>
      </c>
      <c r="L66" s="13">
        <f>VLOOKUP(A:A,[1]TDSheet!$A:$M,13,0)</f>
        <v>150</v>
      </c>
      <c r="M66" s="13">
        <f>VLOOKUP(A:A,[1]TDSheet!$A:$N,14,0)</f>
        <v>0</v>
      </c>
      <c r="N66" s="13">
        <f>VLOOKUP(A:A,[1]TDSheet!$A:$X,24,0)</f>
        <v>130</v>
      </c>
      <c r="O66" s="13"/>
      <c r="P66" s="13"/>
      <c r="Q66" s="13"/>
      <c r="R66" s="13"/>
      <c r="S66" s="13"/>
      <c r="T66" s="13"/>
      <c r="U66" s="15">
        <v>80</v>
      </c>
      <c r="V66" s="15">
        <v>150</v>
      </c>
      <c r="W66" s="13">
        <f t="shared" si="13"/>
        <v>116.8</v>
      </c>
      <c r="X66" s="15">
        <v>110</v>
      </c>
      <c r="Y66" s="16">
        <f t="shared" si="14"/>
        <v>8.4674657534246585</v>
      </c>
      <c r="Z66" s="13">
        <f t="shared" si="15"/>
        <v>3.1592465753424657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107.2</v>
      </c>
      <c r="AF66" s="13">
        <f>VLOOKUP(A:A,[1]TDSheet!$A:$AF,32,0)</f>
        <v>122.4</v>
      </c>
      <c r="AG66" s="13">
        <f>VLOOKUP(A:A,[1]TDSheet!$A:$AG,33,0)</f>
        <v>121.8</v>
      </c>
      <c r="AH66" s="13">
        <f>VLOOKUP(A:A,[3]TDSheet!$A:$D,4,0)</f>
        <v>107</v>
      </c>
      <c r="AI66" s="13" t="e">
        <f>VLOOKUP(A:A,[1]TDSheet!$A:$AI,35,0)</f>
        <v>#N/A</v>
      </c>
      <c r="AJ66" s="13">
        <f t="shared" si="16"/>
        <v>32</v>
      </c>
      <c r="AK66" s="13">
        <f t="shared" si="17"/>
        <v>60</v>
      </c>
      <c r="AL66" s="13">
        <f t="shared" si="18"/>
        <v>44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229</v>
      </c>
      <c r="D67" s="8">
        <v>596</v>
      </c>
      <c r="E67" s="8">
        <v>564</v>
      </c>
      <c r="F67" s="8">
        <v>229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593</v>
      </c>
      <c r="K67" s="13">
        <f t="shared" si="12"/>
        <v>-29</v>
      </c>
      <c r="L67" s="13">
        <f>VLOOKUP(A:A,[1]TDSheet!$A:$M,13,0)</f>
        <v>120</v>
      </c>
      <c r="M67" s="13">
        <f>VLOOKUP(A:A,[1]TDSheet!$A:$N,14,0)</f>
        <v>100</v>
      </c>
      <c r="N67" s="13">
        <f>VLOOKUP(A:A,[1]TDSheet!$A:$X,24,0)</f>
        <v>180</v>
      </c>
      <c r="O67" s="13"/>
      <c r="P67" s="13"/>
      <c r="Q67" s="13"/>
      <c r="R67" s="13"/>
      <c r="S67" s="13"/>
      <c r="T67" s="13"/>
      <c r="U67" s="15">
        <v>80</v>
      </c>
      <c r="V67" s="15">
        <v>120</v>
      </c>
      <c r="W67" s="13">
        <f t="shared" si="13"/>
        <v>112.8</v>
      </c>
      <c r="X67" s="15">
        <v>120</v>
      </c>
      <c r="Y67" s="16">
        <f t="shared" si="14"/>
        <v>8.413120567375886</v>
      </c>
      <c r="Z67" s="13">
        <f t="shared" si="15"/>
        <v>2.0301418439716312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95.2</v>
      </c>
      <c r="AF67" s="13">
        <f>VLOOKUP(A:A,[1]TDSheet!$A:$AF,32,0)</f>
        <v>104.2</v>
      </c>
      <c r="AG67" s="13">
        <f>VLOOKUP(A:A,[1]TDSheet!$A:$AG,33,0)</f>
        <v>99.6</v>
      </c>
      <c r="AH67" s="13">
        <f>VLOOKUP(A:A,[3]TDSheet!$A:$D,4,0)</f>
        <v>83</v>
      </c>
      <c r="AI67" s="13" t="e">
        <f>VLOOKUP(A:A,[1]TDSheet!$A:$AI,35,0)</f>
        <v>#N/A</v>
      </c>
      <c r="AJ67" s="13">
        <f t="shared" si="16"/>
        <v>32</v>
      </c>
      <c r="AK67" s="13">
        <f t="shared" si="17"/>
        <v>48</v>
      </c>
      <c r="AL67" s="13">
        <f t="shared" si="18"/>
        <v>48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853.45</v>
      </c>
      <c r="D68" s="8">
        <v>2362.5129999999999</v>
      </c>
      <c r="E68" s="17">
        <v>1929</v>
      </c>
      <c r="F68" s="18">
        <v>1125</v>
      </c>
      <c r="G68" s="1" t="str">
        <f>VLOOKUP(A:A,[1]TDSheet!$A:$G,7,0)</f>
        <v>ак апр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1399.8530000000001</v>
      </c>
      <c r="K68" s="13">
        <f t="shared" si="12"/>
        <v>529.14699999999993</v>
      </c>
      <c r="L68" s="13">
        <f>VLOOKUP(A:A,[1]TDSheet!$A:$M,13,0)</f>
        <v>300</v>
      </c>
      <c r="M68" s="13">
        <f>VLOOKUP(A:A,[1]TDSheet!$A:$N,14,0)</f>
        <v>300</v>
      </c>
      <c r="N68" s="13">
        <f>VLOOKUP(A:A,[1]TDSheet!$A:$X,24,0)</f>
        <v>300</v>
      </c>
      <c r="O68" s="13"/>
      <c r="P68" s="13"/>
      <c r="Q68" s="13"/>
      <c r="R68" s="13"/>
      <c r="S68" s="13"/>
      <c r="T68" s="13"/>
      <c r="U68" s="15">
        <v>500</v>
      </c>
      <c r="V68" s="15">
        <v>300</v>
      </c>
      <c r="W68" s="13">
        <f t="shared" si="13"/>
        <v>385.8</v>
      </c>
      <c r="X68" s="15">
        <v>450</v>
      </c>
      <c r="Y68" s="16">
        <f t="shared" si="14"/>
        <v>8.4888543286677027</v>
      </c>
      <c r="Z68" s="13">
        <f t="shared" si="15"/>
        <v>2.91601866251944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286.8</v>
      </c>
      <c r="AF68" s="13">
        <f>VLOOKUP(A:A,[1]TDSheet!$A:$AF,32,0)</f>
        <v>309</v>
      </c>
      <c r="AG68" s="13">
        <f>VLOOKUP(A:A,[1]TDSheet!$A:$AG,33,0)</f>
        <v>357.8</v>
      </c>
      <c r="AH68" s="13">
        <f>VLOOKUP(A:A,[3]TDSheet!$A:$D,4,0)</f>
        <v>354.36200000000002</v>
      </c>
      <c r="AI68" s="13" t="str">
        <f>VLOOKUP(A:A,[1]TDSheet!$A:$AI,35,0)</f>
        <v>акиюльяб</v>
      </c>
      <c r="AJ68" s="13">
        <f t="shared" si="16"/>
        <v>500</v>
      </c>
      <c r="AK68" s="13">
        <f t="shared" si="17"/>
        <v>300</v>
      </c>
      <c r="AL68" s="13">
        <f t="shared" si="18"/>
        <v>450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136.29400000000001</v>
      </c>
      <c r="D69" s="8">
        <v>442.97699999999998</v>
      </c>
      <c r="E69" s="8">
        <v>318.791</v>
      </c>
      <c r="F69" s="8">
        <v>246.852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309.11</v>
      </c>
      <c r="K69" s="13">
        <f t="shared" si="12"/>
        <v>9.6809999999999832</v>
      </c>
      <c r="L69" s="13">
        <f>VLOOKUP(A:A,[1]TDSheet!$A:$M,13,0)</f>
        <v>70</v>
      </c>
      <c r="M69" s="13">
        <f>VLOOKUP(A:A,[1]TDSheet!$A:$N,14,0)</f>
        <v>0</v>
      </c>
      <c r="N69" s="13">
        <f>VLOOKUP(A:A,[1]TDSheet!$A:$X,24,0)</f>
        <v>40</v>
      </c>
      <c r="O69" s="13"/>
      <c r="P69" s="13"/>
      <c r="Q69" s="13"/>
      <c r="R69" s="13"/>
      <c r="S69" s="13"/>
      <c r="T69" s="13"/>
      <c r="U69" s="15">
        <v>50</v>
      </c>
      <c r="V69" s="15">
        <v>60</v>
      </c>
      <c r="W69" s="13">
        <f t="shared" si="13"/>
        <v>63.758200000000002</v>
      </c>
      <c r="X69" s="15">
        <v>70</v>
      </c>
      <c r="Y69" s="16">
        <f t="shared" si="14"/>
        <v>8.4201247839493583</v>
      </c>
      <c r="Z69" s="13">
        <f t="shared" si="15"/>
        <v>3.871690229648892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50.082999999999998</v>
      </c>
      <c r="AF69" s="13">
        <f>VLOOKUP(A:A,[1]TDSheet!$A:$AF,32,0)</f>
        <v>58.898600000000002</v>
      </c>
      <c r="AG69" s="13">
        <f>VLOOKUP(A:A,[1]TDSheet!$A:$AG,33,0)</f>
        <v>64.114200000000011</v>
      </c>
      <c r="AH69" s="13">
        <f>VLOOKUP(A:A,[3]TDSheet!$A:$D,4,0)</f>
        <v>63.851999999999997</v>
      </c>
      <c r="AI69" s="13" t="e">
        <f>VLOOKUP(A:A,[1]TDSheet!$A:$AI,35,0)</f>
        <v>#N/A</v>
      </c>
      <c r="AJ69" s="13">
        <f t="shared" si="16"/>
        <v>50</v>
      </c>
      <c r="AK69" s="13">
        <f t="shared" si="17"/>
        <v>60</v>
      </c>
      <c r="AL69" s="13">
        <f t="shared" si="18"/>
        <v>70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1163</v>
      </c>
      <c r="D70" s="8">
        <v>6302</v>
      </c>
      <c r="E70" s="8">
        <v>5473</v>
      </c>
      <c r="F70" s="8">
        <v>1925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5486</v>
      </c>
      <c r="K70" s="13">
        <f t="shared" si="12"/>
        <v>-13</v>
      </c>
      <c r="L70" s="13">
        <f>VLOOKUP(A:A,[1]TDSheet!$A:$M,13,0)</f>
        <v>700</v>
      </c>
      <c r="M70" s="13">
        <f>VLOOKUP(A:A,[1]TDSheet!$A:$N,14,0)</f>
        <v>400</v>
      </c>
      <c r="N70" s="13">
        <f>VLOOKUP(A:A,[1]TDSheet!$A:$X,24,0)</f>
        <v>800</v>
      </c>
      <c r="O70" s="13"/>
      <c r="P70" s="13"/>
      <c r="Q70" s="13"/>
      <c r="R70" s="13"/>
      <c r="S70" s="13"/>
      <c r="T70" s="13"/>
      <c r="U70" s="15">
        <v>600</v>
      </c>
      <c r="V70" s="15">
        <v>800</v>
      </c>
      <c r="W70" s="13">
        <f t="shared" si="13"/>
        <v>702.2</v>
      </c>
      <c r="X70" s="15">
        <v>700</v>
      </c>
      <c r="Y70" s="16">
        <f t="shared" si="14"/>
        <v>8.4377670179436048</v>
      </c>
      <c r="Z70" s="13">
        <f t="shared" si="15"/>
        <v>2.7413842210196524</v>
      </c>
      <c r="AA70" s="13"/>
      <c r="AB70" s="13"/>
      <c r="AC70" s="13"/>
      <c r="AD70" s="13">
        <f>VLOOKUP(A:A,[1]TDSheet!$A:$AD,30,0)</f>
        <v>1962</v>
      </c>
      <c r="AE70" s="13">
        <f>VLOOKUP(A:A,[1]TDSheet!$A:$AE,31,0)</f>
        <v>598</v>
      </c>
      <c r="AF70" s="13">
        <f>VLOOKUP(A:A,[1]TDSheet!$A:$AF,32,0)</f>
        <v>657.6</v>
      </c>
      <c r="AG70" s="13">
        <f>VLOOKUP(A:A,[1]TDSheet!$A:$AG,33,0)</f>
        <v>689.4</v>
      </c>
      <c r="AH70" s="13">
        <f>VLOOKUP(A:A,[3]TDSheet!$A:$D,4,0)</f>
        <v>687</v>
      </c>
      <c r="AI70" s="13">
        <f>VLOOKUP(A:A,[1]TDSheet!$A:$AI,35,0)</f>
        <v>0</v>
      </c>
      <c r="AJ70" s="13">
        <f t="shared" si="16"/>
        <v>240</v>
      </c>
      <c r="AK70" s="13">
        <f t="shared" si="17"/>
        <v>320</v>
      </c>
      <c r="AL70" s="13">
        <f t="shared" si="18"/>
        <v>280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1227</v>
      </c>
      <c r="D71" s="8">
        <v>3521</v>
      </c>
      <c r="E71" s="8">
        <v>3201</v>
      </c>
      <c r="F71" s="8">
        <v>1452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3265</v>
      </c>
      <c r="K71" s="13">
        <f t="shared" si="12"/>
        <v>-64</v>
      </c>
      <c r="L71" s="13">
        <f>VLOOKUP(A:A,[1]TDSheet!$A:$M,13,0)</f>
        <v>600</v>
      </c>
      <c r="M71" s="13">
        <f>VLOOKUP(A:A,[1]TDSheet!$A:$N,14,0)</f>
        <v>400</v>
      </c>
      <c r="N71" s="13">
        <f>VLOOKUP(A:A,[1]TDSheet!$A:$X,24,0)</f>
        <v>800</v>
      </c>
      <c r="O71" s="13"/>
      <c r="P71" s="13"/>
      <c r="Q71" s="13"/>
      <c r="R71" s="13"/>
      <c r="S71" s="13"/>
      <c r="T71" s="13"/>
      <c r="U71" s="15">
        <v>800</v>
      </c>
      <c r="V71" s="15">
        <v>700</v>
      </c>
      <c r="W71" s="13">
        <f t="shared" si="13"/>
        <v>640.20000000000005</v>
      </c>
      <c r="X71" s="15">
        <v>600</v>
      </c>
      <c r="Y71" s="16">
        <f t="shared" si="14"/>
        <v>8.3598875351452673</v>
      </c>
      <c r="Z71" s="13">
        <f t="shared" si="15"/>
        <v>2.268041237113402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535.4</v>
      </c>
      <c r="AF71" s="13">
        <f>VLOOKUP(A:A,[1]TDSheet!$A:$AF,32,0)</f>
        <v>608.20000000000005</v>
      </c>
      <c r="AG71" s="13">
        <f>VLOOKUP(A:A,[1]TDSheet!$A:$AG,33,0)</f>
        <v>588.6</v>
      </c>
      <c r="AH71" s="13">
        <f>VLOOKUP(A:A,[3]TDSheet!$A:$D,4,0)</f>
        <v>741</v>
      </c>
      <c r="AI71" s="13">
        <f>VLOOKUP(A:A,[1]TDSheet!$A:$AI,35,0)</f>
        <v>0</v>
      </c>
      <c r="AJ71" s="13">
        <f t="shared" si="16"/>
        <v>320</v>
      </c>
      <c r="AK71" s="13">
        <f t="shared" si="17"/>
        <v>280</v>
      </c>
      <c r="AL71" s="13">
        <f t="shared" si="18"/>
        <v>240</v>
      </c>
      <c r="AM71" s="13"/>
      <c r="AN71" s="13"/>
    </row>
    <row r="72" spans="1:40" s="1" customFormat="1" ht="21.95" customHeight="1" outlineLevel="1" x14ac:dyDescent="0.2">
      <c r="A72" s="7" t="s">
        <v>75</v>
      </c>
      <c r="B72" s="7" t="s">
        <v>8</v>
      </c>
      <c r="C72" s="8">
        <v>287.22199999999998</v>
      </c>
      <c r="D72" s="8">
        <v>617.572</v>
      </c>
      <c r="E72" s="8">
        <v>571.80600000000004</v>
      </c>
      <c r="F72" s="8">
        <v>306.71499999999997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604.89099999999996</v>
      </c>
      <c r="K72" s="13">
        <f t="shared" ref="K72:K117" si="19">E72-J72</f>
        <v>-33.084999999999923</v>
      </c>
      <c r="L72" s="13">
        <f>VLOOKUP(A:A,[1]TDSheet!$A:$M,13,0)</f>
        <v>70</v>
      </c>
      <c r="M72" s="13">
        <f>VLOOKUP(A:A,[1]TDSheet!$A:$N,14,0)</f>
        <v>120</v>
      </c>
      <c r="N72" s="13">
        <f>VLOOKUP(A:A,[1]TDSheet!$A:$X,24,0)</f>
        <v>200</v>
      </c>
      <c r="O72" s="13"/>
      <c r="P72" s="13"/>
      <c r="Q72" s="13"/>
      <c r="R72" s="13"/>
      <c r="S72" s="13"/>
      <c r="T72" s="13"/>
      <c r="U72" s="15">
        <v>50</v>
      </c>
      <c r="V72" s="15">
        <v>90</v>
      </c>
      <c r="W72" s="13">
        <f t="shared" ref="W72:W117" si="20">(E72-AD72)/5</f>
        <v>114.36120000000001</v>
      </c>
      <c r="X72" s="15">
        <v>130</v>
      </c>
      <c r="Y72" s="16">
        <f t="shared" ref="Y72:Y117" si="21">(F72+L72+M72+N72+U72+V72+X72)/W72</f>
        <v>8.4531729292802087</v>
      </c>
      <c r="Z72" s="13">
        <f t="shared" ref="Z72:Z117" si="22">F72/W72</f>
        <v>2.6819847990402335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102.11280000000001</v>
      </c>
      <c r="AF72" s="13">
        <f>VLOOKUP(A:A,[1]TDSheet!$A:$AF,32,0)</f>
        <v>112.553</v>
      </c>
      <c r="AG72" s="13">
        <f>VLOOKUP(A:A,[1]TDSheet!$A:$AG,33,0)</f>
        <v>105.10760000000001</v>
      </c>
      <c r="AH72" s="13">
        <f>VLOOKUP(A:A,[3]TDSheet!$A:$D,4,0)</f>
        <v>94.756</v>
      </c>
      <c r="AI72" s="13" t="e">
        <f>VLOOKUP(A:A,[1]TDSheet!$A:$AI,35,0)</f>
        <v>#N/A</v>
      </c>
      <c r="AJ72" s="13">
        <f t="shared" ref="AJ72:AJ117" si="23">U72*H72</f>
        <v>50</v>
      </c>
      <c r="AK72" s="13">
        <f t="shared" ref="AK72:AK117" si="24">V72*H72</f>
        <v>90</v>
      </c>
      <c r="AL72" s="13">
        <f t="shared" ref="AL72:AL117" si="25">X72*H72</f>
        <v>130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158.49600000000001</v>
      </c>
      <c r="D73" s="8">
        <v>484.18599999999998</v>
      </c>
      <c r="E73" s="8">
        <v>375.05099999999999</v>
      </c>
      <c r="F73" s="8">
        <v>252.96700000000001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377.94200000000001</v>
      </c>
      <c r="K73" s="13">
        <f t="shared" si="19"/>
        <v>-2.8910000000000196</v>
      </c>
      <c r="L73" s="13">
        <f>VLOOKUP(A:A,[1]TDSheet!$A:$M,13,0)</f>
        <v>80</v>
      </c>
      <c r="M73" s="13">
        <f>VLOOKUP(A:A,[1]TDSheet!$A:$N,14,0)</f>
        <v>0</v>
      </c>
      <c r="N73" s="13">
        <f>VLOOKUP(A:A,[1]TDSheet!$A:$X,24,0)</f>
        <v>110</v>
      </c>
      <c r="O73" s="13"/>
      <c r="P73" s="13"/>
      <c r="Q73" s="13"/>
      <c r="R73" s="13"/>
      <c r="S73" s="13"/>
      <c r="T73" s="13"/>
      <c r="U73" s="15">
        <v>50</v>
      </c>
      <c r="V73" s="15">
        <v>60</v>
      </c>
      <c r="W73" s="13">
        <f t="shared" si="20"/>
        <v>75.010199999999998</v>
      </c>
      <c r="X73" s="15">
        <v>80</v>
      </c>
      <c r="Y73" s="16">
        <f t="shared" si="21"/>
        <v>8.4384123759168759</v>
      </c>
      <c r="Z73" s="13">
        <f t="shared" si="22"/>
        <v>3.3724346822165523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71.1404</v>
      </c>
      <c r="AF73" s="13">
        <f>VLOOKUP(A:A,[1]TDSheet!$A:$AF,32,0)</f>
        <v>75.886200000000002</v>
      </c>
      <c r="AG73" s="13">
        <f>VLOOKUP(A:A,[1]TDSheet!$A:$AG,33,0)</f>
        <v>78.162999999999997</v>
      </c>
      <c r="AH73" s="13">
        <f>VLOOKUP(A:A,[3]TDSheet!$A:$D,4,0)</f>
        <v>60.223999999999997</v>
      </c>
      <c r="AI73" s="13" t="e">
        <f>VLOOKUP(A:A,[1]TDSheet!$A:$AI,35,0)</f>
        <v>#N/A</v>
      </c>
      <c r="AJ73" s="13">
        <f t="shared" si="23"/>
        <v>50</v>
      </c>
      <c r="AK73" s="13">
        <f t="shared" si="24"/>
        <v>60</v>
      </c>
      <c r="AL73" s="13">
        <f t="shared" si="25"/>
        <v>80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361.45800000000003</v>
      </c>
      <c r="D74" s="8">
        <v>946.68499999999995</v>
      </c>
      <c r="E74" s="8">
        <v>853.57600000000002</v>
      </c>
      <c r="F74" s="8">
        <v>424.64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860.28599999999994</v>
      </c>
      <c r="K74" s="13">
        <f t="shared" si="19"/>
        <v>-6.7099999999999227</v>
      </c>
      <c r="L74" s="13">
        <f>VLOOKUP(A:A,[1]TDSheet!$A:$M,13,0)</f>
        <v>170</v>
      </c>
      <c r="M74" s="13">
        <f>VLOOKUP(A:A,[1]TDSheet!$A:$N,14,0)</f>
        <v>200</v>
      </c>
      <c r="N74" s="13">
        <f>VLOOKUP(A:A,[1]TDSheet!$A:$X,24,0)</f>
        <v>170</v>
      </c>
      <c r="O74" s="13"/>
      <c r="P74" s="13"/>
      <c r="Q74" s="13"/>
      <c r="R74" s="13"/>
      <c r="S74" s="13"/>
      <c r="T74" s="13"/>
      <c r="U74" s="15">
        <v>110</v>
      </c>
      <c r="V74" s="15">
        <v>180</v>
      </c>
      <c r="W74" s="13">
        <f t="shared" si="20"/>
        <v>170.71520000000001</v>
      </c>
      <c r="X74" s="15">
        <v>190</v>
      </c>
      <c r="Y74" s="16">
        <f t="shared" si="21"/>
        <v>8.4622810388295822</v>
      </c>
      <c r="Z74" s="13">
        <f t="shared" si="22"/>
        <v>2.4874176406084518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143.20160000000001</v>
      </c>
      <c r="AF74" s="13">
        <f>VLOOKUP(A:A,[1]TDSheet!$A:$AF,32,0)</f>
        <v>165.24700000000001</v>
      </c>
      <c r="AG74" s="13">
        <f>VLOOKUP(A:A,[1]TDSheet!$A:$AG,33,0)</f>
        <v>160.32159999999999</v>
      </c>
      <c r="AH74" s="13">
        <f>VLOOKUP(A:A,[3]TDSheet!$A:$D,4,0)</f>
        <v>147.44300000000001</v>
      </c>
      <c r="AI74" s="13" t="e">
        <f>VLOOKUP(A:A,[1]TDSheet!$A:$AI,35,0)</f>
        <v>#N/A</v>
      </c>
      <c r="AJ74" s="13">
        <f t="shared" si="23"/>
        <v>110</v>
      </c>
      <c r="AK74" s="13">
        <f t="shared" si="24"/>
        <v>180</v>
      </c>
      <c r="AL74" s="13">
        <f t="shared" si="25"/>
        <v>190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8</v>
      </c>
      <c r="C75" s="8">
        <v>235.19900000000001</v>
      </c>
      <c r="D75" s="8">
        <v>620.57299999999998</v>
      </c>
      <c r="E75" s="8">
        <v>486.91300000000001</v>
      </c>
      <c r="F75" s="8">
        <v>354.74400000000003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488.505</v>
      </c>
      <c r="K75" s="13">
        <f t="shared" si="19"/>
        <v>-1.5919999999999845</v>
      </c>
      <c r="L75" s="13">
        <f>VLOOKUP(A:A,[1]TDSheet!$A:$M,13,0)</f>
        <v>100</v>
      </c>
      <c r="M75" s="13">
        <f>VLOOKUP(A:A,[1]TDSheet!$A:$N,14,0)</f>
        <v>0</v>
      </c>
      <c r="N75" s="13">
        <f>VLOOKUP(A:A,[1]TDSheet!$A:$X,24,0)</f>
        <v>120</v>
      </c>
      <c r="O75" s="13"/>
      <c r="P75" s="13"/>
      <c r="Q75" s="13"/>
      <c r="R75" s="13"/>
      <c r="S75" s="13"/>
      <c r="T75" s="13"/>
      <c r="U75" s="15">
        <v>50</v>
      </c>
      <c r="V75" s="15">
        <v>90</v>
      </c>
      <c r="W75" s="13">
        <f t="shared" si="20"/>
        <v>97.382599999999996</v>
      </c>
      <c r="X75" s="15">
        <v>110</v>
      </c>
      <c r="Y75" s="16">
        <f t="shared" si="21"/>
        <v>8.4691104981793472</v>
      </c>
      <c r="Z75" s="13">
        <f t="shared" si="22"/>
        <v>3.6427862883102322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90.665999999999997</v>
      </c>
      <c r="AF75" s="13">
        <f>VLOOKUP(A:A,[1]TDSheet!$A:$AF,32,0)</f>
        <v>104.792</v>
      </c>
      <c r="AG75" s="13">
        <f>VLOOKUP(A:A,[1]TDSheet!$A:$AG,33,0)</f>
        <v>103.3184</v>
      </c>
      <c r="AH75" s="13">
        <f>VLOOKUP(A:A,[3]TDSheet!$A:$D,4,0)</f>
        <v>89.137</v>
      </c>
      <c r="AI75" s="13" t="e">
        <f>VLOOKUP(A:A,[1]TDSheet!$A:$AI,35,0)</f>
        <v>#N/A</v>
      </c>
      <c r="AJ75" s="13">
        <f t="shared" si="23"/>
        <v>50</v>
      </c>
      <c r="AK75" s="13">
        <f t="shared" si="24"/>
        <v>90</v>
      </c>
      <c r="AL75" s="13">
        <f t="shared" si="25"/>
        <v>110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63</v>
      </c>
      <c r="D76" s="8">
        <v>119</v>
      </c>
      <c r="E76" s="8">
        <v>99</v>
      </c>
      <c r="F76" s="8">
        <v>80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129</v>
      </c>
      <c r="K76" s="13">
        <f t="shared" si="19"/>
        <v>-30</v>
      </c>
      <c r="L76" s="13">
        <f>VLOOKUP(A:A,[1]TDSheet!$A:$M,13,0)</f>
        <v>20</v>
      </c>
      <c r="M76" s="13">
        <f>VLOOKUP(A:A,[1]TDSheet!$A:$N,14,0)</f>
        <v>0</v>
      </c>
      <c r="N76" s="13">
        <f>VLOOKUP(A:A,[1]TDSheet!$A:$X,24,0)</f>
        <v>20</v>
      </c>
      <c r="O76" s="13"/>
      <c r="P76" s="13"/>
      <c r="Q76" s="13"/>
      <c r="R76" s="13"/>
      <c r="S76" s="13"/>
      <c r="T76" s="13"/>
      <c r="U76" s="15">
        <v>20</v>
      </c>
      <c r="V76" s="15">
        <v>20</v>
      </c>
      <c r="W76" s="13">
        <f t="shared" si="20"/>
        <v>19.8</v>
      </c>
      <c r="X76" s="15">
        <v>10</v>
      </c>
      <c r="Y76" s="16">
        <f t="shared" si="21"/>
        <v>8.5858585858585847</v>
      </c>
      <c r="Z76" s="13">
        <f t="shared" si="22"/>
        <v>4.0404040404040407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17.2</v>
      </c>
      <c r="AF76" s="13">
        <f>VLOOKUP(A:A,[1]TDSheet!$A:$AF,32,0)</f>
        <v>22.6</v>
      </c>
      <c r="AG76" s="13">
        <f>VLOOKUP(A:A,[1]TDSheet!$A:$AG,33,0)</f>
        <v>21.6</v>
      </c>
      <c r="AH76" s="13">
        <f>VLOOKUP(A:A,[3]TDSheet!$A:$D,4,0)</f>
        <v>16</v>
      </c>
      <c r="AI76" s="13" t="str">
        <f>VLOOKUP(A:A,[1]TDSheet!$A:$AI,35,0)</f>
        <v>???</v>
      </c>
      <c r="AJ76" s="13">
        <f t="shared" si="23"/>
        <v>12</v>
      </c>
      <c r="AK76" s="13">
        <f t="shared" si="24"/>
        <v>12</v>
      </c>
      <c r="AL76" s="13">
        <f t="shared" si="25"/>
        <v>6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13</v>
      </c>
      <c r="C77" s="8">
        <v>150</v>
      </c>
      <c r="D77" s="8">
        <v>274</v>
      </c>
      <c r="E77" s="8">
        <v>313</v>
      </c>
      <c r="F77" s="8">
        <v>107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333</v>
      </c>
      <c r="K77" s="13">
        <f t="shared" si="19"/>
        <v>-20</v>
      </c>
      <c r="L77" s="13">
        <f>VLOOKUP(A:A,[1]TDSheet!$A:$M,13,0)</f>
        <v>40</v>
      </c>
      <c r="M77" s="13">
        <f>VLOOKUP(A:A,[1]TDSheet!$A:$N,14,0)</f>
        <v>120</v>
      </c>
      <c r="N77" s="13">
        <f>VLOOKUP(A:A,[1]TDSheet!$A:$X,24,0)</f>
        <v>30</v>
      </c>
      <c r="O77" s="13"/>
      <c r="P77" s="13"/>
      <c r="Q77" s="13"/>
      <c r="R77" s="13"/>
      <c r="S77" s="13"/>
      <c r="T77" s="13"/>
      <c r="U77" s="15">
        <v>110</v>
      </c>
      <c r="V77" s="15">
        <v>60</v>
      </c>
      <c r="W77" s="13">
        <f t="shared" si="20"/>
        <v>62.6</v>
      </c>
      <c r="X77" s="15">
        <v>60</v>
      </c>
      <c r="Y77" s="16">
        <f t="shared" si="21"/>
        <v>8.418530351437699</v>
      </c>
      <c r="Z77" s="13">
        <f t="shared" si="22"/>
        <v>1.7092651757188497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34.6</v>
      </c>
      <c r="AF77" s="13">
        <f>VLOOKUP(A:A,[1]TDSheet!$A:$AF,32,0)</f>
        <v>42.6</v>
      </c>
      <c r="AG77" s="13">
        <f>VLOOKUP(A:A,[1]TDSheet!$A:$AG,33,0)</f>
        <v>44</v>
      </c>
      <c r="AH77" s="13">
        <f>VLOOKUP(A:A,[3]TDSheet!$A:$D,4,0)</f>
        <v>82</v>
      </c>
      <c r="AI77" s="13" t="str">
        <f>VLOOKUP(A:A,[1]TDSheet!$A:$AI,35,0)</f>
        <v>акиюльяб</v>
      </c>
      <c r="AJ77" s="13">
        <f t="shared" si="23"/>
        <v>66</v>
      </c>
      <c r="AK77" s="13">
        <f t="shared" si="24"/>
        <v>36</v>
      </c>
      <c r="AL77" s="13">
        <f t="shared" si="25"/>
        <v>36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13</v>
      </c>
      <c r="C78" s="8">
        <v>202</v>
      </c>
      <c r="D78" s="8">
        <v>568</v>
      </c>
      <c r="E78" s="8">
        <v>528</v>
      </c>
      <c r="F78" s="8">
        <v>229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525</v>
      </c>
      <c r="K78" s="13">
        <f t="shared" si="19"/>
        <v>3</v>
      </c>
      <c r="L78" s="13">
        <f>VLOOKUP(A:A,[1]TDSheet!$A:$M,13,0)</f>
        <v>110</v>
      </c>
      <c r="M78" s="13">
        <f>VLOOKUP(A:A,[1]TDSheet!$A:$N,14,0)</f>
        <v>70</v>
      </c>
      <c r="N78" s="13">
        <f>VLOOKUP(A:A,[1]TDSheet!$A:$X,24,0)</f>
        <v>140</v>
      </c>
      <c r="O78" s="13"/>
      <c r="P78" s="13"/>
      <c r="Q78" s="13"/>
      <c r="R78" s="13"/>
      <c r="S78" s="13"/>
      <c r="T78" s="13"/>
      <c r="U78" s="15">
        <v>120</v>
      </c>
      <c r="V78" s="15">
        <v>110</v>
      </c>
      <c r="W78" s="13">
        <f t="shared" si="20"/>
        <v>105.6</v>
      </c>
      <c r="X78" s="15">
        <v>110</v>
      </c>
      <c r="Y78" s="16">
        <f t="shared" si="21"/>
        <v>8.4185606060606073</v>
      </c>
      <c r="Z78" s="13">
        <f t="shared" si="22"/>
        <v>2.168560606060606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76.2</v>
      </c>
      <c r="AF78" s="13">
        <f>VLOOKUP(A:A,[1]TDSheet!$A:$AF,32,0)</f>
        <v>87.8</v>
      </c>
      <c r="AG78" s="13">
        <f>VLOOKUP(A:A,[1]TDSheet!$A:$AG,33,0)</f>
        <v>102</v>
      </c>
      <c r="AH78" s="13">
        <f>VLOOKUP(A:A,[3]TDSheet!$A:$D,4,0)</f>
        <v>120</v>
      </c>
      <c r="AI78" s="13" t="str">
        <f>VLOOKUP(A:A,[1]TDSheet!$A:$AI,35,0)</f>
        <v>июльпер</v>
      </c>
      <c r="AJ78" s="13">
        <f t="shared" si="23"/>
        <v>72</v>
      </c>
      <c r="AK78" s="13">
        <f t="shared" si="24"/>
        <v>66</v>
      </c>
      <c r="AL78" s="13">
        <f t="shared" si="25"/>
        <v>66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203.00399999999999</v>
      </c>
      <c r="D79" s="8">
        <v>241.45</v>
      </c>
      <c r="E79" s="8">
        <v>271.80099999999999</v>
      </c>
      <c r="F79" s="8">
        <v>159.41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279.58199999999999</v>
      </c>
      <c r="K79" s="13">
        <f t="shared" si="19"/>
        <v>-7.7810000000000059</v>
      </c>
      <c r="L79" s="13">
        <f>VLOOKUP(A:A,[1]TDSheet!$A:$M,13,0)</f>
        <v>40</v>
      </c>
      <c r="M79" s="13">
        <f>VLOOKUP(A:A,[1]TDSheet!$A:$N,14,0)</f>
        <v>0</v>
      </c>
      <c r="N79" s="13">
        <f>VLOOKUP(A:A,[1]TDSheet!$A:$X,24,0)</f>
        <v>130</v>
      </c>
      <c r="O79" s="13"/>
      <c r="P79" s="13"/>
      <c r="Q79" s="13"/>
      <c r="R79" s="13"/>
      <c r="S79" s="13"/>
      <c r="T79" s="13"/>
      <c r="U79" s="15"/>
      <c r="V79" s="15">
        <v>50</v>
      </c>
      <c r="W79" s="13">
        <f t="shared" si="20"/>
        <v>54.360199999999999</v>
      </c>
      <c r="X79" s="15">
        <v>60</v>
      </c>
      <c r="Y79" s="16">
        <f t="shared" si="21"/>
        <v>8.0833035934378454</v>
      </c>
      <c r="Z79" s="13">
        <f t="shared" si="22"/>
        <v>2.9324763337883231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58.840800000000002</v>
      </c>
      <c r="AF79" s="13">
        <f>VLOOKUP(A:A,[1]TDSheet!$A:$AF,32,0)</f>
        <v>59.906399999999998</v>
      </c>
      <c r="AG79" s="13">
        <f>VLOOKUP(A:A,[1]TDSheet!$A:$AG,33,0)</f>
        <v>51.412400000000005</v>
      </c>
      <c r="AH79" s="13">
        <f>VLOOKUP(A:A,[3]TDSheet!$A:$D,4,0)</f>
        <v>28.065000000000001</v>
      </c>
      <c r="AI79" s="13">
        <f>VLOOKUP(A:A,[1]TDSheet!$A:$AI,35,0)</f>
        <v>0</v>
      </c>
      <c r="AJ79" s="13">
        <f t="shared" si="23"/>
        <v>0</v>
      </c>
      <c r="AK79" s="13">
        <f t="shared" si="24"/>
        <v>50</v>
      </c>
      <c r="AL79" s="13">
        <f t="shared" si="25"/>
        <v>60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273</v>
      </c>
      <c r="D80" s="8">
        <v>3133</v>
      </c>
      <c r="E80" s="8">
        <v>704</v>
      </c>
      <c r="F80" s="8">
        <v>355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718</v>
      </c>
      <c r="K80" s="13">
        <f t="shared" si="19"/>
        <v>-14</v>
      </c>
      <c r="L80" s="13">
        <f>VLOOKUP(A:A,[1]TDSheet!$A:$M,13,0)</f>
        <v>150</v>
      </c>
      <c r="M80" s="13">
        <f>VLOOKUP(A:A,[1]TDSheet!$A:$N,14,0)</f>
        <v>70</v>
      </c>
      <c r="N80" s="13">
        <f>VLOOKUP(A:A,[1]TDSheet!$A:$X,24,0)</f>
        <v>140</v>
      </c>
      <c r="O80" s="13"/>
      <c r="P80" s="13"/>
      <c r="Q80" s="13"/>
      <c r="R80" s="13"/>
      <c r="S80" s="13"/>
      <c r="T80" s="13"/>
      <c r="U80" s="15">
        <v>170</v>
      </c>
      <c r="V80" s="15">
        <v>150</v>
      </c>
      <c r="W80" s="13">
        <f t="shared" si="20"/>
        <v>140.80000000000001</v>
      </c>
      <c r="X80" s="15">
        <v>160</v>
      </c>
      <c r="Y80" s="16">
        <f t="shared" si="21"/>
        <v>8.4872159090909083</v>
      </c>
      <c r="Z80" s="13">
        <f t="shared" si="22"/>
        <v>2.5213068181818179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135.4</v>
      </c>
      <c r="AF80" s="13">
        <f>VLOOKUP(A:A,[1]TDSheet!$A:$AF,32,0)</f>
        <v>132.6</v>
      </c>
      <c r="AG80" s="13">
        <f>VLOOKUP(A:A,[1]TDSheet!$A:$AG,33,0)</f>
        <v>133.80000000000001</v>
      </c>
      <c r="AH80" s="13">
        <f>VLOOKUP(A:A,[3]TDSheet!$A:$D,4,0)</f>
        <v>180</v>
      </c>
      <c r="AI80" s="13" t="str">
        <f>VLOOKUP(A:A,[1]TDSheet!$A:$AI,35,0)</f>
        <v>оконч</v>
      </c>
      <c r="AJ80" s="13">
        <f t="shared" si="23"/>
        <v>102</v>
      </c>
      <c r="AK80" s="13">
        <f t="shared" si="24"/>
        <v>90</v>
      </c>
      <c r="AL80" s="13">
        <f t="shared" si="25"/>
        <v>96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111</v>
      </c>
      <c r="D81" s="8">
        <v>1332</v>
      </c>
      <c r="E81" s="8">
        <v>879</v>
      </c>
      <c r="F81" s="8">
        <v>534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918</v>
      </c>
      <c r="K81" s="13">
        <f t="shared" si="19"/>
        <v>-39</v>
      </c>
      <c r="L81" s="13">
        <f>VLOOKUP(A:A,[1]TDSheet!$A:$M,13,0)</f>
        <v>190</v>
      </c>
      <c r="M81" s="13">
        <f>VLOOKUP(A:A,[1]TDSheet!$A:$N,14,0)</f>
        <v>40</v>
      </c>
      <c r="N81" s="13">
        <f>VLOOKUP(A:A,[1]TDSheet!$A:$X,24,0)</f>
        <v>150</v>
      </c>
      <c r="O81" s="13"/>
      <c r="P81" s="13"/>
      <c r="Q81" s="13"/>
      <c r="R81" s="13"/>
      <c r="S81" s="13"/>
      <c r="T81" s="13"/>
      <c r="U81" s="15">
        <v>200</v>
      </c>
      <c r="V81" s="15">
        <v>180</v>
      </c>
      <c r="W81" s="13">
        <f t="shared" si="20"/>
        <v>175.8</v>
      </c>
      <c r="X81" s="15">
        <v>200</v>
      </c>
      <c r="Y81" s="16">
        <f t="shared" si="21"/>
        <v>8.4982935153583608</v>
      </c>
      <c r="Z81" s="13">
        <f t="shared" si="22"/>
        <v>3.0375426621160408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137.4</v>
      </c>
      <c r="AF81" s="13">
        <f>VLOOKUP(A:A,[1]TDSheet!$A:$AF,32,0)</f>
        <v>146.4</v>
      </c>
      <c r="AG81" s="13">
        <f>VLOOKUP(A:A,[1]TDSheet!$A:$AG,33,0)</f>
        <v>180.2</v>
      </c>
      <c r="AH81" s="13">
        <f>VLOOKUP(A:A,[3]TDSheet!$A:$D,4,0)</f>
        <v>201</v>
      </c>
      <c r="AI81" s="13">
        <f>VLOOKUP(A:A,[1]TDSheet!$A:$AI,35,0)</f>
        <v>0</v>
      </c>
      <c r="AJ81" s="13">
        <f t="shared" si="23"/>
        <v>120</v>
      </c>
      <c r="AK81" s="13">
        <f t="shared" si="24"/>
        <v>108</v>
      </c>
      <c r="AL81" s="13">
        <f t="shared" si="25"/>
        <v>120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1880</v>
      </c>
      <c r="D82" s="8">
        <v>1487</v>
      </c>
      <c r="E82" s="8">
        <v>1944</v>
      </c>
      <c r="F82" s="8">
        <v>1371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1954</v>
      </c>
      <c r="K82" s="13">
        <f t="shared" si="19"/>
        <v>-10</v>
      </c>
      <c r="L82" s="13">
        <f>VLOOKUP(A:A,[1]TDSheet!$A:$M,13,0)</f>
        <v>400</v>
      </c>
      <c r="M82" s="13">
        <f>VLOOKUP(A:A,[1]TDSheet!$A:$N,14,0)</f>
        <v>90</v>
      </c>
      <c r="N82" s="13">
        <f>VLOOKUP(A:A,[1]TDSheet!$A:$X,24,0)</f>
        <v>400</v>
      </c>
      <c r="O82" s="13"/>
      <c r="P82" s="13"/>
      <c r="Q82" s="13"/>
      <c r="R82" s="13"/>
      <c r="S82" s="13"/>
      <c r="T82" s="13"/>
      <c r="U82" s="15">
        <v>500</v>
      </c>
      <c r="V82" s="15">
        <v>200</v>
      </c>
      <c r="W82" s="13">
        <f t="shared" si="20"/>
        <v>388.8</v>
      </c>
      <c r="X82" s="15">
        <v>300</v>
      </c>
      <c r="Y82" s="16">
        <f t="shared" si="21"/>
        <v>8.3873456790123448</v>
      </c>
      <c r="Z82" s="13">
        <f t="shared" si="22"/>
        <v>3.5262345679012346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402</v>
      </c>
      <c r="AF82" s="13">
        <f>VLOOKUP(A:A,[1]TDSheet!$A:$AF,32,0)</f>
        <v>392.2</v>
      </c>
      <c r="AG82" s="13">
        <f>VLOOKUP(A:A,[1]TDSheet!$A:$AG,33,0)</f>
        <v>411.2</v>
      </c>
      <c r="AH82" s="13">
        <f>VLOOKUP(A:A,[3]TDSheet!$A:$D,4,0)</f>
        <v>426</v>
      </c>
      <c r="AI82" s="13" t="str">
        <f>VLOOKUP(A:A,[1]TDSheet!$A:$AI,35,0)</f>
        <v>акиюльяб</v>
      </c>
      <c r="AJ82" s="13">
        <f t="shared" si="23"/>
        <v>140</v>
      </c>
      <c r="AK82" s="13">
        <f t="shared" si="24"/>
        <v>56.000000000000007</v>
      </c>
      <c r="AL82" s="13">
        <f t="shared" si="25"/>
        <v>84.000000000000014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86</v>
      </c>
      <c r="D83" s="8">
        <v>939</v>
      </c>
      <c r="E83" s="8">
        <v>722</v>
      </c>
      <c r="F83" s="8">
        <v>279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941</v>
      </c>
      <c r="K83" s="13">
        <f t="shared" si="19"/>
        <v>-219</v>
      </c>
      <c r="L83" s="13">
        <f>VLOOKUP(A:A,[1]TDSheet!$A:$M,13,0)</f>
        <v>200</v>
      </c>
      <c r="M83" s="13">
        <f>VLOOKUP(A:A,[1]TDSheet!$A:$N,14,0)</f>
        <v>250</v>
      </c>
      <c r="N83" s="13">
        <f>VLOOKUP(A:A,[1]TDSheet!$A:$X,24,0)</f>
        <v>250</v>
      </c>
      <c r="O83" s="13"/>
      <c r="P83" s="13"/>
      <c r="Q83" s="13"/>
      <c r="R83" s="13"/>
      <c r="S83" s="13"/>
      <c r="T83" s="13"/>
      <c r="U83" s="15">
        <v>250</v>
      </c>
      <c r="V83" s="15">
        <v>220</v>
      </c>
      <c r="W83" s="13">
        <f t="shared" si="20"/>
        <v>144.4</v>
      </c>
      <c r="X83" s="15">
        <v>200</v>
      </c>
      <c r="Y83" s="16">
        <f t="shared" si="21"/>
        <v>11.4196675900277</v>
      </c>
      <c r="Z83" s="13">
        <f t="shared" si="22"/>
        <v>1.9321329639889195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131.80000000000001</v>
      </c>
      <c r="AF83" s="13">
        <f>VLOOKUP(A:A,[1]TDSheet!$A:$AF,32,0)</f>
        <v>79.599999999999994</v>
      </c>
      <c r="AG83" s="13">
        <f>VLOOKUP(A:A,[1]TDSheet!$A:$AG,33,0)</f>
        <v>123</v>
      </c>
      <c r="AH83" s="13">
        <f>VLOOKUP(A:A,[3]TDSheet!$A:$D,4,0)</f>
        <v>169</v>
      </c>
      <c r="AI83" s="13" t="str">
        <f>VLOOKUP(A:A,[1]TDSheet!$A:$AI,35,0)</f>
        <v>Паша</v>
      </c>
      <c r="AJ83" s="13">
        <f t="shared" si="23"/>
        <v>100</v>
      </c>
      <c r="AK83" s="13">
        <f t="shared" si="24"/>
        <v>88</v>
      </c>
      <c r="AL83" s="13">
        <f t="shared" si="25"/>
        <v>80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414</v>
      </c>
      <c r="D84" s="8">
        <v>1037</v>
      </c>
      <c r="E84" s="8">
        <v>1067</v>
      </c>
      <c r="F84" s="8">
        <v>360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1078</v>
      </c>
      <c r="K84" s="13">
        <f t="shared" si="19"/>
        <v>-11</v>
      </c>
      <c r="L84" s="13">
        <f>VLOOKUP(A:A,[1]TDSheet!$A:$M,13,0)</f>
        <v>220</v>
      </c>
      <c r="M84" s="13">
        <f>VLOOKUP(A:A,[1]TDSheet!$A:$N,14,0)</f>
        <v>200</v>
      </c>
      <c r="N84" s="13">
        <f>VLOOKUP(A:A,[1]TDSheet!$A:$X,24,0)</f>
        <v>400</v>
      </c>
      <c r="O84" s="13"/>
      <c r="P84" s="13"/>
      <c r="Q84" s="13"/>
      <c r="R84" s="13"/>
      <c r="S84" s="13"/>
      <c r="T84" s="13"/>
      <c r="U84" s="15">
        <v>150</v>
      </c>
      <c r="V84" s="15">
        <v>220</v>
      </c>
      <c r="W84" s="13">
        <f t="shared" si="20"/>
        <v>213.4</v>
      </c>
      <c r="X84" s="15">
        <v>220</v>
      </c>
      <c r="Y84" s="16">
        <f t="shared" si="21"/>
        <v>8.2942830365510769</v>
      </c>
      <c r="Z84" s="13">
        <f t="shared" si="22"/>
        <v>1.6869728209934396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155.80000000000001</v>
      </c>
      <c r="AF84" s="13">
        <f>VLOOKUP(A:A,[1]TDSheet!$A:$AF,32,0)</f>
        <v>192.4</v>
      </c>
      <c r="AG84" s="13">
        <f>VLOOKUP(A:A,[1]TDSheet!$A:$AG,33,0)</f>
        <v>186</v>
      </c>
      <c r="AH84" s="13">
        <f>VLOOKUP(A:A,[3]TDSheet!$A:$D,4,0)</f>
        <v>168</v>
      </c>
      <c r="AI84" s="13" t="str">
        <f>VLOOKUP(A:A,[1]TDSheet!$A:$AI,35,0)</f>
        <v>Паша</v>
      </c>
      <c r="AJ84" s="13">
        <f t="shared" si="23"/>
        <v>49.5</v>
      </c>
      <c r="AK84" s="13">
        <f t="shared" si="24"/>
        <v>72.600000000000009</v>
      </c>
      <c r="AL84" s="13">
        <f t="shared" si="25"/>
        <v>72.600000000000009</v>
      </c>
      <c r="AM84" s="13"/>
      <c r="AN84" s="13"/>
    </row>
    <row r="85" spans="1:40" s="1" customFormat="1" ht="21.95" customHeight="1" outlineLevel="1" x14ac:dyDescent="0.2">
      <c r="A85" s="7" t="s">
        <v>88</v>
      </c>
      <c r="B85" s="7" t="s">
        <v>13</v>
      </c>
      <c r="C85" s="8">
        <v>233</v>
      </c>
      <c r="D85" s="8">
        <v>490</v>
      </c>
      <c r="E85" s="8">
        <v>511</v>
      </c>
      <c r="F85" s="8">
        <v>210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531</v>
      </c>
      <c r="K85" s="13">
        <f t="shared" si="19"/>
        <v>-20</v>
      </c>
      <c r="L85" s="13">
        <f>VLOOKUP(A:A,[1]TDSheet!$A:$M,13,0)</f>
        <v>100</v>
      </c>
      <c r="M85" s="13">
        <f>VLOOKUP(A:A,[1]TDSheet!$A:$N,14,0)</f>
        <v>100</v>
      </c>
      <c r="N85" s="13">
        <f>VLOOKUP(A:A,[1]TDSheet!$A:$X,24,0)</f>
        <v>110</v>
      </c>
      <c r="O85" s="13"/>
      <c r="P85" s="13"/>
      <c r="Q85" s="13"/>
      <c r="R85" s="13"/>
      <c r="S85" s="13"/>
      <c r="T85" s="13"/>
      <c r="U85" s="15">
        <v>120</v>
      </c>
      <c r="V85" s="15">
        <v>110</v>
      </c>
      <c r="W85" s="13">
        <f t="shared" si="20"/>
        <v>102.2</v>
      </c>
      <c r="X85" s="15">
        <v>110</v>
      </c>
      <c r="Y85" s="16">
        <f t="shared" si="21"/>
        <v>8.4148727984344429</v>
      </c>
      <c r="Z85" s="13">
        <f t="shared" si="22"/>
        <v>2.054794520547945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95.4</v>
      </c>
      <c r="AF85" s="13">
        <f>VLOOKUP(A:A,[1]TDSheet!$A:$AF,32,0)</f>
        <v>99</v>
      </c>
      <c r="AG85" s="13">
        <f>VLOOKUP(A:A,[1]TDSheet!$A:$AG,33,0)</f>
        <v>95</v>
      </c>
      <c r="AH85" s="13">
        <f>VLOOKUP(A:A,[3]TDSheet!$A:$D,4,0)</f>
        <v>106</v>
      </c>
      <c r="AI85" s="13" t="str">
        <f>VLOOKUP(A:A,[1]TDSheet!$A:$AI,35,0)</f>
        <v>Паша</v>
      </c>
      <c r="AJ85" s="13">
        <f t="shared" si="23"/>
        <v>42</v>
      </c>
      <c r="AK85" s="13">
        <f t="shared" si="24"/>
        <v>38.5</v>
      </c>
      <c r="AL85" s="13">
        <f t="shared" si="25"/>
        <v>38.5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188</v>
      </c>
      <c r="D86" s="8">
        <v>758</v>
      </c>
      <c r="E86" s="8">
        <v>726</v>
      </c>
      <c r="F86" s="8">
        <v>205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804</v>
      </c>
      <c r="K86" s="13">
        <f t="shared" si="19"/>
        <v>-78</v>
      </c>
      <c r="L86" s="13">
        <f>VLOOKUP(A:A,[1]TDSheet!$A:$M,13,0)</f>
        <v>130</v>
      </c>
      <c r="M86" s="13">
        <f>VLOOKUP(A:A,[1]TDSheet!$A:$N,14,0)</f>
        <v>0</v>
      </c>
      <c r="N86" s="13">
        <f>VLOOKUP(A:A,[1]TDSheet!$A:$X,24,0)</f>
        <v>40</v>
      </c>
      <c r="O86" s="13"/>
      <c r="P86" s="13"/>
      <c r="Q86" s="13"/>
      <c r="R86" s="13"/>
      <c r="S86" s="13"/>
      <c r="T86" s="13"/>
      <c r="U86" s="15">
        <v>500</v>
      </c>
      <c r="V86" s="15">
        <v>200</v>
      </c>
      <c r="W86" s="13">
        <f t="shared" si="20"/>
        <v>145.19999999999999</v>
      </c>
      <c r="X86" s="15">
        <v>160</v>
      </c>
      <c r="Y86" s="16">
        <f t="shared" si="21"/>
        <v>8.5055096418732781</v>
      </c>
      <c r="Z86" s="13">
        <f t="shared" si="22"/>
        <v>1.4118457300275484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65.8</v>
      </c>
      <c r="AF86" s="13">
        <f>VLOOKUP(A:A,[1]TDSheet!$A:$AF,32,0)</f>
        <v>84.8</v>
      </c>
      <c r="AG86" s="13">
        <f>VLOOKUP(A:A,[1]TDSheet!$A:$AG,33,0)</f>
        <v>118.6</v>
      </c>
      <c r="AH86" s="13">
        <f>VLOOKUP(A:A,[3]TDSheet!$A:$D,4,0)</f>
        <v>350</v>
      </c>
      <c r="AI86" s="13" t="str">
        <f>VLOOKUP(A:A,[1]TDSheet!$A:$AI,35,0)</f>
        <v>акиюльяб</v>
      </c>
      <c r="AJ86" s="13">
        <f t="shared" si="23"/>
        <v>165</v>
      </c>
      <c r="AK86" s="13">
        <f t="shared" si="24"/>
        <v>66</v>
      </c>
      <c r="AL86" s="13">
        <f t="shared" si="25"/>
        <v>52.800000000000004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2774</v>
      </c>
      <c r="D87" s="8">
        <v>7943</v>
      </c>
      <c r="E87" s="8">
        <v>8482</v>
      </c>
      <c r="F87" s="8">
        <v>2059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8590</v>
      </c>
      <c r="K87" s="13">
        <f t="shared" si="19"/>
        <v>-108</v>
      </c>
      <c r="L87" s="13">
        <f>VLOOKUP(A:A,[1]TDSheet!$A:$M,13,0)</f>
        <v>1000</v>
      </c>
      <c r="M87" s="13">
        <f>VLOOKUP(A:A,[1]TDSheet!$A:$N,14,0)</f>
        <v>1400</v>
      </c>
      <c r="N87" s="13">
        <f>VLOOKUP(A:A,[1]TDSheet!$A:$X,24,0)</f>
        <v>1400</v>
      </c>
      <c r="O87" s="13"/>
      <c r="P87" s="13"/>
      <c r="Q87" s="13"/>
      <c r="R87" s="13"/>
      <c r="S87" s="13"/>
      <c r="T87" s="13"/>
      <c r="U87" s="15">
        <v>1200</v>
      </c>
      <c r="V87" s="15">
        <v>1000</v>
      </c>
      <c r="W87" s="13">
        <f t="shared" si="20"/>
        <v>1096.4000000000001</v>
      </c>
      <c r="X87" s="15">
        <v>1200</v>
      </c>
      <c r="Y87" s="16">
        <f t="shared" si="21"/>
        <v>8.4449106165632966</v>
      </c>
      <c r="Z87" s="13">
        <f t="shared" si="22"/>
        <v>1.877964246625319</v>
      </c>
      <c r="AA87" s="13"/>
      <c r="AB87" s="13"/>
      <c r="AC87" s="13"/>
      <c r="AD87" s="13">
        <f>VLOOKUP(A:A,[1]TDSheet!$A:$AD,30,0)</f>
        <v>3000</v>
      </c>
      <c r="AE87" s="13">
        <f>VLOOKUP(A:A,[1]TDSheet!$A:$AE,31,0)</f>
        <v>863.6</v>
      </c>
      <c r="AF87" s="13">
        <f>VLOOKUP(A:A,[1]TDSheet!$A:$AF,32,0)</f>
        <v>1002.6</v>
      </c>
      <c r="AG87" s="13">
        <f>VLOOKUP(A:A,[1]TDSheet!$A:$AG,33,0)</f>
        <v>952.4</v>
      </c>
      <c r="AH87" s="13">
        <f>VLOOKUP(A:A,[3]TDSheet!$A:$D,4,0)</f>
        <v>1206</v>
      </c>
      <c r="AI87" s="13" t="str">
        <f>VLOOKUP(A:A,[1]TDSheet!$A:$AI,35,0)</f>
        <v>акиюльяб</v>
      </c>
      <c r="AJ87" s="13">
        <f t="shared" si="23"/>
        <v>420</v>
      </c>
      <c r="AK87" s="13">
        <f t="shared" si="24"/>
        <v>350</v>
      </c>
      <c r="AL87" s="13">
        <f t="shared" si="25"/>
        <v>420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3796</v>
      </c>
      <c r="D88" s="8">
        <v>11170</v>
      </c>
      <c r="E88" s="8">
        <v>10838</v>
      </c>
      <c r="F88" s="8">
        <v>3916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45</v>
      </c>
      <c r="J88" s="13">
        <f>VLOOKUP(A:A,[2]TDSheet!$A:$F,6,0)</f>
        <v>10960</v>
      </c>
      <c r="K88" s="13">
        <f t="shared" si="19"/>
        <v>-122</v>
      </c>
      <c r="L88" s="13">
        <f>VLOOKUP(A:A,[1]TDSheet!$A:$M,13,0)</f>
        <v>1400</v>
      </c>
      <c r="M88" s="13">
        <f>VLOOKUP(A:A,[1]TDSheet!$A:$N,14,0)</f>
        <v>0</v>
      </c>
      <c r="N88" s="13">
        <f>VLOOKUP(A:A,[1]TDSheet!$A:$X,24,0)</f>
        <v>1800</v>
      </c>
      <c r="O88" s="13"/>
      <c r="P88" s="13"/>
      <c r="Q88" s="13"/>
      <c r="R88" s="13"/>
      <c r="S88" s="13"/>
      <c r="T88" s="13"/>
      <c r="U88" s="15">
        <v>1400</v>
      </c>
      <c r="V88" s="15">
        <v>1300</v>
      </c>
      <c r="W88" s="13">
        <f t="shared" si="20"/>
        <v>1330</v>
      </c>
      <c r="X88" s="15">
        <v>1500</v>
      </c>
      <c r="Y88" s="16">
        <f t="shared" si="21"/>
        <v>8.5082706766917298</v>
      </c>
      <c r="Z88" s="13">
        <f t="shared" si="22"/>
        <v>2.9443609022556392</v>
      </c>
      <c r="AA88" s="13"/>
      <c r="AB88" s="13"/>
      <c r="AC88" s="13"/>
      <c r="AD88" s="13">
        <f>VLOOKUP(A:A,[1]TDSheet!$A:$AD,30,0)</f>
        <v>4188</v>
      </c>
      <c r="AE88" s="13">
        <f>VLOOKUP(A:A,[1]TDSheet!$A:$AE,31,0)</f>
        <v>1665</v>
      </c>
      <c r="AF88" s="13">
        <f>VLOOKUP(A:A,[1]TDSheet!$A:$AF,32,0)</f>
        <v>1520.8</v>
      </c>
      <c r="AG88" s="13">
        <f>VLOOKUP(A:A,[1]TDSheet!$A:$AG,33,0)</f>
        <v>1332</v>
      </c>
      <c r="AH88" s="13">
        <f>VLOOKUP(A:A,[3]TDSheet!$A:$D,4,0)</f>
        <v>1360</v>
      </c>
      <c r="AI88" s="13" t="str">
        <f>VLOOKUP(A:A,[1]TDSheet!$A:$AI,35,0)</f>
        <v>оконч</v>
      </c>
      <c r="AJ88" s="13">
        <f t="shared" si="23"/>
        <v>489.99999999999994</v>
      </c>
      <c r="AK88" s="13">
        <f t="shared" si="24"/>
        <v>454.99999999999994</v>
      </c>
      <c r="AL88" s="13">
        <f t="shared" si="25"/>
        <v>525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209</v>
      </c>
      <c r="D89" s="8">
        <v>11</v>
      </c>
      <c r="E89" s="8">
        <v>94</v>
      </c>
      <c r="F89" s="8">
        <v>116</v>
      </c>
      <c r="G89" s="1" t="str">
        <f>VLOOKUP(A:A,[1]TDSheet!$A:$G,7,0)</f>
        <v>лидер</v>
      </c>
      <c r="H89" s="1">
        <f>VLOOKUP(A:A,[1]TDSheet!$A:$H,8,0)</f>
        <v>0.11</v>
      </c>
      <c r="I89" s="1">
        <f>VLOOKUP(A:A,[1]TDSheet!$A:$I,9,0)</f>
        <v>120</v>
      </c>
      <c r="J89" s="13">
        <f>VLOOKUP(A:A,[2]TDSheet!$A:$F,6,0)</f>
        <v>107</v>
      </c>
      <c r="K89" s="13">
        <f t="shared" si="19"/>
        <v>-13</v>
      </c>
      <c r="L89" s="13">
        <f>VLOOKUP(A:A,[1]TDSheet!$A:$M,13,0)</f>
        <v>0</v>
      </c>
      <c r="M89" s="13">
        <f>VLOOKUP(A:A,[1]TDSheet!$A:$N,14,0)</f>
        <v>100</v>
      </c>
      <c r="N89" s="13">
        <f>VLOOKUP(A:A,[1]TDSheet!$A:$X,24,0)</f>
        <v>0</v>
      </c>
      <c r="O89" s="13"/>
      <c r="P89" s="13"/>
      <c r="Q89" s="13"/>
      <c r="R89" s="13"/>
      <c r="S89" s="13"/>
      <c r="T89" s="13"/>
      <c r="U89" s="15"/>
      <c r="V89" s="15"/>
      <c r="W89" s="13">
        <f t="shared" si="20"/>
        <v>18.8</v>
      </c>
      <c r="X89" s="15"/>
      <c r="Y89" s="16">
        <f t="shared" si="21"/>
        <v>11.48936170212766</v>
      </c>
      <c r="Z89" s="13">
        <f t="shared" si="22"/>
        <v>6.1702127659574462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24.2</v>
      </c>
      <c r="AF89" s="13">
        <f>VLOOKUP(A:A,[1]TDSheet!$A:$AF,32,0)</f>
        <v>18.600000000000001</v>
      </c>
      <c r="AG89" s="13">
        <f>VLOOKUP(A:A,[1]TDSheet!$A:$AG,33,0)</f>
        <v>19.600000000000001</v>
      </c>
      <c r="AH89" s="13">
        <f>VLOOKUP(A:A,[3]TDSheet!$A:$D,4,0)</f>
        <v>19</v>
      </c>
      <c r="AI89" s="13">
        <f>VLOOKUP(A:A,[1]TDSheet!$A:$AI,35,0)</f>
        <v>0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147</v>
      </c>
      <c r="D90" s="8">
        <v>126</v>
      </c>
      <c r="E90" s="8">
        <v>109</v>
      </c>
      <c r="F90" s="8">
        <v>161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116</v>
      </c>
      <c r="K90" s="13">
        <f t="shared" si="19"/>
        <v>-7</v>
      </c>
      <c r="L90" s="13">
        <f>VLOOKUP(A:A,[1]TDSheet!$A:$M,13,0)</f>
        <v>50</v>
      </c>
      <c r="M90" s="13">
        <f>VLOOKUP(A:A,[1]TDSheet!$A:$N,14,0)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5"/>
      <c r="V90" s="15">
        <v>30</v>
      </c>
      <c r="W90" s="13">
        <f t="shared" si="20"/>
        <v>21.8</v>
      </c>
      <c r="X90" s="15"/>
      <c r="Y90" s="16">
        <f t="shared" si="21"/>
        <v>11.055045871559633</v>
      </c>
      <c r="Z90" s="13">
        <f t="shared" si="22"/>
        <v>7.3853211009174311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33.4</v>
      </c>
      <c r="AF90" s="13">
        <f>VLOOKUP(A:A,[1]TDSheet!$A:$AF,32,0)</f>
        <v>20.8</v>
      </c>
      <c r="AG90" s="13">
        <f>VLOOKUP(A:A,[1]TDSheet!$A:$AG,33,0)</f>
        <v>27.8</v>
      </c>
      <c r="AH90" s="13">
        <f>VLOOKUP(A:A,[3]TDSheet!$A:$D,4,0)</f>
        <v>22</v>
      </c>
      <c r="AI90" s="13">
        <f>VLOOKUP(A:A,[1]TDSheet!$A:$AI,35,0)</f>
        <v>0</v>
      </c>
      <c r="AJ90" s="13">
        <f t="shared" si="23"/>
        <v>0</v>
      </c>
      <c r="AK90" s="13">
        <f t="shared" si="24"/>
        <v>3.3</v>
      </c>
      <c r="AL90" s="13">
        <f t="shared" si="25"/>
        <v>0</v>
      </c>
      <c r="AM90" s="13"/>
      <c r="AN90" s="13"/>
    </row>
    <row r="91" spans="1:40" s="1" customFormat="1" ht="21.95" customHeight="1" outlineLevel="1" x14ac:dyDescent="0.2">
      <c r="A91" s="7" t="s">
        <v>94</v>
      </c>
      <c r="B91" s="7" t="s">
        <v>13</v>
      </c>
      <c r="C91" s="8">
        <v>202</v>
      </c>
      <c r="D91" s="8">
        <v>842</v>
      </c>
      <c r="E91" s="8">
        <v>536</v>
      </c>
      <c r="F91" s="8">
        <v>470</v>
      </c>
      <c r="G91" s="1" t="str">
        <f>VLOOKUP(A:A,[1]TDSheet!$A:$G,7,0)</f>
        <v>лидер</v>
      </c>
      <c r="H91" s="1">
        <f>VLOOKUP(A:A,[1]TDSheet!$A:$H,8,0)</f>
        <v>0.06</v>
      </c>
      <c r="I91" s="1">
        <f>VLOOKUP(A:A,[1]TDSheet!$A:$I,9,0)</f>
        <v>60</v>
      </c>
      <c r="J91" s="13">
        <f>VLOOKUP(A:A,[2]TDSheet!$A:$F,6,0)</f>
        <v>665</v>
      </c>
      <c r="K91" s="13">
        <f t="shared" si="19"/>
        <v>-129</v>
      </c>
      <c r="L91" s="13">
        <f>VLOOKUP(A:A,[1]TDSheet!$A:$M,13,0)</f>
        <v>100</v>
      </c>
      <c r="M91" s="13">
        <f>VLOOKUP(A:A,[1]TDSheet!$A:$N,14,0)</f>
        <v>0</v>
      </c>
      <c r="N91" s="13">
        <f>VLOOKUP(A:A,[1]TDSheet!$A:$X,24,0)</f>
        <v>150</v>
      </c>
      <c r="O91" s="13"/>
      <c r="P91" s="13"/>
      <c r="Q91" s="13"/>
      <c r="R91" s="13"/>
      <c r="S91" s="13"/>
      <c r="T91" s="13"/>
      <c r="U91" s="15">
        <v>150</v>
      </c>
      <c r="V91" s="15">
        <v>150</v>
      </c>
      <c r="W91" s="13">
        <f t="shared" si="20"/>
        <v>107.2</v>
      </c>
      <c r="X91" s="15">
        <v>150</v>
      </c>
      <c r="Y91" s="16">
        <f t="shared" si="21"/>
        <v>10.914179104477611</v>
      </c>
      <c r="Z91" s="13">
        <f t="shared" si="22"/>
        <v>4.3843283582089549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88</v>
      </c>
      <c r="AF91" s="13">
        <f>VLOOKUP(A:A,[1]TDSheet!$A:$AF,32,0)</f>
        <v>94.4</v>
      </c>
      <c r="AG91" s="13">
        <f>VLOOKUP(A:A,[1]TDSheet!$A:$AG,33,0)</f>
        <v>117.6</v>
      </c>
      <c r="AH91" s="13">
        <f>VLOOKUP(A:A,[3]TDSheet!$A:$D,4,0)</f>
        <v>118</v>
      </c>
      <c r="AI91" s="13" t="e">
        <f>VLOOKUP(A:A,[1]TDSheet!$A:$AI,35,0)</f>
        <v>#N/A</v>
      </c>
      <c r="AJ91" s="13">
        <f t="shared" si="23"/>
        <v>9</v>
      </c>
      <c r="AK91" s="13">
        <f t="shared" si="24"/>
        <v>9</v>
      </c>
      <c r="AL91" s="13">
        <f t="shared" si="25"/>
        <v>9</v>
      </c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13</v>
      </c>
      <c r="C92" s="8">
        <v>146</v>
      </c>
      <c r="D92" s="8">
        <v>145</v>
      </c>
      <c r="E92" s="8">
        <v>202</v>
      </c>
      <c r="F92" s="8">
        <v>67</v>
      </c>
      <c r="G92" s="1">
        <f>VLOOKUP(A:A,[1]TDSheet!$A:$G,7,0)</f>
        <v>0</v>
      </c>
      <c r="H92" s="1">
        <f>VLOOKUP(A:A,[1]TDSheet!$A:$H,8,0)</f>
        <v>0.06</v>
      </c>
      <c r="I92" s="1">
        <f>VLOOKUP(A:A,[1]TDSheet!$A:$I,9,0)</f>
        <v>0</v>
      </c>
      <c r="J92" s="13">
        <f>VLOOKUP(A:A,[2]TDSheet!$A:$F,6,0)</f>
        <v>495</v>
      </c>
      <c r="K92" s="13">
        <f t="shared" si="19"/>
        <v>-293</v>
      </c>
      <c r="L92" s="13">
        <f>VLOOKUP(A:A,[1]TDSheet!$A:$M,13,0)</f>
        <v>40</v>
      </c>
      <c r="M92" s="13">
        <f>VLOOKUP(A:A,[1]TDSheet!$A:$N,14,0)</f>
        <v>150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5">
        <v>100</v>
      </c>
      <c r="V92" s="15">
        <v>100</v>
      </c>
      <c r="W92" s="13">
        <f t="shared" si="20"/>
        <v>40.4</v>
      </c>
      <c r="X92" s="15">
        <v>100</v>
      </c>
      <c r="Y92" s="16">
        <f t="shared" si="21"/>
        <v>15.024752475247526</v>
      </c>
      <c r="Z92" s="13">
        <f t="shared" si="22"/>
        <v>1.6584158415841586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60.2</v>
      </c>
      <c r="AF92" s="13">
        <f>VLOOKUP(A:A,[1]TDSheet!$A:$AF,32,0)</f>
        <v>83.8</v>
      </c>
      <c r="AG92" s="13">
        <f>VLOOKUP(A:A,[1]TDSheet!$A:$AG,33,0)</f>
        <v>65.2</v>
      </c>
      <c r="AH92" s="13">
        <f>VLOOKUP(A:A,[3]TDSheet!$A:$D,4,0)</f>
        <v>10</v>
      </c>
      <c r="AI92" s="13">
        <f>VLOOKUP(A:A,[1]TDSheet!$A:$AI,35,0)</f>
        <v>0</v>
      </c>
      <c r="AJ92" s="13">
        <f t="shared" si="23"/>
        <v>6</v>
      </c>
      <c r="AK92" s="13">
        <f t="shared" si="24"/>
        <v>6</v>
      </c>
      <c r="AL92" s="13">
        <f t="shared" si="25"/>
        <v>6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325</v>
      </c>
      <c r="D93" s="8">
        <v>963</v>
      </c>
      <c r="E93" s="8">
        <v>861</v>
      </c>
      <c r="F93" s="8">
        <v>368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918</v>
      </c>
      <c r="K93" s="13">
        <f t="shared" si="19"/>
        <v>-57</v>
      </c>
      <c r="L93" s="13">
        <f>VLOOKUP(A:A,[1]TDSheet!$A:$M,13,0)</f>
        <v>150</v>
      </c>
      <c r="M93" s="13">
        <f>VLOOKUP(A:A,[1]TDSheet!$A:$N,14,0)</f>
        <v>300</v>
      </c>
      <c r="N93" s="13">
        <f>VLOOKUP(A:A,[1]TDSheet!$A:$X,24,0)</f>
        <v>200</v>
      </c>
      <c r="O93" s="13"/>
      <c r="P93" s="13"/>
      <c r="Q93" s="13"/>
      <c r="R93" s="13"/>
      <c r="S93" s="13"/>
      <c r="T93" s="13"/>
      <c r="U93" s="15">
        <v>150</v>
      </c>
      <c r="V93" s="15">
        <v>150</v>
      </c>
      <c r="W93" s="13">
        <f t="shared" si="20"/>
        <v>172.2</v>
      </c>
      <c r="X93" s="15">
        <v>200</v>
      </c>
      <c r="Y93" s="16">
        <f t="shared" si="21"/>
        <v>8.8153310104529616</v>
      </c>
      <c r="Z93" s="13">
        <f t="shared" si="22"/>
        <v>2.1370499419279909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112</v>
      </c>
      <c r="AF93" s="13">
        <f>VLOOKUP(A:A,[1]TDSheet!$A:$AF,32,0)</f>
        <v>127.8</v>
      </c>
      <c r="AG93" s="13">
        <f>VLOOKUP(A:A,[1]TDSheet!$A:$AG,33,0)</f>
        <v>147</v>
      </c>
      <c r="AH93" s="13">
        <f>VLOOKUP(A:A,[3]TDSheet!$A:$D,4,0)</f>
        <v>161</v>
      </c>
      <c r="AI93" s="13" t="e">
        <f>VLOOKUP(A:A,[1]TDSheet!$A:$AI,35,0)</f>
        <v>#N/A</v>
      </c>
      <c r="AJ93" s="13">
        <f t="shared" si="23"/>
        <v>9</v>
      </c>
      <c r="AK93" s="13">
        <f t="shared" si="24"/>
        <v>9</v>
      </c>
      <c r="AL93" s="13">
        <f t="shared" si="25"/>
        <v>12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5</v>
      </c>
      <c r="D94" s="8">
        <v>2459</v>
      </c>
      <c r="E94" s="8">
        <v>13</v>
      </c>
      <c r="F94" s="8">
        <v>5</v>
      </c>
      <c r="G94" s="1" t="str">
        <f>VLOOKUP(A:A,[1]TDSheet!$A:$G,7,0)</f>
        <v>лид, я</v>
      </c>
      <c r="H94" s="1">
        <f>VLOOKUP(A:A,[1]TDSheet!$A:$H,8,0)</f>
        <v>0.33</v>
      </c>
      <c r="I94" s="1">
        <f>VLOOKUP(A:A,[1]TDSheet!$A:$I,9,0)</f>
        <v>40</v>
      </c>
      <c r="J94" s="13">
        <f>VLOOKUP(A:A,[2]TDSheet!$A:$F,6,0)</f>
        <v>703</v>
      </c>
      <c r="K94" s="13">
        <f t="shared" si="19"/>
        <v>-690</v>
      </c>
      <c r="L94" s="13">
        <f>VLOOKUP(A:A,[1]TDSheet!$A:$M,13,0)</f>
        <v>70</v>
      </c>
      <c r="M94" s="13">
        <f>VLOOKUP(A:A,[1]TDSheet!$A:$N,14,0)</f>
        <v>100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>
        <v>50</v>
      </c>
      <c r="V94" s="15">
        <v>50</v>
      </c>
      <c r="W94" s="13">
        <f t="shared" si="20"/>
        <v>2.6</v>
      </c>
      <c r="X94" s="15">
        <v>50</v>
      </c>
      <c r="Y94" s="16">
        <f t="shared" si="21"/>
        <v>144.23076923076923</v>
      </c>
      <c r="Z94" s="13">
        <f t="shared" si="22"/>
        <v>1.9230769230769229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119.2</v>
      </c>
      <c r="AF94" s="13">
        <f>VLOOKUP(A:A,[1]TDSheet!$A:$AF,32,0)</f>
        <v>129.19999999999999</v>
      </c>
      <c r="AG94" s="13">
        <f>VLOOKUP(A:A,[1]TDSheet!$A:$AG,33,0)</f>
        <v>94.2</v>
      </c>
      <c r="AH94" s="13">
        <f>VLOOKUP(A:A,[3]TDSheet!$A:$D,4,0)</f>
        <v>3</v>
      </c>
      <c r="AI94" s="13" t="e">
        <f>VLOOKUP(A:A,[1]TDSheet!$A:$AI,35,0)</f>
        <v>#N/A</v>
      </c>
      <c r="AJ94" s="13">
        <f t="shared" si="23"/>
        <v>16.5</v>
      </c>
      <c r="AK94" s="13">
        <f t="shared" si="24"/>
        <v>16.5</v>
      </c>
      <c r="AL94" s="13">
        <f t="shared" si="25"/>
        <v>16.5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154</v>
      </c>
      <c r="D95" s="8">
        <v>309</v>
      </c>
      <c r="E95" s="8">
        <v>261</v>
      </c>
      <c r="F95" s="8">
        <v>192</v>
      </c>
      <c r="G95" s="1" t="str">
        <f>VLOOKUP(A:A,[1]TDSheet!$A:$G,7,0)</f>
        <v>нов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340</v>
      </c>
      <c r="K95" s="13">
        <f t="shared" si="19"/>
        <v>-79</v>
      </c>
      <c r="L95" s="13">
        <f>VLOOKUP(A:A,[1]TDSheet!$A:$M,13,0)</f>
        <v>50</v>
      </c>
      <c r="M95" s="13">
        <f>VLOOKUP(A:A,[1]TDSheet!$A:$N,14,0)</f>
        <v>50</v>
      </c>
      <c r="N95" s="13">
        <f>VLOOKUP(A:A,[1]TDSheet!$A:$X,24,0)</f>
        <v>50</v>
      </c>
      <c r="O95" s="13"/>
      <c r="P95" s="13"/>
      <c r="Q95" s="13"/>
      <c r="R95" s="13"/>
      <c r="S95" s="13"/>
      <c r="T95" s="13"/>
      <c r="U95" s="15">
        <v>100</v>
      </c>
      <c r="V95" s="15">
        <v>80</v>
      </c>
      <c r="W95" s="13">
        <f t="shared" si="20"/>
        <v>52.2</v>
      </c>
      <c r="X95" s="15">
        <v>50</v>
      </c>
      <c r="Y95" s="16">
        <f t="shared" si="21"/>
        <v>10.957854406130268</v>
      </c>
      <c r="Z95" s="13">
        <f t="shared" si="22"/>
        <v>3.6781609195402298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47.6</v>
      </c>
      <c r="AF95" s="13">
        <f>VLOOKUP(A:A,[1]TDSheet!$A:$AF,32,0)</f>
        <v>39</v>
      </c>
      <c r="AG95" s="13">
        <f>VLOOKUP(A:A,[1]TDSheet!$A:$AG,33,0)</f>
        <v>48</v>
      </c>
      <c r="AH95" s="13">
        <f>VLOOKUP(A:A,[3]TDSheet!$A:$D,4,0)</f>
        <v>80</v>
      </c>
      <c r="AI95" s="13" t="e">
        <f>VLOOKUP(A:A,[1]TDSheet!$A:$AI,35,0)</f>
        <v>#N/A</v>
      </c>
      <c r="AJ95" s="13">
        <f t="shared" si="23"/>
        <v>15</v>
      </c>
      <c r="AK95" s="13">
        <f t="shared" si="24"/>
        <v>12</v>
      </c>
      <c r="AL95" s="13">
        <f t="shared" si="25"/>
        <v>7.5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369</v>
      </c>
      <c r="D96" s="8">
        <v>112</v>
      </c>
      <c r="E96" s="8">
        <v>282</v>
      </c>
      <c r="F96" s="8">
        <v>181</v>
      </c>
      <c r="G96" s="1" t="str">
        <f>VLOOKUP(A:A,[1]TDSheet!$A:$G,7,0)</f>
        <v>лид, я</v>
      </c>
      <c r="H96" s="1">
        <f>VLOOKUP(A:A,[1]TDSheet!$A:$H,8,0)</f>
        <v>0.28000000000000003</v>
      </c>
      <c r="I96" s="1">
        <f>VLOOKUP(A:A,[1]TDSheet!$A:$I,9,0)</f>
        <v>40</v>
      </c>
      <c r="J96" s="13">
        <f>VLOOKUP(A:A,[2]TDSheet!$A:$F,6,0)</f>
        <v>301</v>
      </c>
      <c r="K96" s="13">
        <f t="shared" si="19"/>
        <v>-19</v>
      </c>
      <c r="L96" s="13">
        <f>VLOOKUP(A:A,[1]TDSheet!$A:$M,13,0)</f>
        <v>70</v>
      </c>
      <c r="M96" s="13">
        <f>VLOOKUP(A:A,[1]TDSheet!$A:$N,14,0)</f>
        <v>0</v>
      </c>
      <c r="N96" s="13">
        <f>VLOOKUP(A:A,[1]TDSheet!$A:$X,24,0)</f>
        <v>80</v>
      </c>
      <c r="O96" s="13"/>
      <c r="P96" s="13"/>
      <c r="Q96" s="13"/>
      <c r="R96" s="13"/>
      <c r="S96" s="13"/>
      <c r="T96" s="13"/>
      <c r="U96" s="15">
        <v>50</v>
      </c>
      <c r="V96" s="15">
        <v>50</v>
      </c>
      <c r="W96" s="13">
        <f t="shared" si="20"/>
        <v>56.4</v>
      </c>
      <c r="X96" s="15">
        <v>60</v>
      </c>
      <c r="Y96" s="16">
        <f t="shared" si="21"/>
        <v>8.7056737588652489</v>
      </c>
      <c r="Z96" s="13">
        <f t="shared" si="22"/>
        <v>3.2092198581560285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94.8</v>
      </c>
      <c r="AF96" s="13">
        <f>VLOOKUP(A:A,[1]TDSheet!$A:$AF,32,0)</f>
        <v>90.8</v>
      </c>
      <c r="AG96" s="13">
        <f>VLOOKUP(A:A,[1]TDSheet!$A:$AG,33,0)</f>
        <v>57.8</v>
      </c>
      <c r="AH96" s="13">
        <f>VLOOKUP(A:A,[3]TDSheet!$A:$D,4,0)</f>
        <v>59</v>
      </c>
      <c r="AI96" s="13" t="str">
        <f>VLOOKUP(A:A,[1]TDSheet!$A:$AI,35,0)</f>
        <v>оконч</v>
      </c>
      <c r="AJ96" s="13">
        <f t="shared" si="23"/>
        <v>14.000000000000002</v>
      </c>
      <c r="AK96" s="13">
        <f t="shared" si="24"/>
        <v>14.000000000000002</v>
      </c>
      <c r="AL96" s="13">
        <f t="shared" si="25"/>
        <v>16.8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14.603999999999999</v>
      </c>
      <c r="D97" s="8">
        <v>814.04100000000005</v>
      </c>
      <c r="E97" s="8">
        <v>543.78399999999999</v>
      </c>
      <c r="F97" s="8">
        <v>284.55799999999999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527.95299999999997</v>
      </c>
      <c r="K97" s="13">
        <f t="shared" si="19"/>
        <v>15.831000000000017</v>
      </c>
      <c r="L97" s="13">
        <f>VLOOKUP(A:A,[1]TDSheet!$A:$M,13,0)</f>
        <v>90</v>
      </c>
      <c r="M97" s="13">
        <f>VLOOKUP(A:A,[1]TDSheet!$A:$N,14,0)</f>
        <v>0</v>
      </c>
      <c r="N97" s="13">
        <f>VLOOKUP(A:A,[1]TDSheet!$A:$X,24,0)</f>
        <v>170</v>
      </c>
      <c r="O97" s="13"/>
      <c r="P97" s="13"/>
      <c r="Q97" s="13"/>
      <c r="R97" s="13"/>
      <c r="S97" s="13"/>
      <c r="T97" s="13"/>
      <c r="U97" s="15">
        <v>150</v>
      </c>
      <c r="V97" s="15">
        <v>120</v>
      </c>
      <c r="W97" s="13">
        <f t="shared" si="20"/>
        <v>108.7568</v>
      </c>
      <c r="X97" s="15">
        <v>110</v>
      </c>
      <c r="Y97" s="16">
        <f t="shared" si="21"/>
        <v>8.5011511923852119</v>
      </c>
      <c r="Z97" s="13">
        <f t="shared" si="22"/>
        <v>2.6164616833154342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78.246000000000009</v>
      </c>
      <c r="AF97" s="13">
        <f>VLOOKUP(A:A,[1]TDSheet!$A:$AF,32,0)</f>
        <v>65.459800000000001</v>
      </c>
      <c r="AG97" s="13">
        <f>VLOOKUP(A:A,[1]TDSheet!$A:$AG,33,0)</f>
        <v>95.430999999999997</v>
      </c>
      <c r="AH97" s="13">
        <f>VLOOKUP(A:A,[3]TDSheet!$A:$D,4,0)</f>
        <v>122.569</v>
      </c>
      <c r="AI97" s="13" t="str">
        <f>VLOOKUP(A:A,[1]TDSheet!$A:$AI,35,0)</f>
        <v>увел</v>
      </c>
      <c r="AJ97" s="13">
        <f t="shared" si="23"/>
        <v>150</v>
      </c>
      <c r="AK97" s="13">
        <f t="shared" si="24"/>
        <v>120</v>
      </c>
      <c r="AL97" s="13">
        <f t="shared" si="25"/>
        <v>110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56</v>
      </c>
      <c r="D98" s="8">
        <v>525</v>
      </c>
      <c r="E98" s="8">
        <v>31</v>
      </c>
      <c r="F98" s="8">
        <v>29</v>
      </c>
      <c r="G98" s="1" t="str">
        <f>VLOOKUP(A:A,[1]TDSheet!$A:$G,7,0)</f>
        <v>нов</v>
      </c>
      <c r="H98" s="1">
        <f>VLOOKUP(A:A,[1]TDSheet!$A:$H,8,0)</f>
        <v>0.33</v>
      </c>
      <c r="I98" s="1" t="e">
        <f>VLOOKUP(A:A,[1]TDSheet!$A:$I,9,0)</f>
        <v>#N/A</v>
      </c>
      <c r="J98" s="13">
        <f>VLOOKUP(A:A,[2]TDSheet!$A:$F,6,0)</f>
        <v>527</v>
      </c>
      <c r="K98" s="13">
        <f t="shared" si="19"/>
        <v>-496</v>
      </c>
      <c r="L98" s="13">
        <f>VLOOKUP(A:A,[1]TDSheet!$A:$M,13,0)</f>
        <v>100</v>
      </c>
      <c r="M98" s="13">
        <f>VLOOKUP(A:A,[1]TDSheet!$A:$N,14,0)</f>
        <v>50</v>
      </c>
      <c r="N98" s="13">
        <f>VLOOKUP(A:A,[1]TDSheet!$A:$X,24,0)</f>
        <v>50</v>
      </c>
      <c r="O98" s="13"/>
      <c r="P98" s="13"/>
      <c r="Q98" s="13"/>
      <c r="R98" s="13"/>
      <c r="S98" s="13"/>
      <c r="T98" s="13"/>
      <c r="U98" s="15">
        <v>50</v>
      </c>
      <c r="V98" s="15">
        <v>50</v>
      </c>
      <c r="W98" s="13">
        <f t="shared" si="20"/>
        <v>6.2</v>
      </c>
      <c r="X98" s="15">
        <v>30</v>
      </c>
      <c r="Y98" s="16">
        <f t="shared" si="21"/>
        <v>57.903225806451609</v>
      </c>
      <c r="Z98" s="13">
        <f t="shared" si="22"/>
        <v>4.67741935483871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92.2</v>
      </c>
      <c r="AF98" s="13">
        <f>VLOOKUP(A:A,[1]TDSheet!$A:$AF,32,0)</f>
        <v>105.8</v>
      </c>
      <c r="AG98" s="13">
        <f>VLOOKUP(A:A,[1]TDSheet!$A:$AG,33,0)</f>
        <v>94.4</v>
      </c>
      <c r="AH98" s="13">
        <v>0</v>
      </c>
      <c r="AI98" s="13" t="e">
        <f>VLOOKUP(A:A,[1]TDSheet!$A:$AI,35,0)</f>
        <v>#N/A</v>
      </c>
      <c r="AJ98" s="13">
        <f t="shared" si="23"/>
        <v>16.5</v>
      </c>
      <c r="AK98" s="13">
        <f t="shared" si="24"/>
        <v>16.5</v>
      </c>
      <c r="AL98" s="13">
        <f t="shared" si="25"/>
        <v>9.9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13</v>
      </c>
      <c r="C99" s="8">
        <v>282</v>
      </c>
      <c r="D99" s="8">
        <v>532</v>
      </c>
      <c r="E99" s="8">
        <v>422</v>
      </c>
      <c r="F99" s="8">
        <v>373</v>
      </c>
      <c r="G99" s="1" t="str">
        <f>VLOOKUP(A:A,[1]TDSheet!$A:$G,7,0)</f>
        <v>нов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439</v>
      </c>
      <c r="K99" s="13">
        <f t="shared" si="19"/>
        <v>-17</v>
      </c>
      <c r="L99" s="13">
        <f>VLOOKUP(A:A,[1]TDSheet!$A:$M,13,0)</f>
        <v>100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5">
        <v>70</v>
      </c>
      <c r="V99" s="15">
        <v>100</v>
      </c>
      <c r="W99" s="13">
        <f t="shared" si="20"/>
        <v>84.4</v>
      </c>
      <c r="X99" s="15">
        <v>70</v>
      </c>
      <c r="Y99" s="16">
        <f t="shared" si="21"/>
        <v>8.4478672985781991</v>
      </c>
      <c r="Z99" s="13">
        <f t="shared" si="22"/>
        <v>4.419431279620853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124.6</v>
      </c>
      <c r="AF99" s="13">
        <f>VLOOKUP(A:A,[1]TDSheet!$A:$AF,32,0)</f>
        <v>114.4</v>
      </c>
      <c r="AG99" s="13">
        <f>VLOOKUP(A:A,[1]TDSheet!$A:$AG,33,0)</f>
        <v>99.8</v>
      </c>
      <c r="AH99" s="13">
        <f>VLOOKUP(A:A,[3]TDSheet!$A:$D,4,0)</f>
        <v>81</v>
      </c>
      <c r="AI99" s="13" t="str">
        <f>VLOOKUP(A:A,[1]TDSheet!$A:$AI,35,0)</f>
        <v>Паша</v>
      </c>
      <c r="AJ99" s="13">
        <f t="shared" si="23"/>
        <v>28</v>
      </c>
      <c r="AK99" s="13">
        <f t="shared" si="24"/>
        <v>40</v>
      </c>
      <c r="AL99" s="13">
        <f t="shared" si="25"/>
        <v>28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8</v>
      </c>
      <c r="C100" s="8">
        <v>378.76499999999999</v>
      </c>
      <c r="D100" s="8">
        <v>280.37700000000001</v>
      </c>
      <c r="E100" s="8">
        <v>380.61099999999999</v>
      </c>
      <c r="F100" s="8">
        <v>267.42099999999999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369.517</v>
      </c>
      <c r="K100" s="13">
        <f t="shared" si="19"/>
        <v>11.093999999999994</v>
      </c>
      <c r="L100" s="13">
        <f>VLOOKUP(A:A,[1]TDSheet!$A:$M,13,0)</f>
        <v>90</v>
      </c>
      <c r="M100" s="13">
        <f>VLOOKUP(A:A,[1]TDSheet!$A:$N,14,0)</f>
        <v>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5">
        <v>50</v>
      </c>
      <c r="V100" s="15">
        <v>80</v>
      </c>
      <c r="W100" s="13">
        <f t="shared" si="20"/>
        <v>76.122199999999992</v>
      </c>
      <c r="X100" s="15">
        <v>80</v>
      </c>
      <c r="Y100" s="16">
        <f t="shared" si="21"/>
        <v>8.5050221880082297</v>
      </c>
      <c r="Z100" s="13">
        <f t="shared" si="22"/>
        <v>3.5130487558163059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89.61</v>
      </c>
      <c r="AF100" s="13">
        <f>VLOOKUP(A:A,[1]TDSheet!$A:$AF,32,0)</f>
        <v>104.9752</v>
      </c>
      <c r="AG100" s="13">
        <f>VLOOKUP(A:A,[1]TDSheet!$A:$AG,33,0)</f>
        <v>75.69</v>
      </c>
      <c r="AH100" s="13">
        <f>VLOOKUP(A:A,[3]TDSheet!$A:$D,4,0)</f>
        <v>59.43</v>
      </c>
      <c r="AI100" s="13" t="str">
        <f>VLOOKUP(A:A,[1]TDSheet!$A:$AI,35,0)</f>
        <v>увел</v>
      </c>
      <c r="AJ100" s="13">
        <f t="shared" si="23"/>
        <v>50</v>
      </c>
      <c r="AK100" s="13">
        <f t="shared" si="24"/>
        <v>80</v>
      </c>
      <c r="AL100" s="13">
        <f t="shared" si="25"/>
        <v>80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13</v>
      </c>
      <c r="C101" s="8">
        <v>49</v>
      </c>
      <c r="D101" s="8">
        <v>298</v>
      </c>
      <c r="E101" s="8">
        <v>269</v>
      </c>
      <c r="F101" s="8">
        <v>72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293</v>
      </c>
      <c r="K101" s="13">
        <f t="shared" si="19"/>
        <v>-24</v>
      </c>
      <c r="L101" s="13">
        <f>VLOOKUP(A:A,[1]TDSheet!$A:$M,13,0)</f>
        <v>50</v>
      </c>
      <c r="M101" s="13">
        <f>VLOOKUP(A:A,[1]TDSheet!$A:$N,14,0)</f>
        <v>60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5">
        <v>70</v>
      </c>
      <c r="V101" s="15">
        <v>60</v>
      </c>
      <c r="W101" s="13">
        <f t="shared" si="20"/>
        <v>53.8</v>
      </c>
      <c r="X101" s="15">
        <v>40</v>
      </c>
      <c r="Y101" s="16">
        <f t="shared" si="21"/>
        <v>8.4014869888475836</v>
      </c>
      <c r="Z101" s="13">
        <f t="shared" si="22"/>
        <v>1.3382899628252789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42.6</v>
      </c>
      <c r="AF101" s="13">
        <f>VLOOKUP(A:A,[1]TDSheet!$A:$AF,32,0)</f>
        <v>47.8</v>
      </c>
      <c r="AG101" s="13">
        <f>VLOOKUP(A:A,[1]TDSheet!$A:$AG,33,0)</f>
        <v>42</v>
      </c>
      <c r="AH101" s="13">
        <f>VLOOKUP(A:A,[3]TDSheet!$A:$D,4,0)</f>
        <v>61</v>
      </c>
      <c r="AI101" s="13" t="str">
        <f>VLOOKUP(A:A,[1]TDSheet!$A:$AI,35,0)</f>
        <v>увел</v>
      </c>
      <c r="AJ101" s="13">
        <f t="shared" si="23"/>
        <v>28</v>
      </c>
      <c r="AK101" s="13">
        <f t="shared" si="24"/>
        <v>24</v>
      </c>
      <c r="AL101" s="13">
        <f t="shared" si="25"/>
        <v>16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240.20400000000001</v>
      </c>
      <c r="D102" s="8">
        <v>320.52499999999998</v>
      </c>
      <c r="E102" s="8">
        <v>400.96800000000002</v>
      </c>
      <c r="F102" s="8">
        <v>153.96100000000001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386.85399999999998</v>
      </c>
      <c r="K102" s="13">
        <f t="shared" si="19"/>
        <v>14.114000000000033</v>
      </c>
      <c r="L102" s="13">
        <f>VLOOKUP(A:A,[1]TDSheet!$A:$M,13,0)</f>
        <v>50</v>
      </c>
      <c r="M102" s="13">
        <f>VLOOKUP(A:A,[1]TDSheet!$A:$N,14,0)</f>
        <v>200</v>
      </c>
      <c r="N102" s="13">
        <f>VLOOKUP(A:A,[1]TDSheet!$A:$X,24,0)</f>
        <v>80</v>
      </c>
      <c r="O102" s="13"/>
      <c r="P102" s="13"/>
      <c r="Q102" s="13"/>
      <c r="R102" s="13"/>
      <c r="S102" s="13"/>
      <c r="T102" s="13"/>
      <c r="U102" s="15">
        <v>50</v>
      </c>
      <c r="V102" s="15">
        <v>70</v>
      </c>
      <c r="W102" s="13">
        <f t="shared" si="20"/>
        <v>80.193600000000004</v>
      </c>
      <c r="X102" s="15">
        <v>80</v>
      </c>
      <c r="Y102" s="16">
        <f t="shared" si="21"/>
        <v>8.5288726282396592</v>
      </c>
      <c r="Z102" s="13">
        <f t="shared" si="22"/>
        <v>1.9198664232557212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71.05</v>
      </c>
      <c r="AF102" s="13">
        <f>VLOOKUP(A:A,[1]TDSheet!$A:$AF,32,0)</f>
        <v>67.28</v>
      </c>
      <c r="AG102" s="13">
        <f>VLOOKUP(A:A,[1]TDSheet!$A:$AG,33,0)</f>
        <v>61.77</v>
      </c>
      <c r="AH102" s="13">
        <f>VLOOKUP(A:A,[3]TDSheet!$A:$D,4,0)</f>
        <v>53.65</v>
      </c>
      <c r="AI102" s="13" t="str">
        <f>VLOOKUP(A:A,[1]TDSheet!$A:$AI,35,0)</f>
        <v>увел</v>
      </c>
      <c r="AJ102" s="13">
        <f t="shared" si="23"/>
        <v>50</v>
      </c>
      <c r="AK102" s="13">
        <f t="shared" si="24"/>
        <v>70</v>
      </c>
      <c r="AL102" s="13">
        <f t="shared" si="25"/>
        <v>80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13</v>
      </c>
      <c r="C103" s="8">
        <v>59</v>
      </c>
      <c r="D103" s="8">
        <v>179</v>
      </c>
      <c r="E103" s="8">
        <v>111</v>
      </c>
      <c r="F103" s="8">
        <v>121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146</v>
      </c>
      <c r="K103" s="13">
        <f t="shared" si="19"/>
        <v>-35</v>
      </c>
      <c r="L103" s="13">
        <f>VLOOKUP(A:A,[1]TDSheet!$A:$M,13,0)</f>
        <v>30</v>
      </c>
      <c r="M103" s="13">
        <f>VLOOKUP(A:A,[1]TDSheet!$A:$N,14,0)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5"/>
      <c r="V103" s="15">
        <v>20</v>
      </c>
      <c r="W103" s="13">
        <f t="shared" si="20"/>
        <v>22.2</v>
      </c>
      <c r="X103" s="15">
        <v>20</v>
      </c>
      <c r="Y103" s="16">
        <f t="shared" si="21"/>
        <v>8.6036036036036041</v>
      </c>
      <c r="Z103" s="13">
        <f t="shared" si="22"/>
        <v>5.4504504504504503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22.2</v>
      </c>
      <c r="AF103" s="13">
        <f>VLOOKUP(A:A,[1]TDSheet!$A:$AF,32,0)</f>
        <v>27</v>
      </c>
      <c r="AG103" s="13">
        <f>VLOOKUP(A:A,[1]TDSheet!$A:$AG,33,0)</f>
        <v>28</v>
      </c>
      <c r="AH103" s="13">
        <f>VLOOKUP(A:A,[3]TDSheet!$A:$D,4,0)</f>
        <v>26</v>
      </c>
      <c r="AI103" s="13" t="str">
        <f>VLOOKUP(A:A,[1]TDSheet!$A:$AI,35,0)</f>
        <v>Паша</v>
      </c>
      <c r="AJ103" s="13">
        <f t="shared" si="23"/>
        <v>0</v>
      </c>
      <c r="AK103" s="13">
        <f t="shared" si="24"/>
        <v>8</v>
      </c>
      <c r="AL103" s="13">
        <f t="shared" si="25"/>
        <v>8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127</v>
      </c>
      <c r="D104" s="8">
        <v>194</v>
      </c>
      <c r="E104" s="8">
        <v>163</v>
      </c>
      <c r="F104" s="8">
        <v>145</v>
      </c>
      <c r="G104" s="1" t="str">
        <f>VLOOKUP(A:A,[1]TDSheet!$A:$G,7,0)</f>
        <v>нов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189</v>
      </c>
      <c r="K104" s="13">
        <f t="shared" si="19"/>
        <v>-26</v>
      </c>
      <c r="L104" s="13">
        <f>VLOOKUP(A:A,[1]TDSheet!$A:$M,13,0)</f>
        <v>30</v>
      </c>
      <c r="M104" s="13">
        <f>VLOOKUP(A:A,[1]TDSheet!$A:$N,14,0)</f>
        <v>50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5"/>
      <c r="V104" s="15">
        <v>30</v>
      </c>
      <c r="W104" s="13">
        <f t="shared" si="20"/>
        <v>32.6</v>
      </c>
      <c r="X104" s="15">
        <v>20</v>
      </c>
      <c r="Y104" s="16">
        <f t="shared" si="21"/>
        <v>8.4355828220858893</v>
      </c>
      <c r="Z104" s="13">
        <f t="shared" si="22"/>
        <v>4.447852760736196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47.2</v>
      </c>
      <c r="AF104" s="13">
        <f>VLOOKUP(A:A,[1]TDSheet!$A:$AF,32,0)</f>
        <v>37.799999999999997</v>
      </c>
      <c r="AG104" s="13">
        <f>VLOOKUP(A:A,[1]TDSheet!$A:$AG,33,0)</f>
        <v>36.4</v>
      </c>
      <c r="AH104" s="13">
        <f>VLOOKUP(A:A,[3]TDSheet!$A:$D,4,0)</f>
        <v>21</v>
      </c>
      <c r="AI104" s="13" t="e">
        <f>VLOOKUP(A:A,[1]TDSheet!$A:$AI,35,0)</f>
        <v>#N/A</v>
      </c>
      <c r="AJ104" s="13">
        <f t="shared" si="23"/>
        <v>0</v>
      </c>
      <c r="AK104" s="13">
        <f t="shared" si="24"/>
        <v>6</v>
      </c>
      <c r="AL104" s="13">
        <f t="shared" si="25"/>
        <v>4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146</v>
      </c>
      <c r="D105" s="8">
        <v>215</v>
      </c>
      <c r="E105" s="8">
        <v>150</v>
      </c>
      <c r="F105" s="8">
        <v>198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185</v>
      </c>
      <c r="K105" s="13">
        <f t="shared" si="19"/>
        <v>-35</v>
      </c>
      <c r="L105" s="13">
        <f>VLOOKUP(A:A,[1]TDSheet!$A:$M,13,0)</f>
        <v>40</v>
      </c>
      <c r="M105" s="13">
        <f>VLOOKUP(A:A,[1]TDSheet!$A:$N,14,0)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5"/>
      <c r="V105" s="15"/>
      <c r="W105" s="13">
        <f t="shared" si="20"/>
        <v>30</v>
      </c>
      <c r="X105" s="15">
        <v>20</v>
      </c>
      <c r="Y105" s="16">
        <f t="shared" si="21"/>
        <v>8.6</v>
      </c>
      <c r="Z105" s="13">
        <f t="shared" si="22"/>
        <v>6.6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46.8</v>
      </c>
      <c r="AF105" s="13">
        <f>VLOOKUP(A:A,[1]TDSheet!$A:$AF,32,0)</f>
        <v>46</v>
      </c>
      <c r="AG105" s="13">
        <f>VLOOKUP(A:A,[1]TDSheet!$A:$AG,33,0)</f>
        <v>41.6</v>
      </c>
      <c r="AH105" s="13">
        <f>VLOOKUP(A:A,[3]TDSheet!$A:$D,4,0)</f>
        <v>21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4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13</v>
      </c>
      <c r="C106" s="8">
        <v>304</v>
      </c>
      <c r="D106" s="8">
        <v>518</v>
      </c>
      <c r="E106" s="8">
        <v>431</v>
      </c>
      <c r="F106" s="8">
        <v>366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490</v>
      </c>
      <c r="K106" s="13">
        <f t="shared" si="19"/>
        <v>-59</v>
      </c>
      <c r="L106" s="13">
        <f>VLOOKUP(A:A,[1]TDSheet!$A:$M,13,0)</f>
        <v>100</v>
      </c>
      <c r="M106" s="13">
        <f>VLOOKUP(A:A,[1]TDSheet!$A:$N,14,0)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>
        <v>90</v>
      </c>
      <c r="V106" s="15">
        <v>100</v>
      </c>
      <c r="W106" s="13">
        <f t="shared" si="20"/>
        <v>86.2</v>
      </c>
      <c r="X106" s="15">
        <v>70</v>
      </c>
      <c r="Y106" s="16">
        <f t="shared" si="21"/>
        <v>8.4222737819025522</v>
      </c>
      <c r="Z106" s="13">
        <f t="shared" si="22"/>
        <v>4.2459396751740135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105</v>
      </c>
      <c r="AF106" s="13">
        <f>VLOOKUP(A:A,[1]TDSheet!$A:$AF,32,0)</f>
        <v>111.2</v>
      </c>
      <c r="AG106" s="13">
        <f>VLOOKUP(A:A,[1]TDSheet!$A:$AG,33,0)</f>
        <v>99.6</v>
      </c>
      <c r="AH106" s="13">
        <f>VLOOKUP(A:A,[3]TDSheet!$A:$D,4,0)</f>
        <v>76</v>
      </c>
      <c r="AI106" s="13" t="str">
        <f>VLOOKUP(A:A,[1]TDSheet!$A:$AI,35,0)</f>
        <v>увел</v>
      </c>
      <c r="AJ106" s="13">
        <f t="shared" si="23"/>
        <v>18</v>
      </c>
      <c r="AK106" s="13">
        <f t="shared" si="24"/>
        <v>20</v>
      </c>
      <c r="AL106" s="13">
        <f t="shared" si="25"/>
        <v>14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13</v>
      </c>
      <c r="C107" s="8">
        <v>29</v>
      </c>
      <c r="D107" s="8">
        <v>199</v>
      </c>
      <c r="E107" s="8">
        <v>115</v>
      </c>
      <c r="F107" s="8">
        <v>103</v>
      </c>
      <c r="G107" s="1" t="str">
        <f>VLOOKUP(A:A,[1]TDSheet!$A:$G,7,0)</f>
        <v>нов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135</v>
      </c>
      <c r="K107" s="13">
        <f t="shared" si="19"/>
        <v>-20</v>
      </c>
      <c r="L107" s="13">
        <f>VLOOKUP(A:A,[1]TDSheet!$A:$M,13,0)</f>
        <v>20</v>
      </c>
      <c r="M107" s="13">
        <f>VLOOKUP(A:A,[1]TDSheet!$A:$N,14,0)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5">
        <v>30</v>
      </c>
      <c r="V107" s="15">
        <v>30</v>
      </c>
      <c r="W107" s="13">
        <f t="shared" si="20"/>
        <v>23</v>
      </c>
      <c r="X107" s="15">
        <v>20</v>
      </c>
      <c r="Y107" s="16">
        <f t="shared" si="21"/>
        <v>8.8260869565217384</v>
      </c>
      <c r="Z107" s="13">
        <f t="shared" si="22"/>
        <v>4.4782608695652177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15.2</v>
      </c>
      <c r="AF107" s="13">
        <f>VLOOKUP(A:A,[1]TDSheet!$A:$AF,32,0)</f>
        <v>21</v>
      </c>
      <c r="AG107" s="13">
        <f>VLOOKUP(A:A,[1]TDSheet!$A:$AG,33,0)</f>
        <v>25</v>
      </c>
      <c r="AH107" s="13">
        <f>VLOOKUP(A:A,[3]TDSheet!$A:$D,4,0)</f>
        <v>36</v>
      </c>
      <c r="AI107" s="13" t="str">
        <f>VLOOKUP(A:A,[1]TDSheet!$A:$AI,35,0)</f>
        <v>увел</v>
      </c>
      <c r="AJ107" s="13">
        <f t="shared" si="23"/>
        <v>9</v>
      </c>
      <c r="AK107" s="13">
        <f t="shared" si="24"/>
        <v>9</v>
      </c>
      <c r="AL107" s="13">
        <f t="shared" si="25"/>
        <v>6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8</v>
      </c>
      <c r="C108" s="8">
        <v>3.3919999999999999</v>
      </c>
      <c r="D108" s="8">
        <v>573.13599999999997</v>
      </c>
      <c r="E108" s="17">
        <v>893</v>
      </c>
      <c r="F108" s="17">
        <v>513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230.821</v>
      </c>
      <c r="K108" s="13">
        <f t="shared" si="19"/>
        <v>662.17899999999997</v>
      </c>
      <c r="L108" s="13">
        <f>VLOOKUP(A:A,[1]TDSheet!$A:$M,13,0)</f>
        <v>120</v>
      </c>
      <c r="M108" s="13">
        <f>VLOOKUP(A:A,[1]TDSheet!$A:$N,14,0)</f>
        <v>0</v>
      </c>
      <c r="N108" s="13">
        <f>VLOOKUP(A:A,[1]TDSheet!$A:$X,24,0)</f>
        <v>250</v>
      </c>
      <c r="O108" s="13"/>
      <c r="P108" s="13"/>
      <c r="Q108" s="13"/>
      <c r="R108" s="13"/>
      <c r="S108" s="13"/>
      <c r="T108" s="13"/>
      <c r="U108" s="15">
        <v>220</v>
      </c>
      <c r="V108" s="15">
        <v>200</v>
      </c>
      <c r="W108" s="13">
        <f t="shared" si="20"/>
        <v>178.6</v>
      </c>
      <c r="X108" s="15">
        <v>200</v>
      </c>
      <c r="Y108" s="16">
        <f t="shared" si="21"/>
        <v>8.415453527435611</v>
      </c>
      <c r="Z108" s="13">
        <f t="shared" si="22"/>
        <v>2.8723404255319149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116.452</v>
      </c>
      <c r="AF108" s="13">
        <f>VLOOKUP(A:A,[1]TDSheet!$A:$AF,32,0)</f>
        <v>138.71700000000001</v>
      </c>
      <c r="AG108" s="13">
        <f>VLOOKUP(A:A,[1]TDSheet!$A:$AG,33,0)</f>
        <v>119.2</v>
      </c>
      <c r="AH108" s="13">
        <f>VLOOKUP(A:A,[3]TDSheet!$A:$D,4,0)</f>
        <v>89.018000000000001</v>
      </c>
      <c r="AI108" s="13" t="e">
        <f>VLOOKUP(A:A,[1]TDSheet!$A:$AI,35,0)</f>
        <v>#N/A</v>
      </c>
      <c r="AJ108" s="13">
        <f t="shared" si="23"/>
        <v>220</v>
      </c>
      <c r="AK108" s="13">
        <f t="shared" si="24"/>
        <v>200</v>
      </c>
      <c r="AL108" s="13">
        <f t="shared" si="25"/>
        <v>200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8</v>
      </c>
      <c r="C109" s="8">
        <v>2063.136</v>
      </c>
      <c r="D109" s="8">
        <v>7115.6049999999996</v>
      </c>
      <c r="E109" s="8">
        <v>4110.4620000000004</v>
      </c>
      <c r="F109" s="8">
        <v>2825.0590000000002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3935.902</v>
      </c>
      <c r="K109" s="13">
        <f t="shared" si="19"/>
        <v>174.5600000000004</v>
      </c>
      <c r="L109" s="13">
        <f>VLOOKUP(A:A,[1]TDSheet!$A:$M,13,0)</f>
        <v>700</v>
      </c>
      <c r="M109" s="13">
        <f>VLOOKUP(A:A,[1]TDSheet!$A:$N,14,0)</f>
        <v>300</v>
      </c>
      <c r="N109" s="13">
        <f>VLOOKUP(A:A,[1]TDSheet!$A:$X,24,0)</f>
        <v>700</v>
      </c>
      <c r="O109" s="13"/>
      <c r="P109" s="13"/>
      <c r="Q109" s="13"/>
      <c r="R109" s="13"/>
      <c r="S109" s="13"/>
      <c r="T109" s="13"/>
      <c r="U109" s="15">
        <v>1000</v>
      </c>
      <c r="V109" s="15">
        <v>700</v>
      </c>
      <c r="W109" s="13">
        <f t="shared" si="20"/>
        <v>822.09240000000011</v>
      </c>
      <c r="X109" s="15">
        <v>800</v>
      </c>
      <c r="Y109" s="16">
        <f t="shared" si="21"/>
        <v>8.5453399155618026</v>
      </c>
      <c r="Z109" s="13">
        <f t="shared" si="22"/>
        <v>3.4364251512360409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784.851</v>
      </c>
      <c r="AF109" s="13">
        <f>VLOOKUP(A:A,[1]TDSheet!$A:$AF,32,0)</f>
        <v>911.99559999999997</v>
      </c>
      <c r="AG109" s="13">
        <f>VLOOKUP(A:A,[1]TDSheet!$A:$AG,33,0)</f>
        <v>824.7962</v>
      </c>
      <c r="AH109" s="13">
        <f>VLOOKUP(A:A,[3]TDSheet!$A:$D,4,0)</f>
        <v>828.56</v>
      </c>
      <c r="AI109" s="13" t="str">
        <f>VLOOKUP(A:A,[1]TDSheet!$A:$AI,35,0)</f>
        <v>оконч</v>
      </c>
      <c r="AJ109" s="13">
        <f t="shared" si="23"/>
        <v>1000</v>
      </c>
      <c r="AK109" s="13">
        <f t="shared" si="24"/>
        <v>700</v>
      </c>
      <c r="AL109" s="13">
        <f t="shared" si="25"/>
        <v>800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3250.828</v>
      </c>
      <c r="D110" s="8">
        <v>16956.383999999998</v>
      </c>
      <c r="E110" s="8">
        <v>10254.036</v>
      </c>
      <c r="F110" s="8">
        <v>6063.4520000000002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9993.1679999999997</v>
      </c>
      <c r="K110" s="13">
        <f t="shared" si="19"/>
        <v>260.86800000000039</v>
      </c>
      <c r="L110" s="13">
        <f>VLOOKUP(A:A,[1]TDSheet!$A:$M,13,0)</f>
        <v>1800</v>
      </c>
      <c r="M110" s="13">
        <f>VLOOKUP(A:A,[1]TDSheet!$A:$N,14,0)</f>
        <v>1400</v>
      </c>
      <c r="N110" s="13">
        <f>VLOOKUP(A:A,[1]TDSheet!$A:$X,24,0)</f>
        <v>2000</v>
      </c>
      <c r="O110" s="13"/>
      <c r="P110" s="13"/>
      <c r="Q110" s="13"/>
      <c r="R110" s="13"/>
      <c r="S110" s="13"/>
      <c r="T110" s="13"/>
      <c r="U110" s="15">
        <v>2200</v>
      </c>
      <c r="V110" s="15">
        <v>1900</v>
      </c>
      <c r="W110" s="13">
        <f t="shared" si="20"/>
        <v>2050.8072000000002</v>
      </c>
      <c r="X110" s="15">
        <v>2200</v>
      </c>
      <c r="Y110" s="16">
        <f t="shared" si="21"/>
        <v>8.564165368641186</v>
      </c>
      <c r="Z110" s="13">
        <f t="shared" si="22"/>
        <v>2.95661727733353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1517.8</v>
      </c>
      <c r="AF110" s="13">
        <f>VLOOKUP(A:A,[1]TDSheet!$A:$AF,32,0)</f>
        <v>1857.6</v>
      </c>
      <c r="AG110" s="13">
        <f>VLOOKUP(A:A,[1]TDSheet!$A:$AG,33,0)</f>
        <v>2028.0223999999998</v>
      </c>
      <c r="AH110" s="13">
        <f>VLOOKUP(A:A,[3]TDSheet!$A:$D,4,0)</f>
        <v>2181.7669999999998</v>
      </c>
      <c r="AI110" s="13" t="str">
        <f>VLOOKUP(A:A,[1]TDSheet!$A:$AI,35,0)</f>
        <v>акиюльяб</v>
      </c>
      <c r="AJ110" s="13">
        <f t="shared" si="23"/>
        <v>2200</v>
      </c>
      <c r="AK110" s="13">
        <f t="shared" si="24"/>
        <v>1900</v>
      </c>
      <c r="AL110" s="13">
        <f t="shared" si="25"/>
        <v>2200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3219.904</v>
      </c>
      <c r="D111" s="8">
        <v>8850.9549999999999</v>
      </c>
      <c r="E111" s="8">
        <v>4411.8649999999998</v>
      </c>
      <c r="F111" s="8">
        <v>3463.5160000000001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4321.6409999999996</v>
      </c>
      <c r="K111" s="13">
        <f t="shared" si="19"/>
        <v>90.22400000000016</v>
      </c>
      <c r="L111" s="13">
        <f>VLOOKUP(A:A,[1]TDSheet!$A:$M,13,0)</f>
        <v>1000</v>
      </c>
      <c r="M111" s="13">
        <f>VLOOKUP(A:A,[1]TDSheet!$A:$N,14,0)</f>
        <v>300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>
        <v>1000</v>
      </c>
      <c r="V111" s="15">
        <v>900</v>
      </c>
      <c r="W111" s="13">
        <f t="shared" si="20"/>
        <v>882.37299999999993</v>
      </c>
      <c r="X111" s="15">
        <v>900</v>
      </c>
      <c r="Y111" s="16">
        <f t="shared" si="21"/>
        <v>8.5717899346421529</v>
      </c>
      <c r="Z111" s="13">
        <f t="shared" si="22"/>
        <v>3.9252288997963452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1265.8</v>
      </c>
      <c r="AF111" s="13">
        <f>VLOOKUP(A:A,[1]TDSheet!$A:$AF,32,0)</f>
        <v>1088.8</v>
      </c>
      <c r="AG111" s="13">
        <f>VLOOKUP(A:A,[1]TDSheet!$A:$AG,33,0)</f>
        <v>989</v>
      </c>
      <c r="AH111" s="13">
        <f>VLOOKUP(A:A,[3]TDSheet!$A:$D,4,0)</f>
        <v>1083.5239999999999</v>
      </c>
      <c r="AI111" s="13" t="str">
        <f>VLOOKUP(A:A,[1]TDSheet!$A:$AI,35,0)</f>
        <v>оконч</v>
      </c>
      <c r="AJ111" s="13">
        <f t="shared" si="23"/>
        <v>1000</v>
      </c>
      <c r="AK111" s="13">
        <f t="shared" si="24"/>
        <v>900</v>
      </c>
      <c r="AL111" s="13">
        <f t="shared" si="25"/>
        <v>900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13</v>
      </c>
      <c r="C112" s="8">
        <v>73</v>
      </c>
      <c r="D112" s="8">
        <v>94</v>
      </c>
      <c r="E112" s="17">
        <v>191</v>
      </c>
      <c r="F112" s="17">
        <v>180</v>
      </c>
      <c r="G112" s="1">
        <f>VLOOKUP(A:A,[1]TDSheet!$A:$G,7,0)</f>
        <v>0</v>
      </c>
      <c r="H112" s="1">
        <f>VLOOKUP(A:A,[1]TDSheet!$A:$H,8,0)</f>
        <v>0.5</v>
      </c>
      <c r="I112" s="1" t="e">
        <f>VLOOKUP(A:A,[1]TDSheet!$A:$I,9,0)</f>
        <v>#N/A</v>
      </c>
      <c r="J112" s="13">
        <f>VLOOKUP(A:A,[2]TDSheet!$A:$F,6,0)</f>
        <v>176</v>
      </c>
      <c r="K112" s="13">
        <f t="shared" si="19"/>
        <v>15</v>
      </c>
      <c r="L112" s="13">
        <f>VLOOKUP(A:A,[1]TDSheet!$A:$M,13,0)</f>
        <v>50</v>
      </c>
      <c r="M112" s="13">
        <f>VLOOKUP(A:A,[1]TDSheet!$A:$N,14,0)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>
        <v>50</v>
      </c>
      <c r="V112" s="15"/>
      <c r="W112" s="13">
        <f t="shared" si="20"/>
        <v>38.200000000000003</v>
      </c>
      <c r="X112" s="15">
        <v>50</v>
      </c>
      <c r="Y112" s="16">
        <f t="shared" si="21"/>
        <v>8.6387434554973819</v>
      </c>
      <c r="Z112" s="13">
        <f t="shared" si="22"/>
        <v>4.7120418848167533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54</v>
      </c>
      <c r="AF112" s="13">
        <f>VLOOKUP(A:A,[1]TDSheet!$A:$AF,32,0)</f>
        <v>44.2</v>
      </c>
      <c r="AG112" s="13">
        <f>VLOOKUP(A:A,[1]TDSheet!$A:$AG,33,0)</f>
        <v>47.8</v>
      </c>
      <c r="AH112" s="13">
        <f>VLOOKUP(A:A,[3]TDSheet!$A:$D,4,0)</f>
        <v>13</v>
      </c>
      <c r="AI112" s="13" t="e">
        <f>VLOOKUP(A:A,[1]TDSheet!$A:$AI,35,0)</f>
        <v>#N/A</v>
      </c>
      <c r="AJ112" s="13">
        <f t="shared" si="23"/>
        <v>25</v>
      </c>
      <c r="AK112" s="13">
        <f t="shared" si="24"/>
        <v>0</v>
      </c>
      <c r="AL112" s="13">
        <f t="shared" si="25"/>
        <v>25</v>
      </c>
      <c r="AM112" s="13"/>
      <c r="AN112" s="13"/>
    </row>
    <row r="113" spans="1:40" s="1" customFormat="1" ht="21.95" customHeight="1" outlineLevel="1" x14ac:dyDescent="0.2">
      <c r="A113" s="7" t="s">
        <v>119</v>
      </c>
      <c r="B113" s="7" t="s">
        <v>8</v>
      </c>
      <c r="C113" s="8"/>
      <c r="D113" s="8">
        <v>60.116999999999997</v>
      </c>
      <c r="E113" s="8">
        <v>0</v>
      </c>
      <c r="F113" s="17">
        <v>60.116999999999997</v>
      </c>
      <c r="G113" s="1" t="e">
        <f>VLOOKUP(A:A,[1]TDSheet!$A:$G,7,0)</f>
        <v>#N/A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9"/>
        <v>0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0"/>
        <v>0</v>
      </c>
      <c r="X113" s="15"/>
      <c r="Y113" s="16" t="e">
        <f t="shared" si="21"/>
        <v>#DIV/0!</v>
      </c>
      <c r="Z113" s="13" t="e">
        <f t="shared" si="22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120</v>
      </c>
      <c r="B114" s="7" t="s">
        <v>13</v>
      </c>
      <c r="C114" s="8"/>
      <c r="D114" s="8">
        <v>272</v>
      </c>
      <c r="E114" s="17">
        <v>61</v>
      </c>
      <c r="F114" s="17">
        <v>189</v>
      </c>
      <c r="G114" s="1" t="e">
        <f>VLOOKUP(A:A,[1]TDSheet!$A:$G,7,0)</f>
        <v>#N/A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89</v>
      </c>
      <c r="K114" s="13">
        <f t="shared" si="19"/>
        <v>-28</v>
      </c>
      <c r="L114" s="13">
        <f>VLOOKUP(A:A,[1]TDSheet!$A:$M,13,0)</f>
        <v>0</v>
      </c>
      <c r="M114" s="13">
        <f>VLOOKUP(A:A,[1]TDSheet!$A:$N,14,0)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12.2</v>
      </c>
      <c r="X114" s="15"/>
      <c r="Y114" s="16">
        <f t="shared" si="21"/>
        <v>15.491803278688526</v>
      </c>
      <c r="Z114" s="13">
        <f t="shared" si="22"/>
        <v>15.491803278688526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0</v>
      </c>
      <c r="AH114" s="13">
        <f>VLOOKUP(A:A,[3]TDSheet!$A:$D,4,0)</f>
        <v>35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116</v>
      </c>
      <c r="B115" s="7" t="s">
        <v>13</v>
      </c>
      <c r="C115" s="8">
        <v>-267</v>
      </c>
      <c r="D115" s="8">
        <v>85</v>
      </c>
      <c r="E115" s="17">
        <v>1656</v>
      </c>
      <c r="F115" s="18">
        <v>-1886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1719</v>
      </c>
      <c r="K115" s="13">
        <f t="shared" si="19"/>
        <v>-63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331.2</v>
      </c>
      <c r="X115" s="15"/>
      <c r="Y115" s="16">
        <f t="shared" si="21"/>
        <v>-5.6944444444444446</v>
      </c>
      <c r="Z115" s="13">
        <f t="shared" si="22"/>
        <v>-5.6944444444444446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306.2</v>
      </c>
      <c r="AF115" s="13">
        <f>VLOOKUP(A:A,[1]TDSheet!$A:$AF,32,0)</f>
        <v>309.8</v>
      </c>
      <c r="AG115" s="13">
        <f>VLOOKUP(A:A,[1]TDSheet!$A:$AG,33,0)</f>
        <v>315.39999999999998</v>
      </c>
      <c r="AH115" s="13">
        <f>VLOOKUP(A:A,[3]TDSheet!$A:$D,4,0)</f>
        <v>255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117</v>
      </c>
      <c r="B116" s="7" t="s">
        <v>8</v>
      </c>
      <c r="C116" s="8">
        <v>-98.918999999999997</v>
      </c>
      <c r="D116" s="8">
        <v>31.164999999999999</v>
      </c>
      <c r="E116" s="17">
        <v>516.68499999999995</v>
      </c>
      <c r="F116" s="18">
        <v>-610.18399999999997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526.72500000000002</v>
      </c>
      <c r="K116" s="13">
        <f t="shared" si="19"/>
        <v>-10.040000000000077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103.33699999999999</v>
      </c>
      <c r="X116" s="15"/>
      <c r="Y116" s="16">
        <f t="shared" si="21"/>
        <v>-5.904796926560671</v>
      </c>
      <c r="Z116" s="13">
        <f t="shared" si="22"/>
        <v>-5.904796926560671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95.929999999999993</v>
      </c>
      <c r="AF116" s="13">
        <f>VLOOKUP(A:A,[1]TDSheet!$A:$AF,32,0)</f>
        <v>95.12</v>
      </c>
      <c r="AG116" s="13">
        <f>VLOOKUP(A:A,[1]TDSheet!$A:$AG,33,0)</f>
        <v>91.56280000000001</v>
      </c>
      <c r="AH116" s="13">
        <f>VLOOKUP(A:A,[3]TDSheet!$A:$D,4,0)</f>
        <v>105.69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118</v>
      </c>
      <c r="B117" s="7" t="s">
        <v>13</v>
      </c>
      <c r="C117" s="8">
        <v>-68</v>
      </c>
      <c r="D117" s="8">
        <v>12</v>
      </c>
      <c r="E117" s="17">
        <v>572</v>
      </c>
      <c r="F117" s="18">
        <v>-638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583</v>
      </c>
      <c r="K117" s="13">
        <f t="shared" si="19"/>
        <v>-11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114.4</v>
      </c>
      <c r="X117" s="15"/>
      <c r="Y117" s="16">
        <f t="shared" si="21"/>
        <v>-5.5769230769230766</v>
      </c>
      <c r="Z117" s="13">
        <f t="shared" si="22"/>
        <v>-5.5769230769230766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92.8</v>
      </c>
      <c r="AF117" s="13">
        <f>VLOOKUP(A:A,[1]TDSheet!$A:$AF,32,0)</f>
        <v>98.2</v>
      </c>
      <c r="AG117" s="13">
        <f>VLOOKUP(A:A,[1]TDSheet!$A:$AG,33,0)</f>
        <v>99.6</v>
      </c>
      <c r="AH117" s="13">
        <f>VLOOKUP(A:A,[3]TDSheet!$A:$D,4,0)</f>
        <v>116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2024-07-26T06:22:44Z</dcterms:modified>
</cp:coreProperties>
</file>