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420C64-7BBB-4BF8-83F2-0C3654B63E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X55" i="2" l="1"/>
  <c r="X24" i="2"/>
  <c r="Y193" i="2"/>
  <c r="Y201" i="2"/>
  <c r="BM201" i="2"/>
  <c r="BM492" i="2"/>
  <c r="BM170" i="2"/>
  <c r="BM236" i="2"/>
  <c r="BM352" i="2"/>
  <c r="BM23" i="2"/>
  <c r="BM410" i="2"/>
  <c r="BM442" i="2"/>
  <c r="BO47" i="2"/>
  <c r="Y450" i="2"/>
  <c r="Y451" i="2" s="1"/>
  <c r="Y23" i="2"/>
  <c r="X25" i="2"/>
  <c r="Y47" i="2"/>
  <c r="Y48" i="2" s="1"/>
  <c r="Y220" i="2"/>
  <c r="Y236" i="2"/>
  <c r="BO74" i="2"/>
  <c r="BO109" i="2"/>
  <c r="BO171" i="2"/>
  <c r="Y352" i="2"/>
  <c r="Y409" i="2"/>
  <c r="Y410" i="2"/>
  <c r="Y416" i="2"/>
  <c r="Y442" i="2"/>
  <c r="Y443" i="2" s="1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529" i="2" l="1"/>
  <c r="Y149" i="2"/>
  <c r="Y24" i="2"/>
  <c r="Y354" i="2"/>
  <c r="Y379" i="2"/>
  <c r="W554" i="2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<sst xmlns="http://schemas.openxmlformats.org/spreadsheetml/2006/main" count="3745" uniqueCount="827">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</sst>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271" sqref="AA2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826</v>
      </c>
      <c r="I5" s="391"/>
      <c r="J5" s="391"/>
      <c r="K5" s="391"/>
      <c r="L5" s="391"/>
      <c r="M5" s="70"/>
      <c r="O5" s="26" t="s">
        <v>4</v>
      </c>
      <c r="P5" s="393">
        <v>45498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0.41666666666666669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hidden="1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hidden="1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hidden="1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hidden="1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hidden="1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idden="1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hidden="1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hidden="1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hidden="1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hidden="1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hidden="1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hidden="1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hidden="1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hidden="1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hidden="1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hidden="1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hidden="1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idden="1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hidden="1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hidden="1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hidden="1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hidden="1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hidden="1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idden="1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hidden="1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hidden="1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hidden="1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hidden="1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hidden="1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idden="1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hidden="1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hidden="1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hidden="1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hidden="1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hidden="1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hidden="1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hidden="1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hidden="1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hidden="1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hidden="1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hidden="1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hidden="1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hidden="1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hidden="1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hidden="1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hidden="1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idden="1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hidden="1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hidden="1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hidden="1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hidden="1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hidden="1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hidden="1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hidden="1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hidden="1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hidden="1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hidden="1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hidden="1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hidden="1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hidden="1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hidden="1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hidden="1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hidden="1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hidden="1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hidden="1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hidden="1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hidden="1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hidden="1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hidden="1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hidden="1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hidden="1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hidden="1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hidden="1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hidden="1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hidden="1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hidden="1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hidden="1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hidden="1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hidden="1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hidden="1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hidden="1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hidden="1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hidden="1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hidden="1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hidden="1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hidden="1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hidden="1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hidden="1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hidden="1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hidden="1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hidden="1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hidden="1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hidden="1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hidden="1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hidden="1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hidden="1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hidden="1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hidden="1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hidden="1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idden="1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hidden="1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hidden="1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hidden="1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hidden="1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hidden="1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hidden="1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hidden="1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hidden="1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hidden="1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hidden="1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hidden="1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hidden="1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hidden="1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hidden="1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hidden="1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hidden="1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hidden="1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hidden="1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hidden="1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hidden="1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hidden="1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hidden="1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hidden="1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hidden="1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hidden="1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hidden="1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hidden="1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hidden="1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hidden="1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hidden="1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hidden="1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hidden="1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hidden="1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hidden="1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hidden="1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hidden="1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hidden="1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hidden="1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hidden="1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hidden="1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hidden="1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hidden="1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hidden="1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hidden="1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hidden="1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hidden="1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hidden="1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hidden="1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hidden="1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hidden="1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hidden="1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hidden="1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hidden="1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hidden="1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hidden="1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hidden="1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10700</v>
      </c>
      <c r="X271" s="54">
        <f t="shared" ref="X271:X277" si="54">IFERROR(IF(W271="",0,CEILING((W271/$H271),1)*$H271),"")</f>
        <v>10701.6</v>
      </c>
      <c r="Y271" s="40">
        <f>IFERROR(IF(X271=0,"",ROUNDUP(X271/H271,0)*0.02175),"")</f>
        <v>29.840999999999998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11465.461538461539</v>
      </c>
      <c r="BM271" s="77">
        <f t="shared" ref="BM271:BM277" si="56">IFERROR(X271*I271/H271,"0")</f>
        <v>11467.176000000001</v>
      </c>
      <c r="BN271" s="77">
        <f t="shared" ref="BN271:BN277" si="57">IFERROR(1/J271*(W271/H271),"0")</f>
        <v>24.496336996336996</v>
      </c>
      <c r="BO271" s="77">
        <f t="shared" ref="BO271:BO277" si="58">IFERROR(1/J271*(X271/H271),"0")</f>
        <v>24.5</v>
      </c>
    </row>
    <row r="272" spans="1:67" ht="27" hidden="1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hidden="1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hidden="1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hidden="1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hidden="1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hidden="1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1371.7948717948718</v>
      </c>
      <c r="X278" s="42">
        <f>IFERROR(X271/H271,"0")+IFERROR(X272/H272,"0")+IFERROR(X273/H273,"0")+IFERROR(X274/H274,"0")+IFERROR(X275/H275,"0")+IFERROR(X276/H276,"0")+IFERROR(X277/H277,"0")</f>
        <v>1372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29.840999999999998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10700</v>
      </c>
      <c r="X279" s="42">
        <f>IFERROR(SUM(X271:X277),"0")</f>
        <v>10701.6</v>
      </c>
      <c r="Y279" s="41"/>
      <c r="Z279" s="65"/>
      <c r="AA279" s="65"/>
    </row>
    <row r="280" spans="1:67" ht="14.25" hidden="1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hidden="1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hidden="1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idden="1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hidden="1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hidden="1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hidden="1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hidden="1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idden="1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hidden="1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hidden="1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hidden="1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hidden="1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hidden="1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hidden="1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hidden="1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hidden="1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hidden="1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hidden="1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hidden="1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hidden="1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hidden="1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hidden="1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hidden="1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idden="1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hidden="1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hidden="1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hidden="1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hidden="1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hidden="1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hidden="1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hidden="1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hidden="1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hidden="1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idden="1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hidden="1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hidden="1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hidden="1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hidden="1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hidden="1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hidden="1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hidden="1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hidden="1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hidden="1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hidden="1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4000</v>
      </c>
      <c r="X328" s="54">
        <f t="shared" si="59"/>
        <v>4005</v>
      </c>
      <c r="Y328" s="40">
        <f>IFERROR(IF(X328=0,"",ROUNDUP(X328/H328,0)*0.02175),"")</f>
        <v>5.8072499999999998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4128</v>
      </c>
      <c r="BM328" s="77">
        <f t="shared" si="61"/>
        <v>4133.16</v>
      </c>
      <c r="BN328" s="77">
        <f t="shared" si="62"/>
        <v>5.5555555555555554</v>
      </c>
      <c r="BO328" s="77">
        <f t="shared" si="63"/>
        <v>5.5625</v>
      </c>
    </row>
    <row r="329" spans="1:67" ht="27" hidden="1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750</v>
      </c>
      <c r="X330" s="54">
        <f t="shared" si="59"/>
        <v>750</v>
      </c>
      <c r="Y330" s="40">
        <f>IFERROR(IF(X330=0,"",ROUNDUP(X330/H330,0)*0.02175),"")</f>
        <v>1.0874999999999999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774</v>
      </c>
      <c r="BM330" s="77">
        <f t="shared" si="61"/>
        <v>774</v>
      </c>
      <c r="BN330" s="77">
        <f t="shared" si="62"/>
        <v>1.0416666666666665</v>
      </c>
      <c r="BO330" s="77">
        <f t="shared" si="63"/>
        <v>1.0416666666666665</v>
      </c>
    </row>
    <row r="331" spans="1:67" ht="27" hidden="1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2500</v>
      </c>
      <c r="X332" s="54">
        <f t="shared" si="59"/>
        <v>2505</v>
      </c>
      <c r="Y332" s="40">
        <f>IFERROR(IF(X332=0,"",ROUNDUP(X332/H332,0)*0.02175),"")</f>
        <v>3.6322499999999995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2580</v>
      </c>
      <c r="BM332" s="77">
        <f t="shared" si="61"/>
        <v>2585.1600000000003</v>
      </c>
      <c r="BN332" s="77">
        <f t="shared" si="62"/>
        <v>3.4722222222222219</v>
      </c>
      <c r="BO332" s="77">
        <f t="shared" si="63"/>
        <v>3.4791666666666665</v>
      </c>
    </row>
    <row r="333" spans="1:67" ht="27" hidden="1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hidden="1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hidden="1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hidden="1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hidden="1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483.33333333333337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484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10.526999999999999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7250</v>
      </c>
      <c r="X339" s="42">
        <f>IFERROR(SUM(X326:X337),"0")</f>
        <v>7260</v>
      </c>
      <c r="Y339" s="41"/>
      <c r="Z339" s="65"/>
      <c r="AA339" s="65"/>
    </row>
    <row r="340" spans="1:67" ht="14.25" hidden="1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hidden="1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hidden="1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idden="1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hidden="1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hidden="1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hidden="1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hidden="1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idden="1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hidden="1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hidden="1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hidden="1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hidden="1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hidden="1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hidden="1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hidden="1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hidden="1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hidden="1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idden="1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hidden="1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hidden="1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hidden="1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hidden="1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hidden="1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idden="1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hidden="1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hidden="1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hidden="1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hidden="1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hidden="1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hidden="1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hidden="1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hidden="1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hidden="1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hidden="1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hidden="1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hidden="1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hidden="1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hidden="1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hidden="1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hidden="1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hidden="1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hidden="1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hidden="1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hidden="1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hidden="1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hidden="1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hidden="1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hidden="1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hidden="1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hidden="1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hidden="1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hidden="1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hidden="1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hidden="1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hidden="1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hidden="1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hidden="1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hidden="1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hidden="1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hidden="1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hidden="1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hidden="1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hidden="1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hidden="1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idden="1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hidden="1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hidden="1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hidden="1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hidden="1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hidden="1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hidden="1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hidden="1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hidden="1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hidden="1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hidden="1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hidden="1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hidden="1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hidden="1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hidden="1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hidden="1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hidden="1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hidden="1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hidden="1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hidden="1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hidden="1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hidden="1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hidden="1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hidden="1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hidden="1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hidden="1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hidden="1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hidden="1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hidden="1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hidden="1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hidden="1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hidden="1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hidden="1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hidden="1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hidden="1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hidden="1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hidden="1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hidden="1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hidden="1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hidden="1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hidden="1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hidden="1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hidden="1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hidden="1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hidden="1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hidden="1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hidden="1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hidden="1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hidden="1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hidden="1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hidden="1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hidden="1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hidden="1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hidden="1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hidden="1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hidden="1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hidden="1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hidden="1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hidden="1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hidden="1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idden="1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hidden="1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hidden="1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hidden="1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hidden="1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hidden="1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hidden="1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hidden="1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hidden="1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hidden="1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hidden="1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hidden="1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hidden="1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hidden="1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hidden="1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hidden="1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hidden="1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hidden="1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hidden="1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hidden="1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hidden="1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hidden="1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hidden="1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hidden="1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hidden="1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idden="1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hidden="1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hidden="1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hidden="1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idden="1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hidden="1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hidden="1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hidden="1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17950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17961.599999999999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18947.461538461539</v>
      </c>
      <c r="X552" s="42">
        <f>IFERROR(SUM(BM22:BM548),"0")</f>
        <v>18959.496000000003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35</v>
      </c>
      <c r="X553" s="43">
        <f>ROUNDUP(SUM(BO22:BO548),0)</f>
        <v>35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19822.461538461539</v>
      </c>
      <c r="X554" s="42">
        <f>GrossWeightTotalR+PalletQtyTotalR*25</f>
        <v>19834.496000000003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1855.1282051282051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1856</v>
      </c>
      <c r="Y555" s="41"/>
      <c r="Z555" s="65"/>
      <c r="AA555" s="65"/>
    </row>
    <row r="556" spans="1:67" ht="14.25" hidden="1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40.367999999999995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10701.6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7260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71,79"/>
        <filter val="1 855,13"/>
        <filter val="10 700,00"/>
        <filter val="17 950,00"/>
        <filter val="18 947,46"/>
        <filter val="19 822,46"/>
        <filter val="2 500,00"/>
        <filter val="35"/>
        <filter val="4 000,00"/>
        <filter val="483,33"/>
        <filter val="7 250,00"/>
        <filter val="750,00"/>
      </filters>
    </filterColumn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