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C60AE8-8D8D-48D5-AB26-07183BE85C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X227" i="1"/>
  <c r="X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O192" i="1"/>
  <c r="BM192" i="1"/>
  <c r="Y192" i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X171" i="1"/>
  <c r="X170" i="1"/>
  <c r="BO169" i="1"/>
  <c r="BM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O124" i="1"/>
  <c r="BM124" i="1"/>
  <c r="Y124" i="1"/>
  <c r="BO123" i="1"/>
  <c r="BM123" i="1"/>
  <c r="Y123" i="1"/>
  <c r="P123" i="1"/>
  <c r="BO122" i="1"/>
  <c r="BM122" i="1"/>
  <c r="Y122" i="1"/>
  <c r="P122" i="1"/>
  <c r="BO121" i="1"/>
  <c r="BM121" i="1"/>
  <c r="Y121" i="1"/>
  <c r="BO120" i="1"/>
  <c r="BM120" i="1"/>
  <c r="Y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Z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50" i="1" s="1"/>
  <c r="BO22" i="1"/>
  <c r="BM22" i="1"/>
  <c r="X547" i="1" s="1"/>
  <c r="Y22" i="1"/>
  <c r="P22" i="1"/>
  <c r="H10" i="1"/>
  <c r="A9" i="1"/>
  <c r="F10" i="1" s="1"/>
  <c r="D7" i="1"/>
  <c r="Q6" i="1"/>
  <c r="P2" i="1"/>
  <c r="Z33" i="1" l="1"/>
  <c r="BN33" i="1"/>
  <c r="Y61" i="1"/>
  <c r="Z71" i="1"/>
  <c r="BN71" i="1"/>
  <c r="Z80" i="1"/>
  <c r="BN80" i="1"/>
  <c r="Z89" i="1"/>
  <c r="BN89" i="1"/>
  <c r="Y108" i="1"/>
  <c r="Z102" i="1"/>
  <c r="BN102" i="1"/>
  <c r="Z114" i="1"/>
  <c r="BN114" i="1"/>
  <c r="Z130" i="1"/>
  <c r="BN130" i="1"/>
  <c r="Z163" i="1"/>
  <c r="BN163" i="1"/>
  <c r="Z180" i="1"/>
  <c r="BN180" i="1"/>
  <c r="Z196" i="1"/>
  <c r="BN196" i="1"/>
  <c r="Z229" i="1"/>
  <c r="BN229" i="1"/>
  <c r="Z237" i="1"/>
  <c r="BN237" i="1"/>
  <c r="Z242" i="1"/>
  <c r="BN242" i="1"/>
  <c r="Z268" i="1"/>
  <c r="BN268" i="1"/>
  <c r="Z276" i="1"/>
  <c r="BN276" i="1"/>
  <c r="Z295" i="1"/>
  <c r="BN295" i="1"/>
  <c r="Z327" i="1"/>
  <c r="BN327" i="1"/>
  <c r="Z337" i="1"/>
  <c r="BN337" i="1"/>
  <c r="Z367" i="1"/>
  <c r="BN367" i="1"/>
  <c r="Z473" i="1"/>
  <c r="BN473" i="1"/>
  <c r="Z487" i="1"/>
  <c r="BN487" i="1"/>
  <c r="B556" i="1"/>
  <c r="X548" i="1"/>
  <c r="X549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9" i="1"/>
  <c r="BN59" i="1"/>
  <c r="Z60" i="1"/>
  <c r="BN60" i="1"/>
  <c r="Z65" i="1"/>
  <c r="BN65" i="1"/>
  <c r="Z69" i="1"/>
  <c r="BN69" i="1"/>
  <c r="Z73" i="1"/>
  <c r="BN73" i="1"/>
  <c r="Z77" i="1"/>
  <c r="BN77" i="1"/>
  <c r="Z78" i="1"/>
  <c r="BN78" i="1"/>
  <c r="Z82" i="1"/>
  <c r="BN82" i="1"/>
  <c r="Z85" i="1"/>
  <c r="BN85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4" i="1"/>
  <c r="BN104" i="1"/>
  <c r="Z112" i="1"/>
  <c r="BN112" i="1"/>
  <c r="Z116" i="1"/>
  <c r="BN116" i="1"/>
  <c r="BP122" i="1"/>
  <c r="BN122" i="1"/>
  <c r="Z122" i="1"/>
  <c r="BP141" i="1"/>
  <c r="BN141" i="1"/>
  <c r="Z141" i="1"/>
  <c r="BP161" i="1"/>
  <c r="BN161" i="1"/>
  <c r="Z161" i="1"/>
  <c r="Y186" i="1"/>
  <c r="BP178" i="1"/>
  <c r="BN178" i="1"/>
  <c r="Z178" i="1"/>
  <c r="Y206" i="1"/>
  <c r="BP190" i="1"/>
  <c r="BN190" i="1"/>
  <c r="Z190" i="1"/>
  <c r="BP194" i="1"/>
  <c r="BN194" i="1"/>
  <c r="Z194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20" i="1"/>
  <c r="BN220" i="1"/>
  <c r="Z220" i="1"/>
  <c r="BP225" i="1"/>
  <c r="BN225" i="1"/>
  <c r="Z225" i="1"/>
  <c r="BP240" i="1"/>
  <c r="BN240" i="1"/>
  <c r="Z240" i="1"/>
  <c r="BP257" i="1"/>
  <c r="BN257" i="1"/>
  <c r="Z257" i="1"/>
  <c r="BP259" i="1"/>
  <c r="BN259" i="1"/>
  <c r="Z259" i="1"/>
  <c r="Y270" i="1"/>
  <c r="BP266" i="1"/>
  <c r="BN266" i="1"/>
  <c r="Z266" i="1"/>
  <c r="Y269" i="1"/>
  <c r="BP132" i="1"/>
  <c r="BN132" i="1"/>
  <c r="Z132" i="1"/>
  <c r="BP157" i="1"/>
  <c r="BN157" i="1"/>
  <c r="Z157" i="1"/>
  <c r="BP168" i="1"/>
  <c r="BN168" i="1"/>
  <c r="Z168" i="1"/>
  <c r="BP182" i="1"/>
  <c r="BN182" i="1"/>
  <c r="Z182" i="1"/>
  <c r="BP191" i="1"/>
  <c r="BN191" i="1"/>
  <c r="Z191" i="1"/>
  <c r="BP198" i="1"/>
  <c r="BN198" i="1"/>
  <c r="Z198" i="1"/>
  <c r="BP200" i="1"/>
  <c r="BN200" i="1"/>
  <c r="Z200" i="1"/>
  <c r="BP202" i="1"/>
  <c r="BN202" i="1"/>
  <c r="Z202" i="1"/>
  <c r="BP210" i="1"/>
  <c r="BN210" i="1"/>
  <c r="Z210" i="1"/>
  <c r="BP212" i="1"/>
  <c r="BN212" i="1"/>
  <c r="Z212" i="1"/>
  <c r="BP221" i="1"/>
  <c r="BN221" i="1"/>
  <c r="Z221" i="1"/>
  <c r="BP239" i="1"/>
  <c r="BN239" i="1"/>
  <c r="Z239" i="1"/>
  <c r="BP256" i="1"/>
  <c r="BN256" i="1"/>
  <c r="Z256" i="1"/>
  <c r="BP278" i="1"/>
  <c r="BN278" i="1"/>
  <c r="Z278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258" i="1"/>
  <c r="BN258" i="1"/>
  <c r="Z258" i="1"/>
  <c r="BP260" i="1"/>
  <c r="BN260" i="1"/>
  <c r="Z260" i="1"/>
  <c r="Y279" i="1"/>
  <c r="BP274" i="1"/>
  <c r="BN274" i="1"/>
  <c r="Z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BP471" i="1"/>
  <c r="BN471" i="1"/>
  <c r="Z471" i="1"/>
  <c r="BP485" i="1"/>
  <c r="BN485" i="1"/>
  <c r="Z485" i="1"/>
  <c r="BP479" i="1"/>
  <c r="BN479" i="1"/>
  <c r="Z479" i="1"/>
  <c r="BP493" i="1"/>
  <c r="BN493" i="1"/>
  <c r="Z493" i="1"/>
  <c r="Y263" i="1"/>
  <c r="Y298" i="1"/>
  <c r="Y339" i="1"/>
  <c r="T556" i="1"/>
  <c r="Y406" i="1"/>
  <c r="Y489" i="1"/>
  <c r="H9" i="1"/>
  <c r="A10" i="1"/>
  <c r="Y24" i="1"/>
  <c r="Y34" i="1"/>
  <c r="BP66" i="1"/>
  <c r="BN66" i="1"/>
  <c r="Z66" i="1"/>
  <c r="BP70" i="1"/>
  <c r="BN70" i="1"/>
  <c r="Z70" i="1"/>
  <c r="BP74" i="1"/>
  <c r="BN74" i="1"/>
  <c r="Z74" i="1"/>
  <c r="BP83" i="1"/>
  <c r="BN83" i="1"/>
  <c r="Z83" i="1"/>
  <c r="Y86" i="1"/>
  <c r="BP90" i="1"/>
  <c r="BN90" i="1"/>
  <c r="Z90" i="1"/>
  <c r="Y93" i="1"/>
  <c r="BP103" i="1"/>
  <c r="BN103" i="1"/>
  <c r="Z103" i="1"/>
  <c r="BP107" i="1"/>
  <c r="BN107" i="1"/>
  <c r="Z107" i="1"/>
  <c r="Y109" i="1"/>
  <c r="Y126" i="1"/>
  <c r="BP111" i="1"/>
  <c r="BN111" i="1"/>
  <c r="Z111" i="1"/>
  <c r="Y127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Y54" i="1"/>
  <c r="Z52" i="1"/>
  <c r="BN52" i="1"/>
  <c r="Y53" i="1"/>
  <c r="BP58" i="1"/>
  <c r="BN58" i="1"/>
  <c r="Z58" i="1"/>
  <c r="Z61" i="1" s="1"/>
  <c r="BP68" i="1"/>
  <c r="BN68" i="1"/>
  <c r="Z68" i="1"/>
  <c r="BP72" i="1"/>
  <c r="BN72" i="1"/>
  <c r="Z72" i="1"/>
  <c r="BP76" i="1"/>
  <c r="BN76" i="1"/>
  <c r="Z76" i="1"/>
  <c r="D556" i="1"/>
  <c r="Y62" i="1"/>
  <c r="E556" i="1"/>
  <c r="Y87" i="1"/>
  <c r="BP79" i="1"/>
  <c r="BN79" i="1"/>
  <c r="BP81" i="1"/>
  <c r="BN81" i="1"/>
  <c r="Z81" i="1"/>
  <c r="BP84" i="1"/>
  <c r="BN84" i="1"/>
  <c r="Z84" i="1"/>
  <c r="Y92" i="1"/>
  <c r="BP91" i="1"/>
  <c r="BN91" i="1"/>
  <c r="Z91" i="1"/>
  <c r="BP101" i="1"/>
  <c r="BN101" i="1"/>
  <c r="Z101" i="1"/>
  <c r="Z108" i="1" s="1"/>
  <c r="BP105" i="1"/>
  <c r="BN105" i="1"/>
  <c r="Z105" i="1"/>
  <c r="BP113" i="1"/>
  <c r="BN113" i="1"/>
  <c r="Z113" i="1"/>
  <c r="BP117" i="1"/>
  <c r="BN117" i="1"/>
  <c r="Z117" i="1"/>
  <c r="BP120" i="1"/>
  <c r="BN120" i="1"/>
  <c r="Z120" i="1"/>
  <c r="BP123" i="1"/>
  <c r="BN123" i="1"/>
  <c r="Z123" i="1"/>
  <c r="BP125" i="1"/>
  <c r="BN125" i="1"/>
  <c r="Z125" i="1"/>
  <c r="Y134" i="1"/>
  <c r="BP129" i="1"/>
  <c r="BN129" i="1"/>
  <c r="Z129" i="1"/>
  <c r="BP133" i="1"/>
  <c r="BN133" i="1"/>
  <c r="Z133" i="1"/>
  <c r="Y135" i="1"/>
  <c r="F556" i="1"/>
  <c r="Y143" i="1"/>
  <c r="BP138" i="1"/>
  <c r="BN138" i="1"/>
  <c r="Z138" i="1"/>
  <c r="BP142" i="1"/>
  <c r="BN142" i="1"/>
  <c r="Z142" i="1"/>
  <c r="Y144" i="1"/>
  <c r="G556" i="1"/>
  <c r="Y152" i="1"/>
  <c r="BP148" i="1"/>
  <c r="BN148" i="1"/>
  <c r="Z148" i="1"/>
  <c r="BP150" i="1"/>
  <c r="BN150" i="1"/>
  <c r="Z150" i="1"/>
  <c r="BP158" i="1"/>
  <c r="BN158" i="1"/>
  <c r="Z158" i="1"/>
  <c r="BP162" i="1"/>
  <c r="BN162" i="1"/>
  <c r="Z162" i="1"/>
  <c r="BP179" i="1"/>
  <c r="BN179" i="1"/>
  <c r="Z179" i="1"/>
  <c r="BP183" i="1"/>
  <c r="BN183" i="1"/>
  <c r="Z183" i="1"/>
  <c r="BP192" i="1"/>
  <c r="BN192" i="1"/>
  <c r="Z192" i="1"/>
  <c r="BP195" i="1"/>
  <c r="BN195" i="1"/>
  <c r="Z195" i="1"/>
  <c r="BP204" i="1"/>
  <c r="BN204" i="1"/>
  <c r="Z204" i="1"/>
  <c r="Y214" i="1"/>
  <c r="BP208" i="1"/>
  <c r="BN208" i="1"/>
  <c r="Z208" i="1"/>
  <c r="Y213" i="1"/>
  <c r="BP219" i="1"/>
  <c r="BN219" i="1"/>
  <c r="Z219" i="1"/>
  <c r="BP224" i="1"/>
  <c r="BN224" i="1"/>
  <c r="Z224" i="1"/>
  <c r="Y231" i="1"/>
  <c r="BP236" i="1"/>
  <c r="BN236" i="1"/>
  <c r="Z236" i="1"/>
  <c r="BP241" i="1"/>
  <c r="BN241" i="1"/>
  <c r="Z241" i="1"/>
  <c r="BP248" i="1"/>
  <c r="BN248" i="1"/>
  <c r="Z248" i="1"/>
  <c r="BP250" i="1"/>
  <c r="BN250" i="1"/>
  <c r="Z250" i="1"/>
  <c r="BP267" i="1"/>
  <c r="BN267" i="1"/>
  <c r="Z267" i="1"/>
  <c r="Z269" i="1" s="1"/>
  <c r="Y280" i="1"/>
  <c r="BP275" i="1"/>
  <c r="BN275" i="1"/>
  <c r="Z275" i="1"/>
  <c r="Y285" i="1"/>
  <c r="BP282" i="1"/>
  <c r="BN282" i="1"/>
  <c r="Z282" i="1"/>
  <c r="Y291" i="1"/>
  <c r="BP296" i="1"/>
  <c r="BN296" i="1"/>
  <c r="Z296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BP470" i="1"/>
  <c r="BN470" i="1"/>
  <c r="Z470" i="1"/>
  <c r="BP474" i="1"/>
  <c r="BN474" i="1"/>
  <c r="Z474" i="1"/>
  <c r="Y476" i="1"/>
  <c r="Y481" i="1"/>
  <c r="BP478" i="1"/>
  <c r="BN478" i="1"/>
  <c r="Z478" i="1"/>
  <c r="Y480" i="1"/>
  <c r="BP115" i="1"/>
  <c r="BN115" i="1"/>
  <c r="Z115" i="1"/>
  <c r="BP119" i="1"/>
  <c r="BN119" i="1"/>
  <c r="Z119" i="1"/>
  <c r="BP121" i="1"/>
  <c r="BN121" i="1"/>
  <c r="Z121" i="1"/>
  <c r="BP124" i="1"/>
  <c r="BN124" i="1"/>
  <c r="Z124" i="1"/>
  <c r="BP131" i="1"/>
  <c r="BN131" i="1"/>
  <c r="Z131" i="1"/>
  <c r="BP140" i="1"/>
  <c r="BN140" i="1"/>
  <c r="Z140" i="1"/>
  <c r="BP149" i="1"/>
  <c r="BN149" i="1"/>
  <c r="Z149" i="1"/>
  <c r="BP151" i="1"/>
  <c r="BN151" i="1"/>
  <c r="Z151" i="1"/>
  <c r="Y153" i="1"/>
  <c r="Y165" i="1"/>
  <c r="BP156" i="1"/>
  <c r="BN156" i="1"/>
  <c r="Z156" i="1"/>
  <c r="H556" i="1"/>
  <c r="BP160" i="1"/>
  <c r="BN160" i="1"/>
  <c r="Z160" i="1"/>
  <c r="Y164" i="1"/>
  <c r="BP169" i="1"/>
  <c r="BN169" i="1"/>
  <c r="Z169" i="1"/>
  <c r="Z170" i="1" s="1"/>
  <c r="Y171" i="1"/>
  <c r="Y176" i="1"/>
  <c r="BP173" i="1"/>
  <c r="BN173" i="1"/>
  <c r="Z173" i="1"/>
  <c r="Z175" i="1" s="1"/>
  <c r="BP181" i="1"/>
  <c r="BN181" i="1"/>
  <c r="Z181" i="1"/>
  <c r="BP185" i="1"/>
  <c r="BN185" i="1"/>
  <c r="Z185" i="1"/>
  <c r="Y187" i="1"/>
  <c r="Y205" i="1"/>
  <c r="BP189" i="1"/>
  <c r="BN189" i="1"/>
  <c r="Z189" i="1"/>
  <c r="BP193" i="1"/>
  <c r="BN193" i="1"/>
  <c r="Z193" i="1"/>
  <c r="BP197" i="1"/>
  <c r="BN197" i="1"/>
  <c r="Z197" i="1"/>
  <c r="BP209" i="1"/>
  <c r="BN209" i="1"/>
  <c r="Z209" i="1"/>
  <c r="BP222" i="1"/>
  <c r="BN222" i="1"/>
  <c r="Z222" i="1"/>
  <c r="Y226" i="1"/>
  <c r="BP230" i="1"/>
  <c r="BN230" i="1"/>
  <c r="Z230" i="1"/>
  <c r="Z231" i="1" s="1"/>
  <c r="Y232" i="1"/>
  <c r="K556" i="1"/>
  <c r="Y244" i="1"/>
  <c r="BP235" i="1"/>
  <c r="BN235" i="1"/>
  <c r="Z235" i="1"/>
  <c r="BP238" i="1"/>
  <c r="BN238" i="1"/>
  <c r="Z238" i="1"/>
  <c r="Y243" i="1"/>
  <c r="M556" i="1"/>
  <c r="Y252" i="1"/>
  <c r="BP247" i="1"/>
  <c r="BN247" i="1"/>
  <c r="Z247" i="1"/>
  <c r="BP249" i="1"/>
  <c r="BN249" i="1"/>
  <c r="Z249" i="1"/>
  <c r="BP251" i="1"/>
  <c r="BN251" i="1"/>
  <c r="Z251" i="1"/>
  <c r="Y253" i="1"/>
  <c r="BP261" i="1"/>
  <c r="BN261" i="1"/>
  <c r="Z261" i="1"/>
  <c r="Z263" i="1" s="1"/>
  <c r="BP273" i="1"/>
  <c r="BN273" i="1"/>
  <c r="Z273" i="1"/>
  <c r="BP277" i="1"/>
  <c r="BN277" i="1"/>
  <c r="Z277" i="1"/>
  <c r="Z279" i="1" s="1"/>
  <c r="BP284" i="1"/>
  <c r="BN284" i="1"/>
  <c r="Z284" i="1"/>
  <c r="Y286" i="1"/>
  <c r="BP290" i="1"/>
  <c r="BN290" i="1"/>
  <c r="Z290" i="1"/>
  <c r="Y292" i="1"/>
  <c r="Y297" i="1"/>
  <c r="BP294" i="1"/>
  <c r="BN294" i="1"/>
  <c r="Z294" i="1"/>
  <c r="Z297" i="1" s="1"/>
  <c r="BP312" i="1"/>
  <c r="BN312" i="1"/>
  <c r="Z312" i="1"/>
  <c r="Y314" i="1"/>
  <c r="Y317" i="1"/>
  <c r="BP316" i="1"/>
  <c r="BN316" i="1"/>
  <c r="Z316" i="1"/>
  <c r="Z317" i="1" s="1"/>
  <c r="Y318" i="1"/>
  <c r="Y335" i="1"/>
  <c r="BP322" i="1"/>
  <c r="BN322" i="1"/>
  <c r="Z322" i="1"/>
  <c r="R556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Y350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17" i="1"/>
  <c r="BP486" i="1"/>
  <c r="BN486" i="1"/>
  <c r="Z486" i="1"/>
  <c r="BP494" i="1"/>
  <c r="BN494" i="1"/>
  <c r="Z494" i="1"/>
  <c r="Y496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Y545" i="1"/>
  <c r="BP542" i="1"/>
  <c r="BN542" i="1"/>
  <c r="Z542" i="1"/>
  <c r="I556" i="1"/>
  <c r="Y170" i="1"/>
  <c r="J556" i="1"/>
  <c r="Y227" i="1"/>
  <c r="O556" i="1"/>
  <c r="Y264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8" i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Z451" i="1" s="1"/>
  <c r="X556" i="1"/>
  <c r="BP468" i="1"/>
  <c r="BN468" i="1"/>
  <c r="Z468" i="1"/>
  <c r="BP472" i="1"/>
  <c r="BN472" i="1"/>
  <c r="Z472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Z495" i="1" s="1"/>
  <c r="V556" i="1"/>
  <c r="Y381" i="1"/>
  <c r="W556" i="1"/>
  <c r="Y457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Z417" i="1" l="1"/>
  <c r="Z345" i="1"/>
  <c r="Z291" i="1"/>
  <c r="Z226" i="1"/>
  <c r="Z480" i="1"/>
  <c r="Z53" i="1"/>
  <c r="Z475" i="1"/>
  <c r="Z92" i="1"/>
  <c r="Z406" i="1"/>
  <c r="Z86" i="1"/>
  <c r="Z432" i="1"/>
  <c r="Z544" i="1"/>
  <c r="Z531" i="1"/>
  <c r="Z334" i="1"/>
  <c r="Z243" i="1"/>
  <c r="Z205" i="1"/>
  <c r="Z164" i="1"/>
  <c r="Z313" i="1"/>
  <c r="Z285" i="1"/>
  <c r="Z143" i="1"/>
  <c r="Z34" i="1"/>
  <c r="Y550" i="1"/>
  <c r="Y547" i="1"/>
  <c r="Z513" i="1"/>
  <c r="Z252" i="1"/>
  <c r="Z369" i="1"/>
  <c r="Z213" i="1"/>
  <c r="Z186" i="1"/>
  <c r="Z152" i="1"/>
  <c r="Z134" i="1"/>
  <c r="Y548" i="1"/>
  <c r="Z126" i="1"/>
  <c r="Z551" i="1" s="1"/>
  <c r="Y546" i="1"/>
  <c r="Y549" i="1" l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<sst xmlns="http://schemas.openxmlformats.org/spreadsheetml/2006/main" count="2438" uniqueCount="829">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</sst>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282" sqref="AA282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828</v>
      </c>
      <c r="I5" s="674"/>
      <c r="J5" s="674"/>
      <c r="K5" s="674"/>
      <c r="L5" s="674"/>
      <c r="M5" s="445"/>
      <c r="N5" s="58"/>
      <c r="P5" s="24" t="s">
        <v>10</v>
      </c>
      <c r="Q5" s="742">
        <v>45502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0.41666666666666669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1"/>
      <c r="R66" s="391"/>
      <c r="S66" s="391"/>
      <c r="T66" s="392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1"/>
      <c r="R67" s="391"/>
      <c r="S67" s="391"/>
      <c r="T67" s="392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hidden="1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hidden="1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hidden="1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hidden="1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hidden="1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300</v>
      </c>
      <c r="Y282" s="383">
        <f>IFERROR(IF(X282="",0,CEILING((X282/$H282),1)*$H282),"")</f>
        <v>302.40000000000003</v>
      </c>
      <c r="Z282" s="36">
        <f>IFERROR(IF(Y282=0,"",ROUNDUP(Y282/H282,0)*0.02175),"")</f>
        <v>0.78299999999999992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320.14285714285717</v>
      </c>
      <c r="BN282" s="64">
        <f>IFERROR(Y282*I282/H282,"0")</f>
        <v>322.70400000000006</v>
      </c>
      <c r="BO282" s="64">
        <f>IFERROR(1/J282*(X282/H282),"0")</f>
        <v>0.63775510204081631</v>
      </c>
      <c r="BP282" s="64">
        <f>IFERROR(1/J282*(Y282/H282),"0")</f>
        <v>0.64285714285714279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35.714285714285715</v>
      </c>
      <c r="Y285" s="384">
        <f>IFERROR(Y282/H282,"0")+IFERROR(Y283/H283,"0")+IFERROR(Y284/H284,"0")</f>
        <v>36</v>
      </c>
      <c r="Z285" s="384">
        <f>IFERROR(IF(Z282="",0,Z282),"0")+IFERROR(IF(Z283="",0,Z283),"0")+IFERROR(IF(Z284="",0,Z284),"0")</f>
        <v>0.78299999999999992</v>
      </c>
      <c r="AA285" s="385"/>
      <c r="AB285" s="385"/>
      <c r="AC285" s="385"/>
    </row>
    <row r="286" spans="1:68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300</v>
      </c>
      <c r="Y286" s="384">
        <f>IFERROR(SUM(Y282:Y284),"0")</f>
        <v>302.40000000000003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3000</v>
      </c>
      <c r="Y324" s="383">
        <f t="shared" si="59"/>
        <v>3000</v>
      </c>
      <c r="Z324" s="36">
        <f>IFERROR(IF(Y324=0,"",ROUNDUP(Y324/H324,0)*0.02175),"")</f>
        <v>4.3499999999999996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3096</v>
      </c>
      <c r="BN324" s="64">
        <f t="shared" si="61"/>
        <v>3096</v>
      </c>
      <c r="BO324" s="64">
        <f t="shared" si="62"/>
        <v>4.1666666666666661</v>
      </c>
      <c r="BP324" s="64">
        <f t="shared" si="63"/>
        <v>4.1666666666666661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2500</v>
      </c>
      <c r="Y326" s="383">
        <f t="shared" si="59"/>
        <v>2505</v>
      </c>
      <c r="Z326" s="36">
        <f>IFERROR(IF(Y326=0,"",ROUNDUP(Y326/H326,0)*0.02175),"")</f>
        <v>3.6322499999999995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2580</v>
      </c>
      <c r="BN326" s="64">
        <f t="shared" si="61"/>
        <v>2585.1600000000003</v>
      </c>
      <c r="BO326" s="64">
        <f t="shared" si="62"/>
        <v>3.4722222222222219</v>
      </c>
      <c r="BP326" s="64">
        <f t="shared" si="63"/>
        <v>3.4791666666666665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750</v>
      </c>
      <c r="Y328" s="383">
        <f t="shared" si="59"/>
        <v>750</v>
      </c>
      <c r="Z328" s="36">
        <f>IFERROR(IF(Y328=0,"",ROUNDUP(Y328/H328,0)*0.02175),"")</f>
        <v>1.0874999999999999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774</v>
      </c>
      <c r="BN328" s="64">
        <f t="shared" si="61"/>
        <v>774</v>
      </c>
      <c r="BO328" s="64">
        <f t="shared" si="62"/>
        <v>1.0416666666666665</v>
      </c>
      <c r="BP328" s="64">
        <f t="shared" si="63"/>
        <v>1.0416666666666665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416.66666666666663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417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9.0697499999999991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6250</v>
      </c>
      <c r="Y335" s="384">
        <f>IFERROR(SUM(Y322:Y333),"0")</f>
        <v>6255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1500</v>
      </c>
      <c r="Y337" s="383">
        <f>IFERROR(IF(X337="",0,CEILING((X337/$H337),1)*$H337),"")</f>
        <v>1500</v>
      </c>
      <c r="Z337" s="36">
        <f>IFERROR(IF(Y337=0,"",ROUNDUP(Y337/H337,0)*0.02175),"")</f>
        <v>2.1749999999999998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1548</v>
      </c>
      <c r="BN337" s="64">
        <f>IFERROR(Y337*I337/H337,"0")</f>
        <v>1548</v>
      </c>
      <c r="BO337" s="64">
        <f>IFERROR(1/J337*(X337/H337),"0")</f>
        <v>2.083333333333333</v>
      </c>
      <c r="BP337" s="64">
        <f>IFERROR(1/J337*(Y337/H337),"0")</f>
        <v>2.083333333333333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100</v>
      </c>
      <c r="Y339" s="384">
        <f>IFERROR(Y337/H337,"0")+IFERROR(Y338/H338,"0")</f>
        <v>100</v>
      </c>
      <c r="Z339" s="384">
        <f>IFERROR(IF(Z337="",0,Z337),"0")+IFERROR(IF(Z338="",0,Z338),"0")</f>
        <v>2.1749999999999998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1500</v>
      </c>
      <c r="Y340" s="384">
        <f>IFERROR(SUM(Y337:Y338),"0")</f>
        <v>1500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400</v>
      </c>
      <c r="Y348" s="383">
        <f>IFERROR(IF(X348="",0,CEILING((X348/$H348),1)*$H348),"")</f>
        <v>405.59999999999997</v>
      </c>
      <c r="Z348" s="36">
        <f>IFERROR(IF(Y348=0,"",ROUNDUP(Y348/H348,0)*0.02175),"")</f>
        <v>1.131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428.92307692307696</v>
      </c>
      <c r="BN348" s="64">
        <f>IFERROR(Y348*I348/H348,"0")</f>
        <v>434.928</v>
      </c>
      <c r="BO348" s="64">
        <f>IFERROR(1/J348*(X348/H348),"0")</f>
        <v>0.91575091575091572</v>
      </c>
      <c r="BP348" s="64">
        <f>IFERROR(1/J348*(Y348/H348),"0")</f>
        <v>0.92857142857142849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51.282051282051285</v>
      </c>
      <c r="Y350" s="384">
        <f>IFERROR(Y348/H348,"0")+IFERROR(Y349/H349,"0")</f>
        <v>52</v>
      </c>
      <c r="Z350" s="384">
        <f>IFERROR(IF(Z348="",0,Z348),"0")+IFERROR(IF(Z349="",0,Z349),"0")</f>
        <v>1.131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400</v>
      </c>
      <c r="Y351" s="384">
        <f>IFERROR(SUM(Y348:Y349),"0")</f>
        <v>405.59999999999997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150</v>
      </c>
      <c r="Y358" s="383">
        <f>IFERROR(IF(X358="",0,CEILING((X358/$H358),1)*$H358),"")</f>
        <v>153.29999999999998</v>
      </c>
      <c r="Z358" s="36">
        <f>IFERROR(IF(Y358=0,"",ROUNDUP(Y358/H358,0)*0.00753),"")</f>
        <v>0.26355000000000001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156.84931506849315</v>
      </c>
      <c r="BN358" s="64">
        <f>IFERROR(Y358*I358/H358,"0")</f>
        <v>160.29999999999998</v>
      </c>
      <c r="BO358" s="64">
        <f>IFERROR(1/J358*(X358/H358),"0")</f>
        <v>0.2195293291183702</v>
      </c>
      <c r="BP358" s="64">
        <f>IFERROR(1/J358*(Y358/H358),"0")</f>
        <v>0.22435897435897434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34.246575342465754</v>
      </c>
      <c r="Y361" s="384">
        <f>IFERROR(Y358/H358,"0")+IFERROR(Y359/H359,"0")+IFERROR(Y360/H360,"0")</f>
        <v>35</v>
      </c>
      <c r="Z361" s="384">
        <f>IFERROR(IF(Z358="",0,Z358),"0")+IFERROR(IF(Z359="",0,Z359),"0")+IFERROR(IF(Z360="",0,Z360),"0")</f>
        <v>0.26355000000000001</v>
      </c>
      <c r="AA361" s="385"/>
      <c r="AB361" s="385"/>
      <c r="AC361" s="385"/>
    </row>
    <row r="362" spans="1:68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150</v>
      </c>
      <c r="Y362" s="384">
        <f>IFERROR(SUM(Y358:Y360),"0")</f>
        <v>153.29999999999998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hidden="1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hidden="1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hidden="1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hidden="1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hidden="1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hidden="1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1500</v>
      </c>
      <c r="Y534" s="383">
        <f>IFERROR(IF(X534="",0,CEILING((X534/$H534),1)*$H534),"")</f>
        <v>1505.3999999999999</v>
      </c>
      <c r="Z534" s="36">
        <f>IFERROR(IF(Y534=0,"",ROUNDUP(Y534/H534,0)*0.02175),"")</f>
        <v>4.1977500000000001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1608.4615384615388</v>
      </c>
      <c r="BN534" s="64">
        <f>IFERROR(Y534*I534/H534,"0")</f>
        <v>1614.2520000000002</v>
      </c>
      <c r="BO534" s="64">
        <f>IFERROR(1/J534*(X534/H534),"0")</f>
        <v>3.4340659340659343</v>
      </c>
      <c r="BP534" s="64">
        <f>IFERROR(1/J534*(Y534/H534),"0")</f>
        <v>3.4464285714285712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192.30769230769232</v>
      </c>
      <c r="Y537" s="384">
        <f>IFERROR(Y534/H534,"0")+IFERROR(Y535/H535,"0")+IFERROR(Y536/H536,"0")</f>
        <v>193</v>
      </c>
      <c r="Z537" s="384">
        <f>IFERROR(IF(Z534="",0,Z534),"0")+IFERROR(IF(Z535="",0,Z535),"0")+IFERROR(IF(Z536="",0,Z536),"0")</f>
        <v>4.1977500000000001</v>
      </c>
      <c r="AA537" s="385"/>
      <c r="AB537" s="385"/>
      <c r="AC537" s="385"/>
    </row>
    <row r="538" spans="1:68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1500</v>
      </c>
      <c r="Y538" s="384">
        <f>IFERROR(SUM(Y534:Y536),"0")</f>
        <v>1505.3999999999999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10100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10121.699999999999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10512.376787595966</v>
      </c>
      <c r="Y547" s="384">
        <f>IFERROR(SUM(BN22:BN543),"0")</f>
        <v>10535.344000000001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16</v>
      </c>
      <c r="Y548" s="38">
        <f>ROUNDUP(SUM(BP22:BP543),0)</f>
        <v>17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10912.376787595966</v>
      </c>
      <c r="Y549" s="384">
        <f>GrossWeightTotalR+PalletQtyTotalR*25</f>
        <v>10960.344000000001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830.21727131316175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833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17.620049999999999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302.40000000000003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8160.6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153.29999999999998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1505.3999999999999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0 100,00"/>
        <filter val="10 512,38"/>
        <filter val="10 912,38"/>
        <filter val="100,00"/>
        <filter val="150,00"/>
        <filter val="16"/>
        <filter val="192,31"/>
        <filter val="2 500,00"/>
        <filter val="3 000,00"/>
        <filter val="300,00"/>
        <filter val="34,25"/>
        <filter val="35,71"/>
        <filter val="400,00"/>
        <filter val="416,67"/>
        <filter val="51,28"/>
        <filter val="6 250,00"/>
        <filter val="750,00"/>
        <filter val="830,22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