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S470" i="1" s="1"/>
  <c r="M457" i="1"/>
  <c r="U454" i="1"/>
  <c r="U453" i="1"/>
  <c r="V452" i="1"/>
  <c r="W452" i="1" s="1"/>
  <c r="M452" i="1"/>
  <c r="V451" i="1"/>
  <c r="V453" i="1" s="1"/>
  <c r="M451" i="1"/>
  <c r="U449" i="1"/>
  <c r="U448" i="1"/>
  <c r="V447" i="1"/>
  <c r="W447" i="1" s="1"/>
  <c r="M447" i="1"/>
  <c r="V446" i="1"/>
  <c r="M446" i="1"/>
  <c r="U444" i="1"/>
  <c r="U443" i="1"/>
  <c r="V442" i="1"/>
  <c r="M442" i="1"/>
  <c r="W441" i="1"/>
  <c r="V441" i="1"/>
  <c r="M441" i="1"/>
  <c r="V439" i="1"/>
  <c r="U439" i="1"/>
  <c r="V438" i="1"/>
  <c r="U438" i="1"/>
  <c r="W437" i="1"/>
  <c r="V437" i="1"/>
  <c r="M437" i="1"/>
  <c r="W436" i="1"/>
  <c r="W438" i="1" s="1"/>
  <c r="V436" i="1"/>
  <c r="M436" i="1"/>
  <c r="U432" i="1"/>
  <c r="U431" i="1"/>
  <c r="W430" i="1"/>
  <c r="V430" i="1"/>
  <c r="M430" i="1"/>
  <c r="V429" i="1"/>
  <c r="V431" i="1" s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W408" i="1"/>
  <c r="V408" i="1"/>
  <c r="M408" i="1"/>
  <c r="V407" i="1"/>
  <c r="W407" i="1" s="1"/>
  <c r="M407" i="1"/>
  <c r="W406" i="1"/>
  <c r="V406" i="1"/>
  <c r="M406" i="1"/>
  <c r="W405" i="1"/>
  <c r="V405" i="1"/>
  <c r="M405" i="1"/>
  <c r="V404" i="1"/>
  <c r="W404" i="1" s="1"/>
  <c r="M404" i="1"/>
  <c r="V403" i="1"/>
  <c r="M403" i="1"/>
  <c r="U399" i="1"/>
  <c r="V398" i="1"/>
  <c r="U398" i="1"/>
  <c r="V397" i="1"/>
  <c r="M397" i="1"/>
  <c r="U395" i="1"/>
  <c r="U394" i="1"/>
  <c r="V393" i="1"/>
  <c r="M393" i="1"/>
  <c r="U391" i="1"/>
  <c r="V390" i="1"/>
  <c r="U390" i="1"/>
  <c r="V389" i="1"/>
  <c r="W389" i="1" s="1"/>
  <c r="M389" i="1"/>
  <c r="W388" i="1"/>
  <c r="V388" i="1"/>
  <c r="M388" i="1"/>
  <c r="W387" i="1"/>
  <c r="V387" i="1"/>
  <c r="M387" i="1"/>
  <c r="W386" i="1"/>
  <c r="V386" i="1"/>
  <c r="W385" i="1"/>
  <c r="V385" i="1"/>
  <c r="M385" i="1"/>
  <c r="W384" i="1"/>
  <c r="V384" i="1"/>
  <c r="M384" i="1"/>
  <c r="W383" i="1"/>
  <c r="W390" i="1" s="1"/>
  <c r="V383" i="1"/>
  <c r="M383" i="1"/>
  <c r="U381" i="1"/>
  <c r="U380" i="1"/>
  <c r="W379" i="1"/>
  <c r="V379" i="1"/>
  <c r="M379" i="1"/>
  <c r="V378" i="1"/>
  <c r="M378" i="1"/>
  <c r="U375" i="1"/>
  <c r="V374" i="1"/>
  <c r="U374" i="1"/>
  <c r="V373" i="1"/>
  <c r="V371" i="1"/>
  <c r="U371" i="1"/>
  <c r="V370" i="1"/>
  <c r="U370" i="1"/>
  <c r="W369" i="1"/>
  <c r="V369" i="1"/>
  <c r="M369" i="1"/>
  <c r="W368" i="1"/>
  <c r="V368" i="1"/>
  <c r="M368" i="1"/>
  <c r="W367" i="1"/>
  <c r="W370" i="1" s="1"/>
  <c r="V367" i="1"/>
  <c r="M367" i="1"/>
  <c r="U365" i="1"/>
  <c r="W364" i="1"/>
  <c r="U364" i="1"/>
  <c r="W363" i="1"/>
  <c r="V363" i="1"/>
  <c r="M363" i="1"/>
  <c r="U361" i="1"/>
  <c r="U360" i="1"/>
  <c r="W359" i="1"/>
  <c r="V359" i="1"/>
  <c r="M359" i="1"/>
  <c r="V358" i="1"/>
  <c r="W358" i="1" s="1"/>
  <c r="M358" i="1"/>
  <c r="W357" i="1"/>
  <c r="V357" i="1"/>
  <c r="M357" i="1"/>
  <c r="W356" i="1"/>
  <c r="W360" i="1" s="1"/>
  <c r="V356" i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W348" i="1"/>
  <c r="V348" i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W340" i="1"/>
  <c r="V340" i="1"/>
  <c r="M340" i="1"/>
  <c r="U338" i="1"/>
  <c r="U337" i="1"/>
  <c r="W336" i="1"/>
  <c r="V336" i="1"/>
  <c r="M336" i="1"/>
  <c r="V335" i="1"/>
  <c r="M335" i="1"/>
  <c r="U331" i="1"/>
  <c r="V330" i="1"/>
  <c r="U330" i="1"/>
  <c r="V329" i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V322" i="1"/>
  <c r="V327" i="1" s="1"/>
  <c r="M322" i="1"/>
  <c r="U320" i="1"/>
  <c r="U319" i="1"/>
  <c r="V318" i="1"/>
  <c r="W318" i="1" s="1"/>
  <c r="M318" i="1"/>
  <c r="V317" i="1"/>
  <c r="M317" i="1"/>
  <c r="U315" i="1"/>
  <c r="V314" i="1"/>
  <c r="U314" i="1"/>
  <c r="V313" i="1"/>
  <c r="W313" i="1" s="1"/>
  <c r="M313" i="1"/>
  <c r="W312" i="1"/>
  <c r="V312" i="1"/>
  <c r="M312" i="1"/>
  <c r="W311" i="1"/>
  <c r="V311" i="1"/>
  <c r="M311" i="1"/>
  <c r="W310" i="1"/>
  <c r="W314" i="1" s="1"/>
  <c r="V310" i="1"/>
  <c r="M310" i="1"/>
  <c r="U307" i="1"/>
  <c r="U306" i="1"/>
  <c r="W305" i="1"/>
  <c r="W306" i="1" s="1"/>
  <c r="V305" i="1"/>
  <c r="M305" i="1"/>
  <c r="U303" i="1"/>
  <c r="W302" i="1"/>
  <c r="U302" i="1"/>
  <c r="W301" i="1"/>
  <c r="V301" i="1"/>
  <c r="M301" i="1"/>
  <c r="U299" i="1"/>
  <c r="U298" i="1"/>
  <c r="W297" i="1"/>
  <c r="V297" i="1"/>
  <c r="M297" i="1"/>
  <c r="V296" i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W287" i="1"/>
  <c r="V287" i="1"/>
  <c r="M287" i="1"/>
  <c r="W286" i="1"/>
  <c r="V286" i="1"/>
  <c r="M286" i="1"/>
  <c r="V285" i="1"/>
  <c r="M285" i="1"/>
  <c r="U281" i="1"/>
  <c r="V280" i="1"/>
  <c r="U280" i="1"/>
  <c r="V279" i="1"/>
  <c r="M279" i="1"/>
  <c r="U277" i="1"/>
  <c r="U276" i="1"/>
  <c r="V275" i="1"/>
  <c r="M275" i="1"/>
  <c r="U273" i="1"/>
  <c r="V272" i="1"/>
  <c r="U272" i="1"/>
  <c r="V271" i="1"/>
  <c r="W271" i="1" s="1"/>
  <c r="M271" i="1"/>
  <c r="W270" i="1"/>
  <c r="V270" i="1"/>
  <c r="M270" i="1"/>
  <c r="W269" i="1"/>
  <c r="W272" i="1" s="1"/>
  <c r="V269" i="1"/>
  <c r="V273" i="1" s="1"/>
  <c r="M269" i="1"/>
  <c r="V267" i="1"/>
  <c r="U267" i="1"/>
  <c r="U266" i="1"/>
  <c r="W265" i="1"/>
  <c r="W266" i="1" s="1"/>
  <c r="V265" i="1"/>
  <c r="V266" i="1" s="1"/>
  <c r="M265" i="1"/>
  <c r="U262" i="1"/>
  <c r="U261" i="1"/>
  <c r="W260" i="1"/>
  <c r="V260" i="1"/>
  <c r="M260" i="1"/>
  <c r="V259" i="1"/>
  <c r="V261" i="1" s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W252" i="1"/>
  <c r="V252" i="1"/>
  <c r="M252" i="1"/>
  <c r="W251" i="1"/>
  <c r="V251" i="1"/>
  <c r="W250" i="1"/>
  <c r="V250" i="1"/>
  <c r="M250" i="1"/>
  <c r="W249" i="1"/>
  <c r="W256" i="1" s="1"/>
  <c r="V249" i="1"/>
  <c r="K470" i="1" s="1"/>
  <c r="M249" i="1"/>
  <c r="V246" i="1"/>
  <c r="U246" i="1"/>
  <c r="U245" i="1"/>
  <c r="W244" i="1"/>
  <c r="V244" i="1"/>
  <c r="M244" i="1"/>
  <c r="W243" i="1"/>
  <c r="V243" i="1"/>
  <c r="M243" i="1"/>
  <c r="V242" i="1"/>
  <c r="M242" i="1"/>
  <c r="U240" i="1"/>
  <c r="U239" i="1"/>
  <c r="V238" i="1"/>
  <c r="W238" i="1" s="1"/>
  <c r="M238" i="1"/>
  <c r="W237" i="1"/>
  <c r="V237" i="1"/>
  <c r="V236" i="1"/>
  <c r="V240" i="1" s="1"/>
  <c r="U234" i="1"/>
  <c r="U233" i="1"/>
  <c r="V232" i="1"/>
  <c r="W232" i="1" s="1"/>
  <c r="M232" i="1"/>
  <c r="W231" i="1"/>
  <c r="V231" i="1"/>
  <c r="M231" i="1"/>
  <c r="W230" i="1"/>
  <c r="V230" i="1"/>
  <c r="M230" i="1"/>
  <c r="V229" i="1"/>
  <c r="V234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W221" i="1"/>
  <c r="V221" i="1"/>
  <c r="M221" i="1"/>
  <c r="V220" i="1"/>
  <c r="M220" i="1"/>
  <c r="U218" i="1"/>
  <c r="U217" i="1"/>
  <c r="V216" i="1"/>
  <c r="W216" i="1" s="1"/>
  <c r="M216" i="1"/>
  <c r="W215" i="1"/>
  <c r="V215" i="1"/>
  <c r="M215" i="1"/>
  <c r="V214" i="1"/>
  <c r="W214" i="1" s="1"/>
  <c r="M214" i="1"/>
  <c r="W213" i="1"/>
  <c r="W217" i="1" s="1"/>
  <c r="V213" i="1"/>
  <c r="V218" i="1" s="1"/>
  <c r="M213" i="1"/>
  <c r="U211" i="1"/>
  <c r="U210" i="1"/>
  <c r="V209" i="1"/>
  <c r="V211" i="1" s="1"/>
  <c r="M209" i="1"/>
  <c r="U207" i="1"/>
  <c r="U206" i="1"/>
  <c r="W205" i="1"/>
  <c r="V205" i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W206" i="1" s="1"/>
  <c r="V191" i="1"/>
  <c r="M191" i="1"/>
  <c r="U188" i="1"/>
  <c r="V187" i="1"/>
  <c r="U187" i="1"/>
  <c r="W186" i="1"/>
  <c r="V186" i="1"/>
  <c r="M186" i="1"/>
  <c r="W185" i="1"/>
  <c r="W187" i="1" s="1"/>
  <c r="V185" i="1"/>
  <c r="V188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V166" i="1"/>
  <c r="W166" i="1" s="1"/>
  <c r="M166" i="1"/>
  <c r="W165" i="1"/>
  <c r="W182" i="1" s="1"/>
  <c r="V165" i="1"/>
  <c r="M165" i="1"/>
  <c r="U163" i="1"/>
  <c r="U162" i="1"/>
  <c r="V161" i="1"/>
  <c r="W161" i="1" s="1"/>
  <c r="M161" i="1"/>
  <c r="V160" i="1"/>
  <c r="W160" i="1" s="1"/>
  <c r="M160" i="1"/>
  <c r="W159" i="1"/>
  <c r="V159" i="1"/>
  <c r="M159" i="1"/>
  <c r="V158" i="1"/>
  <c r="V162" i="1" s="1"/>
  <c r="M158" i="1"/>
  <c r="U156" i="1"/>
  <c r="U155" i="1"/>
  <c r="W154" i="1"/>
  <c r="V154" i="1"/>
  <c r="M154" i="1"/>
  <c r="V153" i="1"/>
  <c r="V155" i="1" s="1"/>
  <c r="U151" i="1"/>
  <c r="V150" i="1"/>
  <c r="U150" i="1"/>
  <c r="V149" i="1"/>
  <c r="W149" i="1" s="1"/>
  <c r="M149" i="1"/>
  <c r="W148" i="1"/>
  <c r="W150" i="1" s="1"/>
  <c r="V148" i="1"/>
  <c r="M148" i="1"/>
  <c r="U145" i="1"/>
  <c r="U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M136" i="1"/>
  <c r="U133" i="1"/>
  <c r="U132" i="1"/>
  <c r="V131" i="1"/>
  <c r="W131" i="1" s="1"/>
  <c r="M131" i="1"/>
  <c r="W130" i="1"/>
  <c r="V130" i="1"/>
  <c r="M130" i="1"/>
  <c r="V129" i="1"/>
  <c r="G470" i="1" s="1"/>
  <c r="M129" i="1"/>
  <c r="U125" i="1"/>
  <c r="U124" i="1"/>
  <c r="W123" i="1"/>
  <c r="V123" i="1"/>
  <c r="M123" i="1"/>
  <c r="V122" i="1"/>
  <c r="W122" i="1" s="1"/>
  <c r="M122" i="1"/>
  <c r="V121" i="1"/>
  <c r="W121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V116" i="1" s="1"/>
  <c r="V112" i="1"/>
  <c r="W112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V98" i="1"/>
  <c r="W98" i="1" s="1"/>
  <c r="W108" i="1" s="1"/>
  <c r="U96" i="1"/>
  <c r="U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V96" i="1" s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V77" i="1"/>
  <c r="W77" i="1" s="1"/>
  <c r="W83" i="1" s="1"/>
  <c r="U75" i="1"/>
  <c r="U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V59" i="1"/>
  <c r="V75" i="1" s="1"/>
  <c r="U56" i="1"/>
  <c r="U55" i="1"/>
  <c r="W54" i="1"/>
  <c r="V54" i="1"/>
  <c r="W53" i="1"/>
  <c r="V53" i="1"/>
  <c r="M53" i="1"/>
  <c r="V52" i="1"/>
  <c r="D470" i="1" s="1"/>
  <c r="M52" i="1"/>
  <c r="V49" i="1"/>
  <c r="U49" i="1"/>
  <c r="U48" i="1"/>
  <c r="V47" i="1"/>
  <c r="W47" i="1" s="1"/>
  <c r="M47" i="1"/>
  <c r="W46" i="1"/>
  <c r="W48" i="1" s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95" i="1" l="1"/>
  <c r="W124" i="1"/>
  <c r="V156" i="1"/>
  <c r="V320" i="1"/>
  <c r="W317" i="1"/>
  <c r="W319" i="1" s="1"/>
  <c r="V319" i="1"/>
  <c r="W393" i="1"/>
  <c r="W394" i="1" s="1"/>
  <c r="V395" i="1"/>
  <c r="W403" i="1"/>
  <c r="W412" i="1" s="1"/>
  <c r="Q470" i="1"/>
  <c r="V413" i="1"/>
  <c r="V412" i="1"/>
  <c r="V418" i="1"/>
  <c r="W415" i="1"/>
  <c r="W417" i="1" s="1"/>
  <c r="V417" i="1"/>
  <c r="V427" i="1"/>
  <c r="V426" i="1"/>
  <c r="W442" i="1"/>
  <c r="W443" i="1" s="1"/>
  <c r="V444" i="1"/>
  <c r="V132" i="1"/>
  <c r="V217" i="1"/>
  <c r="A10" i="1"/>
  <c r="B470" i="1"/>
  <c r="V461" i="1"/>
  <c r="V462" i="1"/>
  <c r="W27" i="1"/>
  <c r="W32" i="1" s="1"/>
  <c r="W35" i="1"/>
  <c r="W37" i="1" s="1"/>
  <c r="V38" i="1"/>
  <c r="V48" i="1"/>
  <c r="V464" i="1" s="1"/>
  <c r="V56" i="1"/>
  <c r="V84" i="1"/>
  <c r="V109" i="1"/>
  <c r="W113" i="1"/>
  <c r="W116" i="1" s="1"/>
  <c r="V124" i="1"/>
  <c r="F470" i="1"/>
  <c r="W129" i="1"/>
  <c r="W132" i="1" s="1"/>
  <c r="W136" i="1"/>
  <c r="W144" i="1" s="1"/>
  <c r="H470" i="1"/>
  <c r="V145" i="1"/>
  <c r="W153" i="1"/>
  <c r="W155" i="1" s="1"/>
  <c r="V182" i="1"/>
  <c r="V183" i="1"/>
  <c r="V207" i="1"/>
  <c r="V210" i="1"/>
  <c r="V227" i="1"/>
  <c r="W220" i="1"/>
  <c r="W226" i="1" s="1"/>
  <c r="V226" i="1"/>
  <c r="W229" i="1"/>
  <c r="W233" i="1" s="1"/>
  <c r="V239" i="1"/>
  <c r="V245" i="1"/>
  <c r="W242" i="1"/>
  <c r="W245" i="1" s="1"/>
  <c r="V262" i="1"/>
  <c r="W275" i="1"/>
  <c r="W276" i="1" s="1"/>
  <c r="V277" i="1"/>
  <c r="W285" i="1"/>
  <c r="W293" i="1" s="1"/>
  <c r="M470" i="1"/>
  <c r="V294" i="1"/>
  <c r="V293" i="1"/>
  <c r="V299" i="1"/>
  <c r="W296" i="1"/>
  <c r="W298" i="1" s="1"/>
  <c r="V298" i="1"/>
  <c r="V303" i="1"/>
  <c r="V302" i="1"/>
  <c r="N470" i="1"/>
  <c r="V315" i="1"/>
  <c r="W322" i="1"/>
  <c r="W326" i="1" s="1"/>
  <c r="O470" i="1"/>
  <c r="V338" i="1"/>
  <c r="W335" i="1"/>
  <c r="W337" i="1" s="1"/>
  <c r="V337" i="1"/>
  <c r="V353" i="1"/>
  <c r="V354" i="1"/>
  <c r="V365" i="1"/>
  <c r="V364" i="1"/>
  <c r="V381" i="1"/>
  <c r="W378" i="1"/>
  <c r="W380" i="1" s="1"/>
  <c r="P470" i="1"/>
  <c r="V380" i="1"/>
  <c r="V391" i="1"/>
  <c r="W420" i="1"/>
  <c r="W426" i="1" s="1"/>
  <c r="V432" i="1"/>
  <c r="F9" i="1"/>
  <c r="F10" i="1"/>
  <c r="U460" i="1"/>
  <c r="V55" i="1"/>
  <c r="E470" i="1"/>
  <c r="V74" i="1"/>
  <c r="V83" i="1"/>
  <c r="V95" i="1"/>
  <c r="V108" i="1"/>
  <c r="V125" i="1"/>
  <c r="V163" i="1"/>
  <c r="V206" i="1"/>
  <c r="W353" i="1"/>
  <c r="V394" i="1"/>
  <c r="W397" i="1"/>
  <c r="W398" i="1" s="1"/>
  <c r="V399" i="1"/>
  <c r="V443" i="1"/>
  <c r="V449" i="1"/>
  <c r="U464" i="1"/>
  <c r="V24" i="1"/>
  <c r="C470" i="1"/>
  <c r="W52" i="1"/>
  <c r="W55" i="1" s="1"/>
  <c r="W59" i="1"/>
  <c r="W74" i="1" s="1"/>
  <c r="V133" i="1"/>
  <c r="V144" i="1"/>
  <c r="I470" i="1"/>
  <c r="V151" i="1"/>
  <c r="W158" i="1"/>
  <c r="W162" i="1" s="1"/>
  <c r="W209" i="1"/>
  <c r="W210" i="1" s="1"/>
  <c r="V233" i="1"/>
  <c r="W236" i="1"/>
  <c r="W239" i="1" s="1"/>
  <c r="W259" i="1"/>
  <c r="W261" i="1" s="1"/>
  <c r="V276" i="1"/>
  <c r="W279" i="1"/>
  <c r="W280" i="1" s="1"/>
  <c r="V281" i="1"/>
  <c r="V307" i="1"/>
  <c r="V306" i="1"/>
  <c r="V326" i="1"/>
  <c r="W329" i="1"/>
  <c r="W330" i="1" s="1"/>
  <c r="V331" i="1"/>
  <c r="V361" i="1"/>
  <c r="W373" i="1"/>
  <c r="W374" i="1" s="1"/>
  <c r="V375" i="1"/>
  <c r="W429" i="1"/>
  <c r="W431" i="1" s="1"/>
  <c r="R470" i="1"/>
  <c r="V256" i="1"/>
  <c r="V360" i="1"/>
  <c r="V448" i="1"/>
  <c r="L470" i="1"/>
  <c r="W457" i="1"/>
  <c r="W458" i="1" s="1"/>
  <c r="W451" i="1"/>
  <c r="W453" i="1" s="1"/>
  <c r="V454" i="1"/>
  <c r="V459" i="1"/>
  <c r="J470" i="1"/>
  <c r="V257" i="1"/>
  <c r="W446" i="1"/>
  <c r="W448" i="1" s="1"/>
  <c r="V458" i="1"/>
  <c r="W465" i="1" l="1"/>
  <c r="V460" i="1"/>
  <c r="V463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<sst xmlns="http://schemas.openxmlformats.org/spreadsheetml/2006/main" count="1677" uniqueCount="639">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</sst>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450</v>
      </c>
      <c r="V46" s="306">
        <f>IFERROR(IF(U46="",0,CEILING((U46/$H46),1)*$H46),"")</f>
        <v>453.6</v>
      </c>
      <c r="W46" s="37">
        <f>IFERROR(IF(V46=0,"",ROUNDUP(V46/H46,0)*0.02175),"")</f>
        <v>0.91349999999999998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41.666666666666664</v>
      </c>
      <c r="V48" s="307">
        <f>IFERROR(V46/H46,"0")+IFERROR(V47/H47,"0")</f>
        <v>42</v>
      </c>
      <c r="W48" s="307">
        <f>IFERROR(IF(W46="",0,W46),"0")+IFERROR(IF(W47="",0,W47),"0")</f>
        <v>0.91349999999999998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450</v>
      </c>
      <c r="V49" s="307">
        <f>IFERROR(SUM(V46:V47),"0")</f>
        <v>453.6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80</v>
      </c>
      <c r="V59" s="306">
        <f t="shared" ref="V59:V73" si="2">IFERROR(IF(U59="",0,CEILING((U59/$H59),1)*$H59),"")</f>
        <v>80</v>
      </c>
      <c r="W59" s="37">
        <f>IFERROR(IF(V59=0,"",ROUNDUP(V59/H59,0)*0.00753),"")</f>
        <v>0.18825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500</v>
      </c>
      <c r="V61" s="306">
        <f t="shared" si="2"/>
        <v>507.6</v>
      </c>
      <c r="W61" s="37">
        <f>IFERROR(IF(V61=0,"",ROUNDUP(V61/H61,0)*0.02175),"")</f>
        <v>1.0222499999999999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600</v>
      </c>
      <c r="V62" s="306">
        <f t="shared" si="2"/>
        <v>604.80000000000007</v>
      </c>
      <c r="W62" s="37">
        <f>IFERROR(IF(V62=0,"",ROUNDUP(V62/H62,0)*0.02175),"")</f>
        <v>1.218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33</v>
      </c>
      <c r="V72" s="306">
        <f t="shared" si="2"/>
        <v>36</v>
      </c>
      <c r="W72" s="37">
        <f t="shared" si="3"/>
        <v>7.4959999999999999E-2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134.18518518518519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136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2.5034599999999996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1213</v>
      </c>
      <c r="V75" s="307">
        <f>IFERROR(SUM(V59:V73),"0")</f>
        <v>1228.4000000000001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20</v>
      </c>
      <c r="V91" s="306">
        <f t="shared" si="5"/>
        <v>22.4</v>
      </c>
      <c r="W91" s="37">
        <f>IFERROR(IF(V91=0,"",ROUNDUP(V91/H91,0)*0.00502),"")</f>
        <v>4.0160000000000001E-2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10</v>
      </c>
      <c r="V94" s="306">
        <f t="shared" si="5"/>
        <v>11.2</v>
      </c>
      <c r="W94" s="37">
        <f>IFERROR(IF(V94=0,"",ROUNDUP(V94/H94,0)*0.00502),"")</f>
        <v>2.0080000000000001E-2</v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10.714285714285715</v>
      </c>
      <c r="V95" s="307">
        <f>IFERROR(V86/H86,"0")+IFERROR(V87/H87,"0")+IFERROR(V88/H88,"0")+IFERROR(V89/H89,"0")+IFERROR(V90/H90,"0")+IFERROR(V91/H91,"0")+IFERROR(V92/H92,"0")+IFERROR(V93/H93,"0")+IFERROR(V94/H94,"0")</f>
        <v>12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6.0240000000000002E-2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30</v>
      </c>
      <c r="V96" s="307">
        <f>IFERROR(SUM(V86:V94),"0")</f>
        <v>33.599999999999994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50</v>
      </c>
      <c r="V98" s="306">
        <f t="shared" ref="V98:V107" si="6">IFERROR(IF(U98="",0,CEILING((U98/$H98),1)*$H98),"")</f>
        <v>50.160000000000004</v>
      </c>
      <c r="W98" s="37">
        <f>IFERROR(IF(V98=0,"",ROUNDUP(V98/H98,0)*0.00753),"")</f>
        <v>0.14307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315</v>
      </c>
      <c r="V100" s="306">
        <f t="shared" si="6"/>
        <v>319.2</v>
      </c>
      <c r="W100" s="37">
        <f>IFERROR(IF(V100=0,"",ROUNDUP(V100/H100,0)*0.02175),"")</f>
        <v>0.8264999999999999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69</v>
      </c>
      <c r="V103" s="306">
        <f t="shared" si="6"/>
        <v>70.2</v>
      </c>
      <c r="W103" s="37">
        <f>IFERROR(IF(V103=0,"",ROUNDUP(V103/H103,0)*0.00753),"")</f>
        <v>0.19578000000000001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81.994949494949495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83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1.1653499999999999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434</v>
      </c>
      <c r="V109" s="307">
        <f>IFERROR(SUM(V98:V107),"0")</f>
        <v>439.56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62</v>
      </c>
      <c r="V122" s="306">
        <f>IFERROR(IF(U122="",0,CEILING((U122/$H122),1)*$H122),"")</f>
        <v>62.1</v>
      </c>
      <c r="W122" s="37">
        <f>IFERROR(IF(V122=0,"",ROUNDUP(V122/H122,0)*0.00753),"")</f>
        <v>0.17319000000000001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22.962962962962962</v>
      </c>
      <c r="V124" s="307">
        <f>IFERROR(V120/H120,"0")+IFERROR(V121/H121,"0")+IFERROR(V122/H122,"0")+IFERROR(V123/H123,"0")</f>
        <v>23</v>
      </c>
      <c r="W124" s="307">
        <f>IFERROR(IF(W120="",0,W120),"0")+IFERROR(IF(W121="",0,W121),"0")+IFERROR(IF(W122="",0,W122),"0")+IFERROR(IF(W123="",0,W123),"0")</f>
        <v>0.17319000000000001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62</v>
      </c>
      <c r="V125" s="307">
        <f>IFERROR(SUM(V120:V123),"0")</f>
        <v>62.1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89</v>
      </c>
      <c r="V136" s="306">
        <f t="shared" ref="V136:V143" si="7">IFERROR(IF(U136="",0,CEILING((U136/$H136),1)*$H136),"")</f>
        <v>92.4</v>
      </c>
      <c r="W136" s="37">
        <f>IFERROR(IF(V136=0,"",ROUNDUP(V136/H136,0)*0.00753),"")</f>
        <v>0.16566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164</v>
      </c>
      <c r="V138" s="306">
        <f t="shared" si="7"/>
        <v>168</v>
      </c>
      <c r="W138" s="37">
        <f>IFERROR(IF(V138=0,"",ROUNDUP(V138/H138,0)*0.00753),"")</f>
        <v>0.30120000000000002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88</v>
      </c>
      <c r="V142" s="306">
        <f t="shared" si="7"/>
        <v>88.2</v>
      </c>
      <c r="W142" s="37">
        <f>IFERROR(IF(V142=0,"",ROUNDUP(V142/H142,0)*0.00502),"")</f>
        <v>0.21084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102.14285714285714</v>
      </c>
      <c r="V144" s="307">
        <f>IFERROR(V136/H136,"0")+IFERROR(V137/H137,"0")+IFERROR(V138/H138,"0")+IFERROR(V139/H139,"0")+IFERROR(V140/H140,"0")+IFERROR(V141/H141,"0")+IFERROR(V142/H142,"0")+IFERROR(V143/H143,"0")</f>
        <v>104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0.67770000000000008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341</v>
      </c>
      <c r="V145" s="307">
        <f>IFERROR(SUM(V136:V143),"0")</f>
        <v>348.59999999999997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98</v>
      </c>
      <c r="V159" s="306">
        <f>IFERROR(IF(U159="",0,CEILING((U159/$H159),1)*$H159),"")</f>
        <v>102.60000000000001</v>
      </c>
      <c r="W159" s="37">
        <f>IFERROR(IF(V159=0,"",ROUNDUP(V159/H159,0)*0.00937),"")</f>
        <v>0.17802999999999999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18.148148148148145</v>
      </c>
      <c r="V162" s="307">
        <f>IFERROR(V158/H158,"0")+IFERROR(V159/H159,"0")+IFERROR(V160/H160,"0")+IFERROR(V161/H161,"0")</f>
        <v>19</v>
      </c>
      <c r="W162" s="307">
        <f>IFERROR(IF(W158="",0,W158),"0")+IFERROR(IF(W159="",0,W159),"0")+IFERROR(IF(W160="",0,W160),"0")+IFERROR(IF(W161="",0,W161),"0")</f>
        <v>0.17802999999999999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98</v>
      </c>
      <c r="V163" s="307">
        <f>IFERROR(SUM(V158:V161),"0")</f>
        <v>102.60000000000001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220</v>
      </c>
      <c r="V167" s="306">
        <f t="shared" si="8"/>
        <v>226.2</v>
      </c>
      <c r="W167" s="37">
        <f>IFERROR(IF(V167=0,"",ROUNDUP(V167/H167,0)*0.02175),"")</f>
        <v>0.5655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160</v>
      </c>
      <c r="V172" s="306">
        <f t="shared" si="8"/>
        <v>160.79999999999998</v>
      </c>
      <c r="W172" s="37">
        <f>IFERROR(IF(V172=0,"",ROUNDUP(V172/H172,0)*0.00753),"")</f>
        <v>0.50451000000000001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140</v>
      </c>
      <c r="V174" s="306">
        <f t="shared" si="8"/>
        <v>141.6</v>
      </c>
      <c r="W174" s="37">
        <f>IFERROR(IF(V174=0,"",ROUNDUP(V174/H174,0)*0.00753),"")</f>
        <v>0.44427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260</v>
      </c>
      <c r="V177" s="306">
        <f t="shared" si="8"/>
        <v>261.59999999999997</v>
      </c>
      <c r="W177" s="37">
        <f t="shared" si="9"/>
        <v>0.82077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258.62068965517244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261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2.3350499999999998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780</v>
      </c>
      <c r="V183" s="307">
        <f>IFERROR(SUM(V165:V181),"0")</f>
        <v>790.2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212</v>
      </c>
      <c r="V213" s="306">
        <f>IFERROR(IF(U213="",0,CEILING((U213/$H213),1)*$H213),"")</f>
        <v>214.20000000000002</v>
      </c>
      <c r="W213" s="37">
        <f>IFERROR(IF(V213=0,"",ROUNDUP(V213/H213,0)*0.00753),"")</f>
        <v>0.38403000000000004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226</v>
      </c>
      <c r="V214" s="306">
        <f>IFERROR(IF(U214="",0,CEILING((U214/$H214),1)*$H214),"")</f>
        <v>226.8</v>
      </c>
      <c r="W214" s="37">
        <f>IFERROR(IF(V214=0,"",ROUNDUP(V214/H214,0)*0.00753),"")</f>
        <v>0.40662000000000004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100</v>
      </c>
      <c r="V216" s="306">
        <f>IFERROR(IF(U216="",0,CEILING((U216/$H216),1)*$H216),"")</f>
        <v>100.80000000000001</v>
      </c>
      <c r="W216" s="37">
        <f>IFERROR(IF(V216=0,"",ROUNDUP(V216/H216,0)*0.00502),"")</f>
        <v>0.24096000000000001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151.9047619047619</v>
      </c>
      <c r="V217" s="307">
        <f>IFERROR(V213/H213,"0")+IFERROR(V214/H214,"0")+IFERROR(V215/H215,"0")+IFERROR(V216/H216,"0")</f>
        <v>153</v>
      </c>
      <c r="W217" s="307">
        <f>IFERROR(IF(W213="",0,W213),"0")+IFERROR(IF(W214="",0,W214),"0")+IFERROR(IF(W215="",0,W215),"0")+IFERROR(IF(W216="",0,W216),"0")</f>
        <v>1.0316100000000001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538</v>
      </c>
      <c r="V218" s="307">
        <f>IFERROR(SUM(V213:V216),"0")</f>
        <v>541.79999999999995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398</v>
      </c>
      <c r="V229" s="306">
        <f>IFERROR(IF(U229="",0,CEILING((U229/$H229),1)*$H229),"")</f>
        <v>403.20000000000005</v>
      </c>
      <c r="W229" s="37">
        <f>IFERROR(IF(V229=0,"",ROUNDUP(V229/H229,0)*0.02175),"")</f>
        <v>1.044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47.38095238095238</v>
      </c>
      <c r="V233" s="307">
        <f>IFERROR(V229/H229,"0")+IFERROR(V230/H230,"0")+IFERROR(V231/H231,"0")+IFERROR(V232/H232,"0")</f>
        <v>48</v>
      </c>
      <c r="W233" s="307">
        <f>IFERROR(IF(W229="",0,W229),"0")+IFERROR(IF(W230="",0,W230),"0")+IFERROR(IF(W231="",0,W231),"0")+IFERROR(IF(W232="",0,W232),"0")</f>
        <v>1.044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398</v>
      </c>
      <c r="V234" s="307">
        <f>IFERROR(SUM(V229:V232),"0")</f>
        <v>403.20000000000005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22</v>
      </c>
      <c r="V238" s="306">
        <f>IFERROR(IF(U238="",0,CEILING((U238/$H238),1)*$H238),"")</f>
        <v>22.95</v>
      </c>
      <c r="W238" s="37">
        <f>IFERROR(IF(V238=0,"",ROUNDUP(V238/H238,0)*0.00753),"")</f>
        <v>6.7769999999999997E-2</v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8.6274509803921582</v>
      </c>
      <c r="V239" s="307">
        <f>IFERROR(V236/H236,"0")+IFERROR(V237/H237,"0")+IFERROR(V238/H238,"0")</f>
        <v>9</v>
      </c>
      <c r="W239" s="307">
        <f>IFERROR(IF(W236="",0,W236),"0")+IFERROR(IF(W237="",0,W237),"0")+IFERROR(IF(W238="",0,W238),"0")</f>
        <v>6.7769999999999997E-2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22</v>
      </c>
      <c r="V240" s="307">
        <f>IFERROR(SUM(V236:V238),"0")</f>
        <v>22.95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44</v>
      </c>
      <c r="V271" s="306">
        <f>IFERROR(IF(U271="",0,CEILING((U271/$H271),1)*$H271),"")</f>
        <v>45.36</v>
      </c>
      <c r="W271" s="37">
        <f>IFERROR(IF(V271=0,"",ROUNDUP(V271/H271,0)*0.00753),"")</f>
        <v>0.13553999999999999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17.460317460317459</v>
      </c>
      <c r="V272" s="307">
        <f>IFERROR(V269/H269,"0")+IFERROR(V270/H270,"0")+IFERROR(V271/H271,"0")</f>
        <v>18</v>
      </c>
      <c r="W272" s="307">
        <f>IFERROR(IF(W269="",0,W269),"0")+IFERROR(IF(W270="",0,W270),"0")+IFERROR(IF(W271="",0,W271),"0")</f>
        <v>0.13553999999999999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44</v>
      </c>
      <c r="V273" s="307">
        <f>IFERROR(SUM(V269:V271),"0")</f>
        <v>45.36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500</v>
      </c>
      <c r="V285" s="306">
        <f t="shared" ref="V285:V292" si="14">IFERROR(IF(U285="",0,CEILING((U285/$H285),1)*$H285),"")</f>
        <v>510</v>
      </c>
      <c r="W285" s="37">
        <f>IFERROR(IF(V285=0,"",ROUNDUP(V285/H285,0)*0.02175),"")</f>
        <v>0.73949999999999994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200</v>
      </c>
      <c r="V287" s="306">
        <f t="shared" si="14"/>
        <v>210</v>
      </c>
      <c r="W287" s="37">
        <f>IFERROR(IF(V287=0,"",ROUNDUP(V287/H287,0)*0.02175),"")</f>
        <v>0.30449999999999999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46.666666666666671</v>
      </c>
      <c r="V293" s="307">
        <f>IFERROR(V285/H285,"0")+IFERROR(V286/H286,"0")+IFERROR(V287/H287,"0")+IFERROR(V288/H288,"0")+IFERROR(V289/H289,"0")+IFERROR(V290/H290,"0")+IFERROR(V291/H291,"0")+IFERROR(V292/H292,"0")</f>
        <v>48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1.044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700</v>
      </c>
      <c r="V294" s="307">
        <f>IFERROR(SUM(V285:V292),"0")</f>
        <v>720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100</v>
      </c>
      <c r="V296" s="306">
        <f>IFERROR(IF(U296="",0,CEILING((U296/$H296),1)*$H296),"")</f>
        <v>105</v>
      </c>
      <c r="W296" s="37">
        <f>IFERROR(IF(V296=0,"",ROUNDUP(V296/H296,0)*0.02175),"")</f>
        <v>0.15225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6.666666666666667</v>
      </c>
      <c r="V298" s="307">
        <f>IFERROR(V296/H296,"0")+IFERROR(V297/H297,"0")</f>
        <v>7</v>
      </c>
      <c r="W298" s="307">
        <f>IFERROR(IF(W296="",0,W296),"0")+IFERROR(IF(W297="",0,W297),"0")</f>
        <v>0.15225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100</v>
      </c>
      <c r="V299" s="307">
        <f>IFERROR(SUM(V296:V297),"0")</f>
        <v>105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428</v>
      </c>
      <c r="V305" s="306">
        <f>IFERROR(IF(U305="",0,CEILING((U305/$H305),1)*$H305),"")</f>
        <v>429</v>
      </c>
      <c r="W305" s="37">
        <f>IFERROR(IF(V305=0,"",ROUNDUP(V305/H305,0)*0.02175),"")</f>
        <v>1.1962499999999998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54.871794871794876</v>
      </c>
      <c r="V306" s="307">
        <f>IFERROR(V305/H305,"0")</f>
        <v>55</v>
      </c>
      <c r="W306" s="307">
        <f>IFERROR(IF(W305="",0,W305),"0")</f>
        <v>1.1962499999999998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428</v>
      </c>
      <c r="V307" s="307">
        <f>IFERROR(SUM(V305:V305),"0")</f>
        <v>429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17</v>
      </c>
      <c r="V318" s="306">
        <f>IFERROR(IF(U318="",0,CEILING((U318/$H318),1)*$H318),"")</f>
        <v>19.599999999999998</v>
      </c>
      <c r="W318" s="37">
        <f>IFERROR(IF(V318=0,"",ROUNDUP(V318/H318,0)*0.00502),"")</f>
        <v>3.5140000000000005E-2</v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6.0714285714285721</v>
      </c>
      <c r="V319" s="307">
        <f>IFERROR(V317/H317,"0")+IFERROR(V318/H318,"0")</f>
        <v>7</v>
      </c>
      <c r="W319" s="307">
        <f>IFERROR(IF(W317="",0,W317),"0")+IFERROR(IF(W318="",0,W318),"0")</f>
        <v>3.5140000000000005E-2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17</v>
      </c>
      <c r="V320" s="307">
        <f>IFERROR(SUM(V317:V318),"0")</f>
        <v>19.599999999999998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755</v>
      </c>
      <c r="V322" s="306">
        <f>IFERROR(IF(U322="",0,CEILING((U322/$H322),1)*$H322),"")</f>
        <v>756.6</v>
      </c>
      <c r="W322" s="37">
        <f>IFERROR(IF(V322=0,"",ROUNDUP(V322/H322,0)*0.02175),"")</f>
        <v>2.10975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96.794871794871796</v>
      </c>
      <c r="V326" s="307">
        <f>IFERROR(V322/H322,"0")+IFERROR(V323/H323,"0")+IFERROR(V324/H324,"0")+IFERROR(V325/H325,"0")</f>
        <v>97</v>
      </c>
      <c r="W326" s="307">
        <f>IFERROR(IF(W322="",0,W322),"0")+IFERROR(IF(W323="",0,W323),"0")+IFERROR(IF(W324="",0,W324),"0")+IFERROR(IF(W325="",0,W325),"0")</f>
        <v>2.10975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755</v>
      </c>
      <c r="V327" s="307">
        <f>IFERROR(SUM(V322:V325),"0")</f>
        <v>756.6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81</v>
      </c>
      <c r="V340" s="306">
        <f t="shared" ref="V340:V352" si="15">IFERROR(IF(U340="",0,CEILING((U340/$H340),1)*$H340),"")</f>
        <v>84</v>
      </c>
      <c r="W340" s="37">
        <f>IFERROR(IF(V340=0,"",ROUNDUP(V340/H340,0)*0.00753),"")</f>
        <v>0.15060000000000001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52</v>
      </c>
      <c r="V344" s="306">
        <f t="shared" si="15"/>
        <v>52.08</v>
      </c>
      <c r="W344" s="37">
        <f t="shared" ref="W344:W352" si="16">IFERROR(IF(V344=0,"",ROUNDUP(V344/H344,0)*0.00502),"")</f>
        <v>0.15562000000000001</v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48</v>
      </c>
      <c r="V348" s="306">
        <f t="shared" si="15"/>
        <v>48.72</v>
      </c>
      <c r="W348" s="37">
        <f t="shared" si="16"/>
        <v>0.14558000000000001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78.80952380952381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80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0.45180000000000009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181</v>
      </c>
      <c r="V354" s="307">
        <f>IFERROR(SUM(V340:V352),"0")</f>
        <v>184.79999999999998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400</v>
      </c>
      <c r="V404" s="306">
        <f t="shared" si="18"/>
        <v>401.28000000000003</v>
      </c>
      <c r="W404" s="37">
        <f>IFERROR(IF(V404=0,"",ROUNDUP(V404/H404,0)*0.01196),"")</f>
        <v>0.90895999999999999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200</v>
      </c>
      <c r="V405" s="306">
        <f t="shared" si="18"/>
        <v>200.64000000000001</v>
      </c>
      <c r="W405" s="37">
        <f>IFERROR(IF(V405=0,"",ROUNDUP(V405/H405,0)*0.01196),"")</f>
        <v>0.45448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350</v>
      </c>
      <c r="V406" s="306">
        <f t="shared" si="18"/>
        <v>353.76</v>
      </c>
      <c r="W406" s="37">
        <f>IFERROR(IF(V406=0,"",ROUNDUP(V406/H406,0)*0.01196),"")</f>
        <v>0.80132000000000003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179.92424242424241</v>
      </c>
      <c r="V412" s="307">
        <f>IFERROR(V403/H403,"0")+IFERROR(V404/H404,"0")+IFERROR(V405/H405,"0")+IFERROR(V406/H406,"0")+IFERROR(V407/H407,"0")+IFERROR(V408/H408,"0")+IFERROR(V409/H409,"0")+IFERROR(V410/H410,"0")+IFERROR(V411/H411,"0")</f>
        <v>181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2.1647600000000002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950</v>
      </c>
      <c r="V413" s="307">
        <f>IFERROR(SUM(V403:V411),"0")</f>
        <v>955.68000000000006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450</v>
      </c>
      <c r="V415" s="306">
        <f>IFERROR(IF(U415="",0,CEILING((U415/$H415),1)*$H415),"")</f>
        <v>454.08000000000004</v>
      </c>
      <c r="W415" s="37">
        <f>IFERROR(IF(V415=0,"",ROUNDUP(V415/H415,0)*0.01196),"")</f>
        <v>1.0285599999999999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85.22727272727272</v>
      </c>
      <c r="V417" s="307">
        <f>IFERROR(V415/H415,"0")+IFERROR(V416/H416,"0")</f>
        <v>86</v>
      </c>
      <c r="W417" s="307">
        <f>IFERROR(IF(W415="",0,W415),"0")+IFERROR(IF(W416="",0,W416),"0")</f>
        <v>1.0285599999999999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450</v>
      </c>
      <c r="V418" s="307">
        <f>IFERROR(SUM(V415:V416),"0")</f>
        <v>454.08000000000004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200</v>
      </c>
      <c r="V421" s="306">
        <f t="shared" si="19"/>
        <v>200.64000000000001</v>
      </c>
      <c r="W421" s="37">
        <f>IFERROR(IF(V421=0,"",ROUNDUP(V421/H421,0)*0.01196),"")</f>
        <v>0.45448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300</v>
      </c>
      <c r="V422" s="306">
        <f t="shared" si="19"/>
        <v>300.96000000000004</v>
      </c>
      <c r="W422" s="37">
        <f>IFERROR(IF(V422=0,"",ROUNDUP(V422/H422,0)*0.01196),"")</f>
        <v>0.68171999999999999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94.696969696969688</v>
      </c>
      <c r="V426" s="307">
        <f>IFERROR(V420/H420,"0")+IFERROR(V421/H421,"0")+IFERROR(V422/H422,"0")+IFERROR(V423/H423,"0")+IFERROR(V424/H424,"0")+IFERROR(V425/H425,"0")</f>
        <v>95</v>
      </c>
      <c r="W426" s="307">
        <f>IFERROR(IF(W420="",0,W420),"0")+IFERROR(IF(W421="",0,W421),"0")+IFERROR(IF(W422="",0,W422),"0")+IFERROR(IF(W423="",0,W423),"0")+IFERROR(IF(W424="",0,W424),"0")+IFERROR(IF(W425="",0,W425),"0")</f>
        <v>1.1362000000000001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500</v>
      </c>
      <c r="V427" s="307">
        <f>IFERROR(SUM(V420:V425),"0")</f>
        <v>501.6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8491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8598.33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9017.7103011472791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9130.83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17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17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9442.7103011472791</v>
      </c>
      <c r="V463" s="307">
        <f>GrossWeightTotalR+PalletQtyTotalR*25</f>
        <v>9555.83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1545.538664926089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1564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19.604149999999997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453.6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1701.5600000000004</v>
      </c>
      <c r="F470" s="47">
        <f>IFERROR(V120*1,"0")+IFERROR(V121*1,"0")+IFERROR(V122*1,"0")+IFERROR(V123*1,"0")</f>
        <v>62.1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348.59999999999997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892.8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967.95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45.36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1254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776.2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184.79999999999998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1911.3600000000004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2023-10-05T10:23:17Z</dcterms:modified>
</cp:coreProperties>
</file>