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6,24 ПОКОМ филиалы\"/>
    </mc:Choice>
  </mc:AlternateContent>
  <xr:revisionPtr revIDLastSave="0" documentId="13_ncr:1_{F80304A1-D4A9-4093-9D2B-D297B442A39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7" i="1" l="1"/>
  <c r="F116" i="1"/>
  <c r="E116" i="1"/>
  <c r="E113" i="1"/>
  <c r="AC11" i="1" l="1"/>
  <c r="AC14" i="1"/>
  <c r="AC16" i="1"/>
  <c r="AC17" i="1"/>
  <c r="AC18" i="1"/>
  <c r="AC20" i="1"/>
  <c r="AC22" i="1"/>
  <c r="AC23" i="1"/>
  <c r="AC24" i="1"/>
  <c r="AC25" i="1"/>
  <c r="AC26" i="1"/>
  <c r="AC27" i="1"/>
  <c r="AC31" i="1"/>
  <c r="AC32" i="1"/>
  <c r="AC33" i="1"/>
  <c r="AC35" i="1"/>
  <c r="AC36" i="1"/>
  <c r="AC41" i="1"/>
  <c r="AC42" i="1"/>
  <c r="AC44" i="1"/>
  <c r="AC45" i="1"/>
  <c r="AC47" i="1"/>
  <c r="AC49" i="1"/>
  <c r="AC50" i="1"/>
  <c r="AC54" i="1"/>
  <c r="AC56" i="1"/>
  <c r="AC58" i="1"/>
  <c r="AC59" i="1"/>
  <c r="AC60" i="1"/>
  <c r="AC61" i="1"/>
  <c r="AC67" i="1"/>
  <c r="AC71" i="1"/>
  <c r="AC72" i="1"/>
  <c r="AC73" i="1"/>
  <c r="AC75" i="1"/>
  <c r="AC76" i="1"/>
  <c r="AC77" i="1"/>
  <c r="AC81" i="1"/>
  <c r="AC87" i="1"/>
  <c r="AC88" i="1"/>
  <c r="AC89" i="1"/>
  <c r="AC90" i="1"/>
  <c r="AC92" i="1"/>
  <c r="AC93" i="1"/>
  <c r="AC94" i="1"/>
  <c r="AC95" i="1"/>
  <c r="AC96" i="1"/>
  <c r="AC97" i="1"/>
  <c r="AC98" i="1"/>
  <c r="AC99" i="1"/>
  <c r="AC100" i="1"/>
  <c r="AC101" i="1"/>
  <c r="AC103" i="1"/>
  <c r="AC105" i="1"/>
  <c r="AC107" i="1"/>
  <c r="AC108" i="1"/>
  <c r="AC109" i="1"/>
  <c r="AC111" i="1"/>
  <c r="AC113" i="1"/>
  <c r="AC114" i="1"/>
  <c r="AC115" i="1"/>
  <c r="AC119" i="1"/>
  <c r="L7" i="1"/>
  <c r="P7" i="1" s="1"/>
  <c r="Q7" i="1" s="1"/>
  <c r="AC7" i="1" s="1"/>
  <c r="L8" i="1"/>
  <c r="P8" i="1" s="1"/>
  <c r="L9" i="1"/>
  <c r="P9" i="1" s="1"/>
  <c r="Q9" i="1" s="1"/>
  <c r="AC9" i="1" s="1"/>
  <c r="L10" i="1"/>
  <c r="P10" i="1" s="1"/>
  <c r="AC10" i="1" s="1"/>
  <c r="L11" i="1"/>
  <c r="P11" i="1" s="1"/>
  <c r="L12" i="1"/>
  <c r="P12" i="1" s="1"/>
  <c r="AC12" i="1" s="1"/>
  <c r="L13" i="1"/>
  <c r="P13" i="1" s="1"/>
  <c r="Q13" i="1" s="1"/>
  <c r="AC13" i="1" s="1"/>
  <c r="L14" i="1"/>
  <c r="P14" i="1" s="1"/>
  <c r="L15" i="1"/>
  <c r="P15" i="1" s="1"/>
  <c r="Q15" i="1" s="1"/>
  <c r="AC15" i="1" s="1"/>
  <c r="L16" i="1"/>
  <c r="P16" i="1" s="1"/>
  <c r="L17" i="1"/>
  <c r="P17" i="1" s="1"/>
  <c r="L18" i="1"/>
  <c r="P18" i="1" s="1"/>
  <c r="L19" i="1"/>
  <c r="P19" i="1" s="1"/>
  <c r="L20" i="1"/>
  <c r="P20" i="1" s="1"/>
  <c r="L21" i="1"/>
  <c r="P21" i="1" s="1"/>
  <c r="Q21" i="1" s="1"/>
  <c r="AC21" i="1" s="1"/>
  <c r="L22" i="1"/>
  <c r="P22" i="1" s="1"/>
  <c r="L23" i="1"/>
  <c r="P23" i="1" s="1"/>
  <c r="L24" i="1"/>
  <c r="P24" i="1" s="1"/>
  <c r="L25" i="1"/>
  <c r="P25" i="1" s="1"/>
  <c r="L26" i="1"/>
  <c r="P26" i="1" s="1"/>
  <c r="L27" i="1"/>
  <c r="P27" i="1" s="1"/>
  <c r="L28" i="1"/>
  <c r="P28" i="1" s="1"/>
  <c r="AC28" i="1" s="1"/>
  <c r="L29" i="1"/>
  <c r="P29" i="1" s="1"/>
  <c r="AC29" i="1" s="1"/>
  <c r="L30" i="1"/>
  <c r="P30" i="1" s="1"/>
  <c r="AC30" i="1" s="1"/>
  <c r="L31" i="1"/>
  <c r="P31" i="1" s="1"/>
  <c r="L32" i="1"/>
  <c r="P32" i="1" s="1"/>
  <c r="L33" i="1"/>
  <c r="P33" i="1" s="1"/>
  <c r="L34" i="1"/>
  <c r="P34" i="1" s="1"/>
  <c r="AC34" i="1" s="1"/>
  <c r="L35" i="1"/>
  <c r="P35" i="1" s="1"/>
  <c r="L36" i="1"/>
  <c r="P36" i="1" s="1"/>
  <c r="L37" i="1"/>
  <c r="P37" i="1" s="1"/>
  <c r="Q37" i="1" s="1"/>
  <c r="AC37" i="1" s="1"/>
  <c r="L38" i="1"/>
  <c r="P38" i="1" s="1"/>
  <c r="AC38" i="1" s="1"/>
  <c r="L39" i="1"/>
  <c r="P39" i="1" s="1"/>
  <c r="AC39" i="1" s="1"/>
  <c r="L40" i="1"/>
  <c r="P40" i="1" s="1"/>
  <c r="Q40" i="1" s="1"/>
  <c r="AC40" i="1" s="1"/>
  <c r="L41" i="1"/>
  <c r="P41" i="1" s="1"/>
  <c r="L42" i="1"/>
  <c r="P42" i="1" s="1"/>
  <c r="L43" i="1"/>
  <c r="P43" i="1" s="1"/>
  <c r="Q43" i="1" s="1"/>
  <c r="AC43" i="1" s="1"/>
  <c r="L44" i="1"/>
  <c r="P44" i="1" s="1"/>
  <c r="L45" i="1"/>
  <c r="P45" i="1" s="1"/>
  <c r="L46" i="1"/>
  <c r="P46" i="1" s="1"/>
  <c r="Q46" i="1" s="1"/>
  <c r="AC46" i="1" s="1"/>
  <c r="L47" i="1"/>
  <c r="P47" i="1" s="1"/>
  <c r="L48" i="1"/>
  <c r="P48" i="1" s="1"/>
  <c r="AC48" i="1" s="1"/>
  <c r="L49" i="1"/>
  <c r="P49" i="1" s="1"/>
  <c r="L50" i="1"/>
  <c r="P50" i="1" s="1"/>
  <c r="L51" i="1"/>
  <c r="P51" i="1" s="1"/>
  <c r="Q51" i="1" s="1"/>
  <c r="AC51" i="1" s="1"/>
  <c r="L52" i="1"/>
  <c r="P52" i="1" s="1"/>
  <c r="Q52" i="1" s="1"/>
  <c r="AC52" i="1" s="1"/>
  <c r="L53" i="1"/>
  <c r="P53" i="1" s="1"/>
  <c r="Q53" i="1" s="1"/>
  <c r="AC53" i="1" s="1"/>
  <c r="L54" i="1"/>
  <c r="P54" i="1" s="1"/>
  <c r="L55" i="1"/>
  <c r="P55" i="1" s="1"/>
  <c r="Q55" i="1" s="1"/>
  <c r="AC55" i="1" s="1"/>
  <c r="L56" i="1"/>
  <c r="P56" i="1" s="1"/>
  <c r="L57" i="1"/>
  <c r="P57" i="1" s="1"/>
  <c r="Q57" i="1" s="1"/>
  <c r="AC57" i="1" s="1"/>
  <c r="L58" i="1"/>
  <c r="P58" i="1" s="1"/>
  <c r="L59" i="1"/>
  <c r="P59" i="1" s="1"/>
  <c r="L60" i="1"/>
  <c r="P60" i="1" s="1"/>
  <c r="L61" i="1"/>
  <c r="P61" i="1" s="1"/>
  <c r="L62" i="1"/>
  <c r="P62" i="1" s="1"/>
  <c r="L63" i="1"/>
  <c r="P63" i="1" s="1"/>
  <c r="Q63" i="1" s="1"/>
  <c r="AC63" i="1" s="1"/>
  <c r="L64" i="1"/>
  <c r="P64" i="1" s="1"/>
  <c r="Q64" i="1" s="1"/>
  <c r="AC64" i="1" s="1"/>
  <c r="L65" i="1"/>
  <c r="P65" i="1" s="1"/>
  <c r="L66" i="1"/>
  <c r="P66" i="1" s="1"/>
  <c r="AC66" i="1" s="1"/>
  <c r="L67" i="1"/>
  <c r="P67" i="1" s="1"/>
  <c r="L68" i="1"/>
  <c r="P68" i="1" s="1"/>
  <c r="Q68" i="1" s="1"/>
  <c r="AC68" i="1" s="1"/>
  <c r="L69" i="1"/>
  <c r="P69" i="1" s="1"/>
  <c r="Q69" i="1" s="1"/>
  <c r="AC69" i="1" s="1"/>
  <c r="L70" i="1"/>
  <c r="P70" i="1" s="1"/>
  <c r="Q70" i="1" s="1"/>
  <c r="AC70" i="1" s="1"/>
  <c r="L71" i="1"/>
  <c r="P71" i="1" s="1"/>
  <c r="L72" i="1"/>
  <c r="P72" i="1" s="1"/>
  <c r="L73" i="1"/>
  <c r="P73" i="1" s="1"/>
  <c r="L74" i="1"/>
  <c r="P74" i="1" s="1"/>
  <c r="L75" i="1"/>
  <c r="P75" i="1" s="1"/>
  <c r="L76" i="1"/>
  <c r="P76" i="1" s="1"/>
  <c r="L77" i="1"/>
  <c r="P77" i="1" s="1"/>
  <c r="L78" i="1"/>
  <c r="P78" i="1" s="1"/>
  <c r="Q78" i="1" s="1"/>
  <c r="AC78" i="1" s="1"/>
  <c r="L79" i="1"/>
  <c r="P79" i="1" s="1"/>
  <c r="Q79" i="1" s="1"/>
  <c r="AC79" i="1" s="1"/>
  <c r="L80" i="1"/>
  <c r="P80" i="1" s="1"/>
  <c r="Q80" i="1" s="1"/>
  <c r="AC80" i="1" s="1"/>
  <c r="L81" i="1"/>
  <c r="P81" i="1" s="1"/>
  <c r="L82" i="1"/>
  <c r="P82" i="1" s="1"/>
  <c r="AC82" i="1" s="1"/>
  <c r="L83" i="1"/>
  <c r="P83" i="1" s="1"/>
  <c r="Q83" i="1" s="1"/>
  <c r="AC83" i="1" s="1"/>
  <c r="L84" i="1"/>
  <c r="P84" i="1" s="1"/>
  <c r="Q84" i="1" s="1"/>
  <c r="AC84" i="1" s="1"/>
  <c r="L85" i="1"/>
  <c r="P85" i="1" s="1"/>
  <c r="Q85" i="1" s="1"/>
  <c r="AC85" i="1" s="1"/>
  <c r="L86" i="1"/>
  <c r="P86" i="1" s="1"/>
  <c r="L87" i="1"/>
  <c r="P87" i="1" s="1"/>
  <c r="L88" i="1"/>
  <c r="P88" i="1" s="1"/>
  <c r="L89" i="1"/>
  <c r="P89" i="1" s="1"/>
  <c r="L90" i="1"/>
  <c r="P90" i="1" s="1"/>
  <c r="L91" i="1"/>
  <c r="P91" i="1" s="1"/>
  <c r="L92" i="1"/>
  <c r="P92" i="1" s="1"/>
  <c r="L93" i="1"/>
  <c r="P93" i="1" s="1"/>
  <c r="L94" i="1"/>
  <c r="P94" i="1" s="1"/>
  <c r="L95" i="1"/>
  <c r="P95" i="1" s="1"/>
  <c r="L96" i="1"/>
  <c r="P96" i="1" s="1"/>
  <c r="L97" i="1"/>
  <c r="P97" i="1" s="1"/>
  <c r="L98" i="1"/>
  <c r="P98" i="1" s="1"/>
  <c r="L99" i="1"/>
  <c r="P99" i="1" s="1"/>
  <c r="L100" i="1"/>
  <c r="P100" i="1" s="1"/>
  <c r="L101" i="1"/>
  <c r="P101" i="1" s="1"/>
  <c r="L102" i="1"/>
  <c r="P102" i="1" s="1"/>
  <c r="AC102" i="1" s="1"/>
  <c r="L103" i="1"/>
  <c r="P103" i="1" s="1"/>
  <c r="L104" i="1"/>
  <c r="P104" i="1" s="1"/>
  <c r="AC104" i="1" s="1"/>
  <c r="L105" i="1"/>
  <c r="P105" i="1" s="1"/>
  <c r="L106" i="1"/>
  <c r="P106" i="1" s="1"/>
  <c r="AC106" i="1" s="1"/>
  <c r="L107" i="1"/>
  <c r="P107" i="1" s="1"/>
  <c r="L108" i="1"/>
  <c r="P108" i="1" s="1"/>
  <c r="L109" i="1"/>
  <c r="P109" i="1" s="1"/>
  <c r="L110" i="1"/>
  <c r="P110" i="1" s="1"/>
  <c r="L111" i="1"/>
  <c r="P111" i="1" s="1"/>
  <c r="L112" i="1"/>
  <c r="P112" i="1" s="1"/>
  <c r="AC112" i="1" s="1"/>
  <c r="L113" i="1"/>
  <c r="P113" i="1" s="1"/>
  <c r="L114" i="1"/>
  <c r="P114" i="1" s="1"/>
  <c r="L115" i="1"/>
  <c r="P115" i="1" s="1"/>
  <c r="L116" i="1"/>
  <c r="P116" i="1" s="1"/>
  <c r="L117" i="1"/>
  <c r="P117" i="1" s="1"/>
  <c r="Q117" i="1" s="1"/>
  <c r="AC117" i="1" s="1"/>
  <c r="L118" i="1"/>
  <c r="P118" i="1" s="1"/>
  <c r="AC118" i="1" s="1"/>
  <c r="L119" i="1"/>
  <c r="P119" i="1" s="1"/>
  <c r="L6" i="1"/>
  <c r="P6" i="1" s="1"/>
  <c r="Q91" i="1" l="1"/>
  <c r="AC91" i="1" s="1"/>
  <c r="Q65" i="1"/>
  <c r="AC65" i="1" s="1"/>
  <c r="Q19" i="1"/>
  <c r="AC19" i="1" s="1"/>
  <c r="Q86" i="1"/>
  <c r="AC86" i="1" s="1"/>
  <c r="Q62" i="1"/>
  <c r="AC62" i="1" s="1"/>
  <c r="Q8" i="1"/>
  <c r="AC8" i="1" s="1"/>
  <c r="Q110" i="1"/>
  <c r="AC110" i="1" s="1"/>
  <c r="Q74" i="1"/>
  <c r="AC74" i="1" s="1"/>
  <c r="T116" i="1"/>
  <c r="AC116" i="1"/>
  <c r="Q6" i="1"/>
  <c r="U6" i="1"/>
  <c r="U118" i="1"/>
  <c r="T118" i="1"/>
  <c r="U114" i="1"/>
  <c r="T114" i="1"/>
  <c r="U112" i="1"/>
  <c r="T112" i="1"/>
  <c r="U110" i="1"/>
  <c r="U108" i="1"/>
  <c r="T108" i="1"/>
  <c r="U106" i="1"/>
  <c r="T106" i="1"/>
  <c r="U104" i="1"/>
  <c r="T104" i="1"/>
  <c r="U102" i="1"/>
  <c r="T102" i="1"/>
  <c r="U100" i="1"/>
  <c r="T100" i="1"/>
  <c r="U98" i="1"/>
  <c r="T98" i="1"/>
  <c r="U96" i="1"/>
  <c r="T96" i="1"/>
  <c r="U94" i="1"/>
  <c r="T94" i="1"/>
  <c r="U92" i="1"/>
  <c r="T92" i="1"/>
  <c r="U90" i="1"/>
  <c r="T90" i="1"/>
  <c r="U88" i="1"/>
  <c r="T88" i="1"/>
  <c r="U86" i="1"/>
  <c r="T86" i="1"/>
  <c r="U84" i="1"/>
  <c r="T84" i="1"/>
  <c r="U82" i="1"/>
  <c r="T82" i="1"/>
  <c r="U80" i="1"/>
  <c r="T80" i="1"/>
  <c r="U78" i="1"/>
  <c r="T78" i="1"/>
  <c r="U76" i="1"/>
  <c r="T76" i="1"/>
  <c r="U74" i="1"/>
  <c r="T74" i="1"/>
  <c r="U72" i="1"/>
  <c r="T72" i="1"/>
  <c r="U70" i="1"/>
  <c r="T70" i="1"/>
  <c r="U68" i="1"/>
  <c r="T68" i="1"/>
  <c r="U66" i="1"/>
  <c r="T66" i="1"/>
  <c r="U64" i="1"/>
  <c r="T64" i="1"/>
  <c r="U62" i="1"/>
  <c r="T60" i="1"/>
  <c r="U60" i="1"/>
  <c r="T58" i="1"/>
  <c r="U58" i="1"/>
  <c r="T56" i="1"/>
  <c r="U56" i="1"/>
  <c r="T54" i="1"/>
  <c r="U54" i="1"/>
  <c r="T52" i="1"/>
  <c r="U52" i="1"/>
  <c r="T50" i="1"/>
  <c r="U50" i="1"/>
  <c r="T48" i="1"/>
  <c r="U48" i="1"/>
  <c r="T46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10" i="1"/>
  <c r="U10" i="1"/>
  <c r="U8" i="1"/>
  <c r="U119" i="1"/>
  <c r="T119" i="1"/>
  <c r="U117" i="1"/>
  <c r="T117" i="1"/>
  <c r="U115" i="1"/>
  <c r="T115" i="1"/>
  <c r="U113" i="1"/>
  <c r="T113" i="1"/>
  <c r="U111" i="1"/>
  <c r="T111" i="1"/>
  <c r="U109" i="1"/>
  <c r="T109" i="1"/>
  <c r="U107" i="1"/>
  <c r="T107" i="1"/>
  <c r="U105" i="1"/>
  <c r="T105" i="1"/>
  <c r="U103" i="1"/>
  <c r="T103" i="1"/>
  <c r="U101" i="1"/>
  <c r="T101" i="1"/>
  <c r="U99" i="1"/>
  <c r="T99" i="1"/>
  <c r="U97" i="1"/>
  <c r="T97" i="1"/>
  <c r="U95" i="1"/>
  <c r="T95" i="1"/>
  <c r="U93" i="1"/>
  <c r="T93" i="1"/>
  <c r="U91" i="1"/>
  <c r="U89" i="1"/>
  <c r="T89" i="1"/>
  <c r="U87" i="1"/>
  <c r="T87" i="1"/>
  <c r="U85" i="1"/>
  <c r="T85" i="1"/>
  <c r="U83" i="1"/>
  <c r="T83" i="1"/>
  <c r="U81" i="1"/>
  <c r="T81" i="1"/>
  <c r="U79" i="1"/>
  <c r="T79" i="1"/>
  <c r="U77" i="1"/>
  <c r="T77" i="1"/>
  <c r="U75" i="1"/>
  <c r="T75" i="1"/>
  <c r="U73" i="1"/>
  <c r="T73" i="1"/>
  <c r="U71" i="1"/>
  <c r="T71" i="1"/>
  <c r="U69" i="1"/>
  <c r="T69" i="1"/>
  <c r="U67" i="1"/>
  <c r="T67" i="1"/>
  <c r="U65" i="1"/>
  <c r="T65" i="1"/>
  <c r="U63" i="1"/>
  <c r="T63" i="1"/>
  <c r="U61" i="1"/>
  <c r="T61" i="1"/>
  <c r="U59" i="1"/>
  <c r="T59" i="1"/>
  <c r="U57" i="1"/>
  <c r="T57" i="1"/>
  <c r="U55" i="1"/>
  <c r="T55" i="1"/>
  <c r="U53" i="1"/>
  <c r="T53" i="1"/>
  <c r="U51" i="1"/>
  <c r="T51" i="1"/>
  <c r="U49" i="1"/>
  <c r="T49" i="1"/>
  <c r="U47" i="1"/>
  <c r="T47" i="1"/>
  <c r="U45" i="1"/>
  <c r="T45" i="1"/>
  <c r="U43" i="1"/>
  <c r="T43" i="1"/>
  <c r="U41" i="1"/>
  <c r="T41" i="1"/>
  <c r="U39" i="1"/>
  <c r="T39" i="1"/>
  <c r="U37" i="1"/>
  <c r="T37" i="1"/>
  <c r="U35" i="1"/>
  <c r="T35" i="1"/>
  <c r="U33" i="1"/>
  <c r="T33" i="1"/>
  <c r="U31" i="1"/>
  <c r="T31" i="1"/>
  <c r="U29" i="1"/>
  <c r="T29" i="1"/>
  <c r="U27" i="1"/>
  <c r="T27" i="1"/>
  <c r="U25" i="1"/>
  <c r="T25" i="1"/>
  <c r="U23" i="1"/>
  <c r="T23" i="1"/>
  <c r="U21" i="1"/>
  <c r="T21" i="1"/>
  <c r="U19" i="1"/>
  <c r="U17" i="1"/>
  <c r="T17" i="1"/>
  <c r="U15" i="1"/>
  <c r="T15" i="1"/>
  <c r="U13" i="1"/>
  <c r="T13" i="1"/>
  <c r="U11" i="1"/>
  <c r="T11" i="1"/>
  <c r="U9" i="1"/>
  <c r="T9" i="1"/>
  <c r="U7" i="1"/>
  <c r="T7" i="1"/>
  <c r="U116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19" i="1" l="1"/>
  <c r="T91" i="1"/>
  <c r="T110" i="1"/>
  <c r="T8" i="1"/>
  <c r="T62" i="1"/>
  <c r="AC6" i="1"/>
  <c r="AC5" i="1" s="1"/>
  <c r="T6" i="1"/>
  <c r="Q5" i="1"/>
  <c r="K5" i="1"/>
</calcChain>
</file>

<file path=xl/sharedStrings.xml><?xml version="1.0" encoding="utf-8"?>
<sst xmlns="http://schemas.openxmlformats.org/spreadsheetml/2006/main" count="425" uniqueCount="160">
  <si>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</si>
  <si>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</si>
  <si>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</si>
  <si>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</si>
  <si>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</si>
  <si>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</si>
  <si>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</si>
  <si>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</si>
  <si>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</si>
  <si>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</si>
  <si>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</si>
  <si>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</si>
  <si>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</si>
  <si>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</si>
  <si>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</si>
  <si>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</si>
  <si>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</si>
  <si>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</si>
  <si>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</si>
  <si>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</si>
  <si>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</si>
  <si>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</si>
  <si>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24,06,</t>
  </si>
  <si>
    <t>25,06,</t>
  </si>
  <si>
    <t>26,06,</t>
  </si>
  <si>
    <t>20,06,</t>
  </si>
  <si>
    <t>19,06,</t>
  </si>
  <si>
    <t>13,06,</t>
  </si>
  <si>
    <t>12,06,</t>
  </si>
  <si>
    <t>06,06,</t>
  </si>
  <si>
    <t>05,06,</t>
  </si>
  <si>
    <t xml:space="preserve"> 005  Колбаса Докторская ГОСТ, Вязанка вектор,ВЕС. ПОКОМ</t>
  </si>
  <si>
    <t>кг</t>
  </si>
  <si>
    <t>матрица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</si>
  <si>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</si>
  <si>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</si>
  <si>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>нужно увеличить продажи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</si>
  <si>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</si>
  <si>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</si>
  <si>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029  Сосиски Венские, Вязанка NDX МГС, 0.5кг, ПОКОМ</t>
  </si>
  <si>
    <t>шт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</si>
  <si>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</si>
  <si>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</si>
  <si>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</si>
  <si>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</si>
  <si>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</si>
  <si>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059  Колбаса Докторская по-стародворски  0.5 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</si>
  <si>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</si>
  <si>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</si>
  <si>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</si>
  <si>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потребности в данном СКЮ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</si>
  <si>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</si>
  <si>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</si>
  <si>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100  Сосиски Баварушки, 0.6кг, БАВАРУШКА 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</si>
  <si>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</si>
  <si>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</si>
  <si>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</si>
  <si>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</si>
  <si>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</si>
  <si>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</si>
  <si>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</si>
  <si>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</si>
  <si>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>нет потребности</t>
  </si>
  <si>
    <t xml:space="preserve"> 219  Колбаса Докторская Особая ТМ Особый рецепт, ВЕС  ПОКОМ</t>
  </si>
  <si>
    <t>не в матрице</t>
  </si>
  <si>
    <t>ротация ОР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</si>
  <si>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</si>
  <si>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</si>
  <si>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</si>
  <si>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</si>
  <si>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</si>
  <si>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</si>
  <si>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</si>
  <si>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</si>
  <si>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</si>
  <si>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</si>
  <si>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</si>
  <si>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</si>
  <si>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</si>
  <si>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</si>
  <si>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>нет потребности / введено для Луганска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</si>
  <si>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</si>
  <si>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</si>
  <si>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</si>
  <si>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</si>
  <si>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</si>
  <si>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</si>
  <si>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</si>
  <si>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</si>
  <si>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</si>
  <si>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</si>
  <si>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</si>
  <si>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</si>
  <si>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</si>
  <si>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</si>
  <si>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</si>
  <si>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</si>
  <si>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</si>
  <si>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</si>
  <si>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</si>
  <si>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</si>
  <si>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</si>
  <si>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308  Сосиски Сочинки по-баварски 0,84 кг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</si>
  <si>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</si>
  <si>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</si>
  <si>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</si>
  <si>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</si>
  <si>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</si>
  <si>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>то же что и 254 / нет потребности в данном СКЮ (филиал постоянно обнулял)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</si>
  <si>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</si>
  <si>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</si>
  <si>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</si>
  <si>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</si>
  <si>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</si>
  <si>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</si>
  <si>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</si>
  <si>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</si>
  <si>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</si>
  <si>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нет потребности (филиал обнуляет заказы)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</si>
  <si>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</si>
  <si>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</si>
  <si>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</si>
  <si>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</si>
  <si>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</si>
  <si>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</si>
  <si>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356  Сосиски Филейбургские с грудкой ТМ Баварушка 0,33 кг. ПОКОМ</t>
  </si>
  <si>
    <t xml:space="preserve"> 360  Колбаса Салями Финская, Вязанка фиброуз в/у 0.35кг,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</si>
  <si>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</si>
  <si>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</si>
  <si>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</si>
  <si>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382  Сосиски Сочинки по-баварски с сыром ТМ Стародворье  0,84 кг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</si>
  <si>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</si>
  <si>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</si>
  <si>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</si>
  <si>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</si>
  <si>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</si>
  <si>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</si>
  <si>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</si>
  <si>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</si>
  <si>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</si>
  <si>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</si>
  <si>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</si>
  <si>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</si>
  <si>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</si>
  <si>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</si>
  <si>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</si>
  <si>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</si>
  <si>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</si>
  <si>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</si>
  <si>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</si>
  <si>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</si>
  <si>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</si>
  <si>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453  Колбаса Докторская Филейная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</si>
  <si>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</si>
  <si>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</si>
  <si>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</si>
  <si>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</si>
  <si>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>ДУБЛЬ 494 Ветчина Балыкбургская ТМ Баварушка с мраморным балыком в в.у 0,1 кг нарезка.  Поком</t>
  </si>
  <si>
    <t>заказ</t>
  </si>
  <si>
    <t>29,06,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</si>
</sst>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7" sqref="AE7"/>
    </sheetView>
  </sheetViews>
  <sheetFormatPr defaultRowHeight="15" x14ac:dyDescent="0.25"/>
  <cols>
    <col min="1" max="1" width="60" customWidth="1"/>
    <col min="2" max="2" width="3.85546875" customWidth="1"/>
    <col min="3" max="6" width="6.5703125" customWidth="1"/>
    <col min="7" max="7" width="5.140625" style="8" customWidth="1"/>
    <col min="8" max="8" width="5.140625" customWidth="1"/>
    <col min="9" max="9" width="21.5703125" customWidth="1"/>
    <col min="10" max="18" width="6.85546875" customWidth="1"/>
    <col min="19" max="19" width="21.28515625" customWidth="1"/>
    <col min="20" max="21" width="5.28515625" customWidth="1"/>
    <col min="22" max="27" width="5.85546875" customWidth="1"/>
    <col min="28" max="28" width="30.5703125" customWidth="1"/>
    <col min="29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158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159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64127.661000000015</v>
      </c>
      <c r="F5" s="4">
        <f>SUM(F6:F498)</f>
        <v>38531.754999999997</v>
      </c>
      <c r="G5" s="6"/>
      <c r="H5" s="1"/>
      <c r="I5" s="1"/>
      <c r="J5" s="4">
        <f t="shared" ref="J5:R5" si="0">SUM(J6:J498)</f>
        <v>59692.856999999996</v>
      </c>
      <c r="K5" s="4">
        <f t="shared" si="0"/>
        <v>4434.804000000001</v>
      </c>
      <c r="L5" s="4">
        <f t="shared" si="0"/>
        <v>43997.402999999998</v>
      </c>
      <c r="M5" s="4">
        <f t="shared" si="0"/>
        <v>20130.258000000002</v>
      </c>
      <c r="N5" s="4">
        <f t="shared" si="0"/>
        <v>19792.798369999997</v>
      </c>
      <c r="O5" s="4">
        <f t="shared" si="0"/>
        <v>7400</v>
      </c>
      <c r="P5" s="4">
        <f t="shared" si="0"/>
        <v>8799.4805999999935</v>
      </c>
      <c r="Q5" s="4">
        <f t="shared" si="0"/>
        <v>18356.866849999999</v>
      </c>
      <c r="R5" s="4">
        <f t="shared" si="0"/>
        <v>0</v>
      </c>
      <c r="S5" s="1"/>
      <c r="T5" s="1"/>
      <c r="U5" s="1"/>
      <c r="V5" s="4">
        <f t="shared" ref="V5:AA5" si="1">SUM(V6:V498)</f>
        <v>9459.4031999999952</v>
      </c>
      <c r="W5" s="4">
        <f t="shared" si="1"/>
        <v>9205.9111999999968</v>
      </c>
      <c r="X5" s="4">
        <f t="shared" si="1"/>
        <v>9574.6214</v>
      </c>
      <c r="Y5" s="4">
        <f t="shared" si="1"/>
        <v>9774.0782000000017</v>
      </c>
      <c r="Z5" s="4">
        <f t="shared" si="1"/>
        <v>9802.8945999999996</v>
      </c>
      <c r="AA5" s="4">
        <f t="shared" si="1"/>
        <v>9639.2009999999991</v>
      </c>
      <c r="AB5" s="1"/>
      <c r="AC5" s="4">
        <f>SUM(AC6:AC498)</f>
        <v>15891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532.06100000000004</v>
      </c>
      <c r="D6" s="1"/>
      <c r="E6" s="1">
        <v>254.709</v>
      </c>
      <c r="F6" s="1">
        <v>223.82499999999999</v>
      </c>
      <c r="G6" s="6">
        <v>1</v>
      </c>
      <c r="H6" s="1">
        <v>50</v>
      </c>
      <c r="I6" s="1" t="s">
        <v>33</v>
      </c>
      <c r="J6" s="1">
        <v>230.65</v>
      </c>
      <c r="K6" s="1">
        <f t="shared" ref="K6:K37" si="2">E6-J6</f>
        <v>24.058999999999997</v>
      </c>
      <c r="L6" s="1">
        <f>E6-M6</f>
        <v>254.709</v>
      </c>
      <c r="M6" s="1"/>
      <c r="N6" s="1">
        <v>152.56240000000011</v>
      </c>
      <c r="O6" s="1"/>
      <c r="P6" s="1">
        <f>L6/5</f>
        <v>50.941800000000001</v>
      </c>
      <c r="Q6" s="5">
        <f>10*P6-O6-N6-F6</f>
        <v>133.03059999999988</v>
      </c>
      <c r="R6" s="5"/>
      <c r="S6" s="1"/>
      <c r="T6" s="1">
        <f>(F6+N6+O6+Q6)/P6</f>
        <v>9.9999999999999982</v>
      </c>
      <c r="U6" s="1">
        <f>(F6+N6+O6)/P6</f>
        <v>7.388576767997991</v>
      </c>
      <c r="V6" s="1">
        <v>49.343400000000003</v>
      </c>
      <c r="W6" s="1">
        <v>45.7898</v>
      </c>
      <c r="X6" s="1">
        <v>46.053400000000003</v>
      </c>
      <c r="Y6" s="1">
        <v>68.776600000000002</v>
      </c>
      <c r="Z6" s="1">
        <v>71.588200000000001</v>
      </c>
      <c r="AA6" s="1">
        <v>47.436799999999998</v>
      </c>
      <c r="AB6" s="1"/>
      <c r="AC6" s="1">
        <f t="shared" ref="AC6:AC37" si="3">ROUND(Q6*G6,0)</f>
        <v>133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34</v>
      </c>
      <c r="B7" s="1" t="s">
        <v>32</v>
      </c>
      <c r="C7" s="1">
        <v>158.40299999999999</v>
      </c>
      <c r="D7" s="1"/>
      <c r="E7" s="1">
        <v>68.52</v>
      </c>
      <c r="F7" s="1">
        <v>65.325000000000003</v>
      </c>
      <c r="G7" s="6">
        <v>1</v>
      </c>
      <c r="H7" s="1">
        <v>30</v>
      </c>
      <c r="I7" s="1" t="s">
        <v>33</v>
      </c>
      <c r="J7" s="1">
        <v>76.650000000000006</v>
      </c>
      <c r="K7" s="1">
        <f t="shared" si="2"/>
        <v>-8.1300000000000097</v>
      </c>
      <c r="L7" s="1">
        <f t="shared" ref="L7:L69" si="4">E7-M7</f>
        <v>68.52</v>
      </c>
      <c r="M7" s="1"/>
      <c r="N7" s="1">
        <v>9.6133999999999844</v>
      </c>
      <c r="O7" s="1"/>
      <c r="P7" s="1">
        <f t="shared" ref="P7:P69" si="5">L7/5</f>
        <v>13.703999999999999</v>
      </c>
      <c r="Q7" s="5">
        <f t="shared" ref="Q7:Q9" si="6">10*P7-O7-N7-F7</f>
        <v>62.101600000000005</v>
      </c>
      <c r="R7" s="5"/>
      <c r="S7" s="1"/>
      <c r="T7" s="1">
        <f t="shared" ref="T7:T70" si="7">(F7+N7+O7+Q7)/P7</f>
        <v>10</v>
      </c>
      <c r="U7" s="1">
        <f t="shared" ref="U7:U70" si="8">(F7+N7+O7)/P7</f>
        <v>5.4683596030356094</v>
      </c>
      <c r="V7" s="1">
        <v>12.096399999999999</v>
      </c>
      <c r="W7" s="1">
        <v>7.9481999999999999</v>
      </c>
      <c r="X7" s="1">
        <v>16.2422</v>
      </c>
      <c r="Y7" s="1">
        <v>19.232600000000001</v>
      </c>
      <c r="Z7" s="1">
        <v>2.4051999999999998</v>
      </c>
      <c r="AA7" s="1">
        <v>1.9950000000000001</v>
      </c>
      <c r="AB7" s="1"/>
      <c r="AC7" s="1">
        <f t="shared" si="3"/>
        <v>62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35</v>
      </c>
      <c r="B8" s="1" t="s">
        <v>32</v>
      </c>
      <c r="C8" s="1">
        <v>780.67</v>
      </c>
      <c r="D8" s="1"/>
      <c r="E8" s="1">
        <v>275.33699999999999</v>
      </c>
      <c r="F8" s="1">
        <v>482.21899999999999</v>
      </c>
      <c r="G8" s="6">
        <v>1</v>
      </c>
      <c r="H8" s="1">
        <v>45</v>
      </c>
      <c r="I8" s="1" t="s">
        <v>33</v>
      </c>
      <c r="J8" s="1">
        <v>248.46</v>
      </c>
      <c r="K8" s="1">
        <f t="shared" si="2"/>
        <v>26.876999999999981</v>
      </c>
      <c r="L8" s="1">
        <f t="shared" si="4"/>
        <v>275.33699999999999</v>
      </c>
      <c r="M8" s="1"/>
      <c r="N8" s="1">
        <v>0</v>
      </c>
      <c r="O8" s="1"/>
      <c r="P8" s="1">
        <f t="shared" si="5"/>
        <v>55.067399999999999</v>
      </c>
      <c r="Q8" s="5">
        <f>9*P8-O8-N8-F8</f>
        <v>13.38760000000002</v>
      </c>
      <c r="R8" s="5"/>
      <c r="S8" s="1"/>
      <c r="T8" s="1">
        <f t="shared" si="7"/>
        <v>9</v>
      </c>
      <c r="U8" s="1">
        <f t="shared" si="8"/>
        <v>8.756887014821837</v>
      </c>
      <c r="V8" s="1">
        <v>46.0428</v>
      </c>
      <c r="W8" s="1">
        <v>50.562800000000003</v>
      </c>
      <c r="X8" s="1">
        <v>56.141599999999997</v>
      </c>
      <c r="Y8" s="1">
        <v>64.183000000000007</v>
      </c>
      <c r="Z8" s="1">
        <v>104.6224</v>
      </c>
      <c r="AA8" s="1">
        <v>97.041799999999995</v>
      </c>
      <c r="AB8" s="1"/>
      <c r="AC8" s="1">
        <f t="shared" si="3"/>
        <v>13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37</v>
      </c>
      <c r="B9" s="1" t="s">
        <v>32</v>
      </c>
      <c r="C9" s="1">
        <v>988.57500000000005</v>
      </c>
      <c r="D9" s="1">
        <v>205.09399999999999</v>
      </c>
      <c r="E9" s="1">
        <v>468.161</v>
      </c>
      <c r="F9" s="1">
        <v>649.64400000000001</v>
      </c>
      <c r="G9" s="6">
        <v>1</v>
      </c>
      <c r="H9" s="1">
        <v>45</v>
      </c>
      <c r="I9" s="1" t="s">
        <v>33</v>
      </c>
      <c r="J9" s="1">
        <v>433.2</v>
      </c>
      <c r="K9" s="1">
        <f t="shared" si="2"/>
        <v>34.961000000000013</v>
      </c>
      <c r="L9" s="1">
        <f t="shared" si="4"/>
        <v>468.161</v>
      </c>
      <c r="M9" s="1"/>
      <c r="N9" s="1">
        <v>131.3220000000002</v>
      </c>
      <c r="O9" s="1"/>
      <c r="P9" s="1">
        <f t="shared" si="5"/>
        <v>93.632199999999997</v>
      </c>
      <c r="Q9" s="5">
        <f t="shared" si="6"/>
        <v>155.35599999999977</v>
      </c>
      <c r="R9" s="5"/>
      <c r="S9" s="1"/>
      <c r="T9" s="1">
        <f t="shared" si="7"/>
        <v>10</v>
      </c>
      <c r="U9" s="1">
        <f t="shared" si="8"/>
        <v>8.3407844737173775</v>
      </c>
      <c r="V9" s="1">
        <v>101.5042</v>
      </c>
      <c r="W9" s="1">
        <v>114.084</v>
      </c>
      <c r="X9" s="1">
        <v>132.40600000000001</v>
      </c>
      <c r="Y9" s="1">
        <v>136.9228</v>
      </c>
      <c r="Z9" s="1">
        <v>183.4778</v>
      </c>
      <c r="AA9" s="1">
        <v>140.40360000000001</v>
      </c>
      <c r="AB9" s="1"/>
      <c r="AC9" s="1">
        <f t="shared" si="3"/>
        <v>155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38</v>
      </c>
      <c r="B10" s="1" t="s">
        <v>32</v>
      </c>
      <c r="C10" s="1">
        <v>47.720999999999997</v>
      </c>
      <c r="D10" s="1"/>
      <c r="E10" s="1">
        <v>0.58299999999999996</v>
      </c>
      <c r="F10" s="1">
        <v>43.712000000000003</v>
      </c>
      <c r="G10" s="6">
        <v>1</v>
      </c>
      <c r="H10" s="1">
        <v>40</v>
      </c>
      <c r="I10" s="1" t="s">
        <v>33</v>
      </c>
      <c r="J10" s="1">
        <v>33.9</v>
      </c>
      <c r="K10" s="1">
        <f t="shared" si="2"/>
        <v>-33.317</v>
      </c>
      <c r="L10" s="1">
        <f t="shared" si="4"/>
        <v>0.58299999999999996</v>
      </c>
      <c r="M10" s="1"/>
      <c r="N10" s="1">
        <v>0</v>
      </c>
      <c r="O10" s="1"/>
      <c r="P10" s="1">
        <f t="shared" si="5"/>
        <v>0.1166</v>
      </c>
      <c r="Q10" s="5"/>
      <c r="R10" s="5"/>
      <c r="S10" s="1"/>
      <c r="T10" s="1">
        <f t="shared" si="7"/>
        <v>374.88850771869642</v>
      </c>
      <c r="U10" s="1">
        <f t="shared" si="8"/>
        <v>374.88850771869642</v>
      </c>
      <c r="V10" s="1">
        <v>3.2976000000000001</v>
      </c>
      <c r="W10" s="1">
        <v>3.1736</v>
      </c>
      <c r="X10" s="1">
        <v>3.9929999999999999</v>
      </c>
      <c r="Y10" s="1">
        <v>5.7629999999999999</v>
      </c>
      <c r="Z10" s="1">
        <v>6.2576000000000001</v>
      </c>
      <c r="AA10" s="1">
        <v>8.157</v>
      </c>
      <c r="AB10" s="19" t="s">
        <v>36</v>
      </c>
      <c r="AC10" s="1">
        <f t="shared" si="3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0" t="s">
        <v>39</v>
      </c>
      <c r="B11" s="10" t="s">
        <v>40</v>
      </c>
      <c r="C11" s="10"/>
      <c r="D11" s="10">
        <v>360</v>
      </c>
      <c r="E11" s="10">
        <v>360</v>
      </c>
      <c r="F11" s="10"/>
      <c r="G11" s="11">
        <v>0</v>
      </c>
      <c r="H11" s="10" t="e">
        <v>#N/A</v>
      </c>
      <c r="I11" s="12" t="s">
        <v>64</v>
      </c>
      <c r="J11" s="10">
        <v>360</v>
      </c>
      <c r="K11" s="10">
        <f t="shared" si="2"/>
        <v>0</v>
      </c>
      <c r="L11" s="10">
        <f t="shared" si="4"/>
        <v>0</v>
      </c>
      <c r="M11" s="10">
        <v>360</v>
      </c>
      <c r="N11" s="10"/>
      <c r="O11" s="10"/>
      <c r="P11" s="10">
        <f t="shared" si="5"/>
        <v>0</v>
      </c>
      <c r="Q11" s="13"/>
      <c r="R11" s="13"/>
      <c r="S11" s="10"/>
      <c r="T11" s="10" t="e">
        <f t="shared" si="7"/>
        <v>#DIV/0!</v>
      </c>
      <c r="U11" s="10" t="e">
        <f t="shared" si="8"/>
        <v>#DIV/0!</v>
      </c>
      <c r="V11" s="10">
        <v>0.4</v>
      </c>
      <c r="W11" s="10">
        <v>0.4</v>
      </c>
      <c r="X11" s="10">
        <v>0</v>
      </c>
      <c r="Y11" s="10">
        <v>0</v>
      </c>
      <c r="Z11" s="10">
        <v>0</v>
      </c>
      <c r="AA11" s="10">
        <v>0</v>
      </c>
      <c r="AB11" s="10"/>
      <c r="AC11" s="10">
        <f t="shared" si="3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41</v>
      </c>
      <c r="B12" s="1" t="s">
        <v>40</v>
      </c>
      <c r="C12" s="1">
        <v>844</v>
      </c>
      <c r="D12" s="1">
        <v>523.26</v>
      </c>
      <c r="E12" s="1">
        <v>650</v>
      </c>
      <c r="F12" s="1">
        <v>629</v>
      </c>
      <c r="G12" s="6">
        <v>0.45</v>
      </c>
      <c r="H12" s="1">
        <v>45</v>
      </c>
      <c r="I12" s="1" t="s">
        <v>33</v>
      </c>
      <c r="J12" s="1">
        <v>673</v>
      </c>
      <c r="K12" s="1">
        <f t="shared" si="2"/>
        <v>-23</v>
      </c>
      <c r="L12" s="1">
        <f t="shared" si="4"/>
        <v>650</v>
      </c>
      <c r="M12" s="1"/>
      <c r="N12" s="1">
        <v>354.88539999999989</v>
      </c>
      <c r="O12" s="1"/>
      <c r="P12" s="1">
        <f t="shared" si="5"/>
        <v>130</v>
      </c>
      <c r="Q12" s="5">
        <v>320</v>
      </c>
      <c r="R12" s="5"/>
      <c r="S12" s="1"/>
      <c r="T12" s="1">
        <f t="shared" si="7"/>
        <v>10.029887692307691</v>
      </c>
      <c r="U12" s="1">
        <f t="shared" si="8"/>
        <v>7.5683492307692299</v>
      </c>
      <c r="V12" s="1">
        <v>115.312</v>
      </c>
      <c r="W12" s="1">
        <v>111.05200000000001</v>
      </c>
      <c r="X12" s="1">
        <v>120.6</v>
      </c>
      <c r="Y12" s="1">
        <v>126</v>
      </c>
      <c r="Z12" s="1">
        <v>128.6</v>
      </c>
      <c r="AA12" s="1">
        <v>125.6</v>
      </c>
      <c r="AB12" s="1"/>
      <c r="AC12" s="1">
        <f t="shared" si="3"/>
        <v>144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42</v>
      </c>
      <c r="B13" s="1" t="s">
        <v>40</v>
      </c>
      <c r="C13" s="1">
        <v>1360</v>
      </c>
      <c r="D13" s="1">
        <v>630.55999999999995</v>
      </c>
      <c r="E13" s="1">
        <v>844</v>
      </c>
      <c r="F13" s="1">
        <v>1029</v>
      </c>
      <c r="G13" s="6">
        <v>0.45</v>
      </c>
      <c r="H13" s="1">
        <v>45</v>
      </c>
      <c r="I13" s="1" t="s">
        <v>33</v>
      </c>
      <c r="J13" s="1">
        <v>881</v>
      </c>
      <c r="K13" s="1">
        <f t="shared" si="2"/>
        <v>-37</v>
      </c>
      <c r="L13" s="1">
        <f t="shared" si="4"/>
        <v>844</v>
      </c>
      <c r="M13" s="1"/>
      <c r="N13" s="1">
        <v>408.40239999999972</v>
      </c>
      <c r="O13" s="1"/>
      <c r="P13" s="1">
        <f t="shared" si="5"/>
        <v>168.8</v>
      </c>
      <c r="Q13" s="5">
        <f t="shared" ref="Q13" si="9">10*P13-O13-N13-F13</f>
        <v>250.59760000000028</v>
      </c>
      <c r="R13" s="5"/>
      <c r="S13" s="1"/>
      <c r="T13" s="1">
        <f t="shared" si="7"/>
        <v>10</v>
      </c>
      <c r="U13" s="1">
        <f t="shared" si="8"/>
        <v>8.5154170616113714</v>
      </c>
      <c r="V13" s="1">
        <v>164.91200000000001</v>
      </c>
      <c r="W13" s="1">
        <v>163.31200000000001</v>
      </c>
      <c r="X13" s="1">
        <v>180.6</v>
      </c>
      <c r="Y13" s="1">
        <v>195.8</v>
      </c>
      <c r="Z13" s="1">
        <v>178.4</v>
      </c>
      <c r="AA13" s="1">
        <v>182.4</v>
      </c>
      <c r="AB13" s="1"/>
      <c r="AC13" s="1">
        <f t="shared" si="3"/>
        <v>113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0" t="s">
        <v>43</v>
      </c>
      <c r="B14" s="10" t="s">
        <v>40</v>
      </c>
      <c r="C14" s="10"/>
      <c r="D14" s="10">
        <v>360</v>
      </c>
      <c r="E14" s="10">
        <v>360</v>
      </c>
      <c r="F14" s="10"/>
      <c r="G14" s="11">
        <v>0</v>
      </c>
      <c r="H14" s="10" t="e">
        <v>#N/A</v>
      </c>
      <c r="I14" s="12" t="s">
        <v>64</v>
      </c>
      <c r="J14" s="10">
        <v>360</v>
      </c>
      <c r="K14" s="10">
        <f t="shared" si="2"/>
        <v>0</v>
      </c>
      <c r="L14" s="10">
        <f t="shared" si="4"/>
        <v>0</v>
      </c>
      <c r="M14" s="10">
        <v>360</v>
      </c>
      <c r="N14" s="10"/>
      <c r="O14" s="10"/>
      <c r="P14" s="10">
        <f t="shared" si="5"/>
        <v>0</v>
      </c>
      <c r="Q14" s="13"/>
      <c r="R14" s="13"/>
      <c r="S14" s="10"/>
      <c r="T14" s="10" t="e">
        <f t="shared" si="7"/>
        <v>#DIV/0!</v>
      </c>
      <c r="U14" s="10" t="e">
        <f t="shared" si="8"/>
        <v>#DIV/0!</v>
      </c>
      <c r="V14" s="10">
        <v>0.4</v>
      </c>
      <c r="W14" s="10">
        <v>0.4</v>
      </c>
      <c r="X14" s="10">
        <v>0</v>
      </c>
      <c r="Y14" s="10">
        <v>0</v>
      </c>
      <c r="Z14" s="10">
        <v>0</v>
      </c>
      <c r="AA14" s="10">
        <v>0</v>
      </c>
      <c r="AB14" s="10"/>
      <c r="AC14" s="10">
        <f t="shared" si="3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44</v>
      </c>
      <c r="B15" s="1" t="s">
        <v>40</v>
      </c>
      <c r="C15" s="1">
        <v>76</v>
      </c>
      <c r="D15" s="1">
        <v>810</v>
      </c>
      <c r="E15" s="1">
        <v>846</v>
      </c>
      <c r="F15" s="1">
        <v>34</v>
      </c>
      <c r="G15" s="6">
        <v>0.17</v>
      </c>
      <c r="H15" s="1">
        <v>180</v>
      </c>
      <c r="I15" s="1" t="s">
        <v>33</v>
      </c>
      <c r="J15" s="1">
        <v>846</v>
      </c>
      <c r="K15" s="1">
        <f t="shared" si="2"/>
        <v>0</v>
      </c>
      <c r="L15" s="1">
        <f t="shared" si="4"/>
        <v>36</v>
      </c>
      <c r="M15" s="1">
        <v>810</v>
      </c>
      <c r="N15" s="1">
        <v>12.599999999999991</v>
      </c>
      <c r="O15" s="1"/>
      <c r="P15" s="1">
        <f t="shared" si="5"/>
        <v>7.2</v>
      </c>
      <c r="Q15" s="5">
        <f>10*P15-O15-N15-F15</f>
        <v>25.400000000000006</v>
      </c>
      <c r="R15" s="5"/>
      <c r="S15" s="1"/>
      <c r="T15" s="1">
        <f t="shared" si="7"/>
        <v>10</v>
      </c>
      <c r="U15" s="1">
        <f t="shared" si="8"/>
        <v>6.4722222222222214</v>
      </c>
      <c r="V15" s="1">
        <v>6.6</v>
      </c>
      <c r="W15" s="1">
        <v>5.4</v>
      </c>
      <c r="X15" s="1">
        <v>5.8</v>
      </c>
      <c r="Y15" s="1">
        <v>7.6</v>
      </c>
      <c r="Z15" s="1">
        <v>7.6</v>
      </c>
      <c r="AA15" s="1">
        <v>7</v>
      </c>
      <c r="AB15" s="1"/>
      <c r="AC15" s="1">
        <f t="shared" si="3"/>
        <v>4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0" t="s">
        <v>45</v>
      </c>
      <c r="B16" s="10" t="s">
        <v>40</v>
      </c>
      <c r="C16" s="10"/>
      <c r="D16" s="10">
        <v>756</v>
      </c>
      <c r="E16" s="10">
        <v>756</v>
      </c>
      <c r="F16" s="10"/>
      <c r="G16" s="11">
        <v>0</v>
      </c>
      <c r="H16" s="10" t="e">
        <v>#N/A</v>
      </c>
      <c r="I16" s="12" t="s">
        <v>64</v>
      </c>
      <c r="J16" s="10">
        <v>756</v>
      </c>
      <c r="K16" s="10">
        <f t="shared" si="2"/>
        <v>0</v>
      </c>
      <c r="L16" s="10">
        <f t="shared" si="4"/>
        <v>0</v>
      </c>
      <c r="M16" s="10">
        <v>756</v>
      </c>
      <c r="N16" s="10"/>
      <c r="O16" s="10"/>
      <c r="P16" s="10">
        <f t="shared" si="5"/>
        <v>0</v>
      </c>
      <c r="Q16" s="13"/>
      <c r="R16" s="13"/>
      <c r="S16" s="10"/>
      <c r="T16" s="10" t="e">
        <f t="shared" si="7"/>
        <v>#DIV/0!</v>
      </c>
      <c r="U16" s="10" t="e">
        <f t="shared" si="8"/>
        <v>#DIV/0!</v>
      </c>
      <c r="V16" s="10">
        <v>0.4</v>
      </c>
      <c r="W16" s="10">
        <v>0.4</v>
      </c>
      <c r="X16" s="10">
        <v>0</v>
      </c>
      <c r="Y16" s="10">
        <v>0</v>
      </c>
      <c r="Z16" s="10">
        <v>0</v>
      </c>
      <c r="AA16" s="10">
        <v>0</v>
      </c>
      <c r="AB16" s="10"/>
      <c r="AC16" s="10">
        <f t="shared" si="3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0" t="s">
        <v>46</v>
      </c>
      <c r="B17" s="10" t="s">
        <v>40</v>
      </c>
      <c r="C17" s="10"/>
      <c r="D17" s="10">
        <v>610</v>
      </c>
      <c r="E17" s="10">
        <v>610</v>
      </c>
      <c r="F17" s="10"/>
      <c r="G17" s="11">
        <v>0</v>
      </c>
      <c r="H17" s="10" t="e">
        <v>#N/A</v>
      </c>
      <c r="I17" s="12" t="s">
        <v>64</v>
      </c>
      <c r="J17" s="10">
        <v>610</v>
      </c>
      <c r="K17" s="10">
        <f t="shared" si="2"/>
        <v>0</v>
      </c>
      <c r="L17" s="10">
        <f t="shared" si="4"/>
        <v>0</v>
      </c>
      <c r="M17" s="10">
        <v>610</v>
      </c>
      <c r="N17" s="10"/>
      <c r="O17" s="10"/>
      <c r="P17" s="10">
        <f t="shared" si="5"/>
        <v>0</v>
      </c>
      <c r="Q17" s="13"/>
      <c r="R17" s="13"/>
      <c r="S17" s="10"/>
      <c r="T17" s="10" t="e">
        <f t="shared" si="7"/>
        <v>#DIV/0!</v>
      </c>
      <c r="U17" s="10" t="e">
        <f t="shared" si="8"/>
        <v>#DIV/0!</v>
      </c>
      <c r="V17" s="10">
        <v>0.4</v>
      </c>
      <c r="W17" s="10">
        <v>0.4</v>
      </c>
      <c r="X17" s="10">
        <v>0</v>
      </c>
      <c r="Y17" s="10">
        <v>0</v>
      </c>
      <c r="Z17" s="10">
        <v>0</v>
      </c>
      <c r="AA17" s="10">
        <v>0</v>
      </c>
      <c r="AB17" s="10"/>
      <c r="AC17" s="10">
        <f t="shared" si="3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0" t="s">
        <v>47</v>
      </c>
      <c r="B18" s="10" t="s">
        <v>40</v>
      </c>
      <c r="C18" s="10"/>
      <c r="D18" s="10">
        <v>240</v>
      </c>
      <c r="E18" s="10">
        <v>240</v>
      </c>
      <c r="F18" s="10"/>
      <c r="G18" s="11">
        <v>0</v>
      </c>
      <c r="H18" s="10" t="e">
        <v>#N/A</v>
      </c>
      <c r="I18" s="12" t="s">
        <v>64</v>
      </c>
      <c r="J18" s="10">
        <v>240</v>
      </c>
      <c r="K18" s="10">
        <f t="shared" si="2"/>
        <v>0</v>
      </c>
      <c r="L18" s="10">
        <f t="shared" si="4"/>
        <v>0</v>
      </c>
      <c r="M18" s="10">
        <v>240</v>
      </c>
      <c r="N18" s="10"/>
      <c r="O18" s="10"/>
      <c r="P18" s="10">
        <f t="shared" si="5"/>
        <v>0</v>
      </c>
      <c r="Q18" s="13"/>
      <c r="R18" s="13"/>
      <c r="S18" s="10"/>
      <c r="T18" s="10" t="e">
        <f t="shared" si="7"/>
        <v>#DIV/0!</v>
      </c>
      <c r="U18" s="10" t="e">
        <f t="shared" si="8"/>
        <v>#DIV/0!</v>
      </c>
      <c r="V18" s="10">
        <v>0.4</v>
      </c>
      <c r="W18" s="10">
        <v>0.4</v>
      </c>
      <c r="X18" s="10">
        <v>0</v>
      </c>
      <c r="Y18" s="10">
        <v>0</v>
      </c>
      <c r="Z18" s="10">
        <v>0</v>
      </c>
      <c r="AA18" s="10">
        <v>0</v>
      </c>
      <c r="AB18" s="10"/>
      <c r="AC18" s="10">
        <f t="shared" si="3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48</v>
      </c>
      <c r="B19" s="1" t="s">
        <v>40</v>
      </c>
      <c r="C19" s="1">
        <v>92</v>
      </c>
      <c r="D19" s="1">
        <v>540</v>
      </c>
      <c r="E19" s="1">
        <v>585</v>
      </c>
      <c r="F19" s="1">
        <v>36</v>
      </c>
      <c r="G19" s="6">
        <v>0.3</v>
      </c>
      <c r="H19" s="1">
        <v>40</v>
      </c>
      <c r="I19" s="1" t="s">
        <v>33</v>
      </c>
      <c r="J19" s="1">
        <v>593</v>
      </c>
      <c r="K19" s="1">
        <f t="shared" si="2"/>
        <v>-8</v>
      </c>
      <c r="L19" s="1">
        <f t="shared" si="4"/>
        <v>45</v>
      </c>
      <c r="M19" s="1">
        <v>540</v>
      </c>
      <c r="N19" s="1">
        <v>0</v>
      </c>
      <c r="O19" s="1"/>
      <c r="P19" s="1">
        <f t="shared" si="5"/>
        <v>9</v>
      </c>
      <c r="Q19" s="5">
        <f>9*P19-O19-N19-F19</f>
        <v>45</v>
      </c>
      <c r="R19" s="5"/>
      <c r="S19" s="1"/>
      <c r="T19" s="1">
        <f t="shared" si="7"/>
        <v>9</v>
      </c>
      <c r="U19" s="1">
        <f t="shared" si="8"/>
        <v>4</v>
      </c>
      <c r="V19" s="1">
        <v>5.8</v>
      </c>
      <c r="W19" s="1">
        <v>5</v>
      </c>
      <c r="X19" s="1">
        <v>6.2</v>
      </c>
      <c r="Y19" s="1">
        <v>7.8</v>
      </c>
      <c r="Z19" s="1">
        <v>4.4000000000000004</v>
      </c>
      <c r="AA19" s="1">
        <v>7.8</v>
      </c>
      <c r="AB19" s="1"/>
      <c r="AC19" s="1">
        <f t="shared" si="3"/>
        <v>14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4" t="s">
        <v>49</v>
      </c>
      <c r="B20" s="14" t="s">
        <v>40</v>
      </c>
      <c r="C20" s="14"/>
      <c r="D20" s="14">
        <v>720</v>
      </c>
      <c r="E20" s="14">
        <v>720</v>
      </c>
      <c r="F20" s="14"/>
      <c r="G20" s="15">
        <v>0</v>
      </c>
      <c r="H20" s="14" t="e">
        <v>#N/A</v>
      </c>
      <c r="I20" s="14" t="s">
        <v>33</v>
      </c>
      <c r="J20" s="14">
        <v>720</v>
      </c>
      <c r="K20" s="14">
        <f t="shared" si="2"/>
        <v>0</v>
      </c>
      <c r="L20" s="14">
        <f t="shared" si="4"/>
        <v>0</v>
      </c>
      <c r="M20" s="14">
        <v>720</v>
      </c>
      <c r="N20" s="14"/>
      <c r="O20" s="14"/>
      <c r="P20" s="14">
        <f t="shared" si="5"/>
        <v>0</v>
      </c>
      <c r="Q20" s="16"/>
      <c r="R20" s="16"/>
      <c r="S20" s="14"/>
      <c r="T20" s="14" t="e">
        <f t="shared" si="7"/>
        <v>#DIV/0!</v>
      </c>
      <c r="U20" s="14" t="e">
        <f t="shared" si="8"/>
        <v>#DIV/0!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 t="s">
        <v>50</v>
      </c>
      <c r="AC20" s="14">
        <f t="shared" si="3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51</v>
      </c>
      <c r="B21" s="1" t="s">
        <v>40</v>
      </c>
      <c r="C21" s="1">
        <v>119</v>
      </c>
      <c r="D21" s="1">
        <v>75</v>
      </c>
      <c r="E21" s="1">
        <v>89</v>
      </c>
      <c r="F21" s="1">
        <v>95</v>
      </c>
      <c r="G21" s="6">
        <v>0.17</v>
      </c>
      <c r="H21" s="1">
        <v>180</v>
      </c>
      <c r="I21" s="1" t="s">
        <v>33</v>
      </c>
      <c r="J21" s="1">
        <v>91</v>
      </c>
      <c r="K21" s="1">
        <f t="shared" si="2"/>
        <v>-2</v>
      </c>
      <c r="L21" s="1">
        <f t="shared" si="4"/>
        <v>89</v>
      </c>
      <c r="M21" s="1"/>
      <c r="N21" s="1">
        <v>50.869999999999983</v>
      </c>
      <c r="O21" s="1"/>
      <c r="P21" s="1">
        <f t="shared" si="5"/>
        <v>17.8</v>
      </c>
      <c r="Q21" s="5">
        <f>10*P21-O21-N21-F21</f>
        <v>32.130000000000024</v>
      </c>
      <c r="R21" s="5"/>
      <c r="S21" s="1"/>
      <c r="T21" s="1">
        <f t="shared" si="7"/>
        <v>10</v>
      </c>
      <c r="U21" s="1">
        <f t="shared" si="8"/>
        <v>8.1949438202247169</v>
      </c>
      <c r="V21" s="1">
        <v>14.2</v>
      </c>
      <c r="W21" s="1">
        <v>12.6</v>
      </c>
      <c r="X21" s="1">
        <v>15.2</v>
      </c>
      <c r="Y21" s="1">
        <v>16.2</v>
      </c>
      <c r="Z21" s="1">
        <v>15.2</v>
      </c>
      <c r="AA21" s="1">
        <v>15.8</v>
      </c>
      <c r="AB21" s="1"/>
      <c r="AC21" s="1">
        <f t="shared" si="3"/>
        <v>5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0" t="s">
        <v>52</v>
      </c>
      <c r="B22" s="10" t="s">
        <v>40</v>
      </c>
      <c r="C22" s="10"/>
      <c r="D22" s="10">
        <v>600</v>
      </c>
      <c r="E22" s="10">
        <v>600</v>
      </c>
      <c r="F22" s="10"/>
      <c r="G22" s="11">
        <v>0</v>
      </c>
      <c r="H22" s="10" t="e">
        <v>#N/A</v>
      </c>
      <c r="I22" s="12" t="s">
        <v>64</v>
      </c>
      <c r="J22" s="10">
        <v>600</v>
      </c>
      <c r="K22" s="10">
        <f t="shared" si="2"/>
        <v>0</v>
      </c>
      <c r="L22" s="10">
        <f t="shared" si="4"/>
        <v>0</v>
      </c>
      <c r="M22" s="10">
        <v>600</v>
      </c>
      <c r="N22" s="10"/>
      <c r="O22" s="10"/>
      <c r="P22" s="10">
        <f t="shared" si="5"/>
        <v>0</v>
      </c>
      <c r="Q22" s="13"/>
      <c r="R22" s="13"/>
      <c r="S22" s="10"/>
      <c r="T22" s="10" t="e">
        <f t="shared" si="7"/>
        <v>#DIV/0!</v>
      </c>
      <c r="U22" s="10" t="e">
        <f t="shared" si="8"/>
        <v>#DIV/0!</v>
      </c>
      <c r="V22" s="10">
        <v>0.4</v>
      </c>
      <c r="W22" s="10">
        <v>0.4</v>
      </c>
      <c r="X22" s="10">
        <v>0</v>
      </c>
      <c r="Y22" s="10">
        <v>0</v>
      </c>
      <c r="Z22" s="10">
        <v>0</v>
      </c>
      <c r="AA22" s="10">
        <v>0</v>
      </c>
      <c r="AB22" s="10"/>
      <c r="AC22" s="10">
        <f t="shared" si="3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0" t="s">
        <v>53</v>
      </c>
      <c r="B23" s="10" t="s">
        <v>40</v>
      </c>
      <c r="C23" s="10"/>
      <c r="D23" s="10">
        <v>480</v>
      </c>
      <c r="E23" s="10">
        <v>480</v>
      </c>
      <c r="F23" s="10"/>
      <c r="G23" s="11">
        <v>0</v>
      </c>
      <c r="H23" s="10" t="e">
        <v>#N/A</v>
      </c>
      <c r="I23" s="12" t="s">
        <v>64</v>
      </c>
      <c r="J23" s="10">
        <v>480</v>
      </c>
      <c r="K23" s="10">
        <f t="shared" si="2"/>
        <v>0</v>
      </c>
      <c r="L23" s="10">
        <f t="shared" si="4"/>
        <v>0</v>
      </c>
      <c r="M23" s="10">
        <v>480</v>
      </c>
      <c r="N23" s="10"/>
      <c r="O23" s="10"/>
      <c r="P23" s="10">
        <f t="shared" si="5"/>
        <v>0</v>
      </c>
      <c r="Q23" s="13"/>
      <c r="R23" s="13"/>
      <c r="S23" s="10"/>
      <c r="T23" s="10" t="e">
        <f t="shared" si="7"/>
        <v>#DIV/0!</v>
      </c>
      <c r="U23" s="10" t="e">
        <f t="shared" si="8"/>
        <v>#DIV/0!</v>
      </c>
      <c r="V23" s="10">
        <v>0.4</v>
      </c>
      <c r="W23" s="10">
        <v>0.4</v>
      </c>
      <c r="X23" s="10">
        <v>0</v>
      </c>
      <c r="Y23" s="10">
        <v>0</v>
      </c>
      <c r="Z23" s="10">
        <v>0</v>
      </c>
      <c r="AA23" s="10">
        <v>0</v>
      </c>
      <c r="AB23" s="10"/>
      <c r="AC23" s="10">
        <f t="shared" si="3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0" t="s">
        <v>54</v>
      </c>
      <c r="B24" s="10" t="s">
        <v>40</v>
      </c>
      <c r="C24" s="10"/>
      <c r="D24" s="10">
        <v>480</v>
      </c>
      <c r="E24" s="10">
        <v>480</v>
      </c>
      <c r="F24" s="10"/>
      <c r="G24" s="11">
        <v>0</v>
      </c>
      <c r="H24" s="10" t="e">
        <v>#N/A</v>
      </c>
      <c r="I24" s="12" t="s">
        <v>64</v>
      </c>
      <c r="J24" s="10">
        <v>480</v>
      </c>
      <c r="K24" s="10">
        <f t="shared" si="2"/>
        <v>0</v>
      </c>
      <c r="L24" s="10">
        <f t="shared" si="4"/>
        <v>0</v>
      </c>
      <c r="M24" s="10">
        <v>480</v>
      </c>
      <c r="N24" s="10"/>
      <c r="O24" s="10"/>
      <c r="P24" s="10">
        <f t="shared" si="5"/>
        <v>0</v>
      </c>
      <c r="Q24" s="13"/>
      <c r="R24" s="13"/>
      <c r="S24" s="10"/>
      <c r="T24" s="10" t="e">
        <f t="shared" si="7"/>
        <v>#DIV/0!</v>
      </c>
      <c r="U24" s="10" t="e">
        <f t="shared" si="8"/>
        <v>#DIV/0!</v>
      </c>
      <c r="V24" s="10">
        <v>0.4</v>
      </c>
      <c r="W24" s="10">
        <v>0.4</v>
      </c>
      <c r="X24" s="10">
        <v>0</v>
      </c>
      <c r="Y24" s="10">
        <v>0</v>
      </c>
      <c r="Z24" s="10">
        <v>0</v>
      </c>
      <c r="AA24" s="10">
        <v>0</v>
      </c>
      <c r="AB24" s="10"/>
      <c r="AC24" s="10">
        <f t="shared" si="3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0" t="s">
        <v>55</v>
      </c>
      <c r="B25" s="10" t="s">
        <v>40</v>
      </c>
      <c r="C25" s="10"/>
      <c r="D25" s="10">
        <v>420</v>
      </c>
      <c r="E25" s="10">
        <v>420</v>
      </c>
      <c r="F25" s="10"/>
      <c r="G25" s="11">
        <v>0</v>
      </c>
      <c r="H25" s="10" t="e">
        <v>#N/A</v>
      </c>
      <c r="I25" s="12" t="s">
        <v>64</v>
      </c>
      <c r="J25" s="10">
        <v>424</v>
      </c>
      <c r="K25" s="10">
        <f t="shared" si="2"/>
        <v>-4</v>
      </c>
      <c r="L25" s="10">
        <f t="shared" si="4"/>
        <v>0</v>
      </c>
      <c r="M25" s="10">
        <v>420</v>
      </c>
      <c r="N25" s="10"/>
      <c r="O25" s="10"/>
      <c r="P25" s="10">
        <f t="shared" si="5"/>
        <v>0</v>
      </c>
      <c r="Q25" s="13"/>
      <c r="R25" s="13"/>
      <c r="S25" s="10"/>
      <c r="T25" s="10" t="e">
        <f t="shared" si="7"/>
        <v>#DIV/0!</v>
      </c>
      <c r="U25" s="10" t="e">
        <f t="shared" si="8"/>
        <v>#DIV/0!</v>
      </c>
      <c r="V25" s="10">
        <v>0.4</v>
      </c>
      <c r="W25" s="10">
        <v>0.4</v>
      </c>
      <c r="X25" s="10">
        <v>0</v>
      </c>
      <c r="Y25" s="10">
        <v>0</v>
      </c>
      <c r="Z25" s="10">
        <v>0</v>
      </c>
      <c r="AA25" s="10">
        <v>0</v>
      </c>
      <c r="AB25" s="10"/>
      <c r="AC25" s="10">
        <f t="shared" si="3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4" t="s">
        <v>56</v>
      </c>
      <c r="B26" s="14" t="s">
        <v>40</v>
      </c>
      <c r="C26" s="14"/>
      <c r="D26" s="14">
        <v>300</v>
      </c>
      <c r="E26" s="14">
        <v>300</v>
      </c>
      <c r="F26" s="14"/>
      <c r="G26" s="15">
        <v>0</v>
      </c>
      <c r="H26" s="14" t="e">
        <v>#N/A</v>
      </c>
      <c r="I26" s="14" t="s">
        <v>33</v>
      </c>
      <c r="J26" s="14">
        <v>303</v>
      </c>
      <c r="K26" s="14">
        <f t="shared" si="2"/>
        <v>-3</v>
      </c>
      <c r="L26" s="14">
        <f t="shared" si="4"/>
        <v>0</v>
      </c>
      <c r="M26" s="14">
        <v>300</v>
      </c>
      <c r="N26" s="14"/>
      <c r="O26" s="14"/>
      <c r="P26" s="14">
        <f t="shared" si="5"/>
        <v>0</v>
      </c>
      <c r="Q26" s="16"/>
      <c r="R26" s="16"/>
      <c r="S26" s="14"/>
      <c r="T26" s="14" t="e">
        <f t="shared" si="7"/>
        <v>#DIV/0!</v>
      </c>
      <c r="U26" s="14" t="e">
        <f t="shared" si="8"/>
        <v>#DIV/0!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 t="s">
        <v>50</v>
      </c>
      <c r="AC26" s="14">
        <f t="shared" si="3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4" t="s">
        <v>57</v>
      </c>
      <c r="B27" s="14" t="s">
        <v>40</v>
      </c>
      <c r="C27" s="14"/>
      <c r="D27" s="14">
        <v>480</v>
      </c>
      <c r="E27" s="14">
        <v>480</v>
      </c>
      <c r="F27" s="14"/>
      <c r="G27" s="15">
        <v>0</v>
      </c>
      <c r="H27" s="14" t="e">
        <v>#N/A</v>
      </c>
      <c r="I27" s="14" t="s">
        <v>33</v>
      </c>
      <c r="J27" s="14">
        <v>483</v>
      </c>
      <c r="K27" s="14">
        <f t="shared" si="2"/>
        <v>-3</v>
      </c>
      <c r="L27" s="14">
        <f t="shared" si="4"/>
        <v>0</v>
      </c>
      <c r="M27" s="14">
        <v>480</v>
      </c>
      <c r="N27" s="14"/>
      <c r="O27" s="14"/>
      <c r="P27" s="14">
        <f t="shared" si="5"/>
        <v>0</v>
      </c>
      <c r="Q27" s="16"/>
      <c r="R27" s="16"/>
      <c r="S27" s="14"/>
      <c r="T27" s="14" t="e">
        <f t="shared" si="7"/>
        <v>#DIV/0!</v>
      </c>
      <c r="U27" s="14" t="e">
        <f t="shared" si="8"/>
        <v>#DIV/0!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 t="s">
        <v>50</v>
      </c>
      <c r="AC27" s="14">
        <f t="shared" si="3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58</v>
      </c>
      <c r="B28" s="1" t="s">
        <v>32</v>
      </c>
      <c r="C28" s="1">
        <v>3538.2109999999998</v>
      </c>
      <c r="D28" s="1">
        <v>438.62799999999999</v>
      </c>
      <c r="E28" s="1">
        <v>2481.6869999999999</v>
      </c>
      <c r="F28" s="1">
        <v>1141.0250000000001</v>
      </c>
      <c r="G28" s="6">
        <v>1</v>
      </c>
      <c r="H28" s="1">
        <v>55</v>
      </c>
      <c r="I28" s="1" t="s">
        <v>33</v>
      </c>
      <c r="J28" s="1">
        <v>2340.6759999999999</v>
      </c>
      <c r="K28" s="1">
        <f t="shared" si="2"/>
        <v>141.01099999999997</v>
      </c>
      <c r="L28" s="1">
        <f t="shared" si="4"/>
        <v>2481.6869999999999</v>
      </c>
      <c r="M28" s="1"/>
      <c r="N28" s="1">
        <v>1200</v>
      </c>
      <c r="O28" s="1">
        <v>1000</v>
      </c>
      <c r="P28" s="1">
        <f t="shared" si="5"/>
        <v>496.3374</v>
      </c>
      <c r="Q28" s="5">
        <v>1500</v>
      </c>
      <c r="R28" s="5"/>
      <c r="S28" s="1"/>
      <c r="T28" s="1">
        <f t="shared" si="7"/>
        <v>9.7534963111786457</v>
      </c>
      <c r="U28" s="1">
        <f t="shared" si="8"/>
        <v>6.7313585476331221</v>
      </c>
      <c r="V28" s="1">
        <v>444.38659999999999</v>
      </c>
      <c r="W28" s="1">
        <v>378.94799999999998</v>
      </c>
      <c r="X28" s="1">
        <v>386.7054</v>
      </c>
      <c r="Y28" s="1">
        <v>460.31400000000002</v>
      </c>
      <c r="Z28" s="1">
        <v>536.34379999999999</v>
      </c>
      <c r="AA28" s="1">
        <v>505.15980000000002</v>
      </c>
      <c r="AB28" s="1"/>
      <c r="AC28" s="1">
        <f t="shared" si="3"/>
        <v>1500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59</v>
      </c>
      <c r="B29" s="1" t="s">
        <v>32</v>
      </c>
      <c r="C29" s="1">
        <v>3234.0880000000002</v>
      </c>
      <c r="D29" s="1">
        <v>4909.0249999999996</v>
      </c>
      <c r="E29" s="1">
        <v>3082.8029999999999</v>
      </c>
      <c r="F29" s="1">
        <v>4203.3360000000002</v>
      </c>
      <c r="G29" s="6">
        <v>1</v>
      </c>
      <c r="H29" s="1">
        <v>50</v>
      </c>
      <c r="I29" s="1" t="s">
        <v>33</v>
      </c>
      <c r="J29" s="1">
        <v>3087.2849999999999</v>
      </c>
      <c r="K29" s="1">
        <f t="shared" si="2"/>
        <v>-4.4819999999999709</v>
      </c>
      <c r="L29" s="1">
        <f t="shared" si="4"/>
        <v>3082.8029999999999</v>
      </c>
      <c r="M29" s="1"/>
      <c r="N29" s="1">
        <v>900</v>
      </c>
      <c r="O29" s="1"/>
      <c r="P29" s="1">
        <f t="shared" si="5"/>
        <v>616.56060000000002</v>
      </c>
      <c r="Q29" s="5">
        <v>950</v>
      </c>
      <c r="R29" s="5"/>
      <c r="S29" s="1"/>
      <c r="T29" s="1">
        <f t="shared" si="7"/>
        <v>9.8179092209265395</v>
      </c>
      <c r="U29" s="1">
        <f t="shared" si="8"/>
        <v>8.2771036618298357</v>
      </c>
      <c r="V29" s="1">
        <v>645.34179999999992</v>
      </c>
      <c r="W29" s="1">
        <v>759.62599999999998</v>
      </c>
      <c r="X29" s="1">
        <v>664.85239999999999</v>
      </c>
      <c r="Y29" s="1">
        <v>555.54499999999996</v>
      </c>
      <c r="Z29" s="1">
        <v>550.99700000000007</v>
      </c>
      <c r="AA29" s="1">
        <v>526.34699999999998</v>
      </c>
      <c r="AB29" s="1"/>
      <c r="AC29" s="1">
        <f t="shared" si="3"/>
        <v>950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60</v>
      </c>
      <c r="B30" s="1" t="s">
        <v>32</v>
      </c>
      <c r="C30" s="1">
        <v>4988.9849999999997</v>
      </c>
      <c r="D30" s="1">
        <v>1929.1659999999999</v>
      </c>
      <c r="E30" s="1">
        <v>3703.3270000000002</v>
      </c>
      <c r="F30" s="1">
        <v>2658.3049999999998</v>
      </c>
      <c r="G30" s="6">
        <v>1</v>
      </c>
      <c r="H30" s="1">
        <v>55</v>
      </c>
      <c r="I30" s="1" t="s">
        <v>33</v>
      </c>
      <c r="J30" s="1">
        <v>3484.6869999999999</v>
      </c>
      <c r="K30" s="1">
        <f t="shared" si="2"/>
        <v>218.64000000000033</v>
      </c>
      <c r="L30" s="1">
        <f t="shared" si="4"/>
        <v>3703.3270000000002</v>
      </c>
      <c r="M30" s="1"/>
      <c r="N30" s="1">
        <v>2000</v>
      </c>
      <c r="O30" s="1">
        <v>1000</v>
      </c>
      <c r="P30" s="1">
        <f t="shared" si="5"/>
        <v>740.66540000000009</v>
      </c>
      <c r="Q30" s="5">
        <v>1600</v>
      </c>
      <c r="R30" s="5"/>
      <c r="S30" s="1"/>
      <c r="T30" s="1">
        <f t="shared" si="7"/>
        <v>9.7997084783493325</v>
      </c>
      <c r="U30" s="1">
        <f t="shared" si="8"/>
        <v>7.6394887624020233</v>
      </c>
      <c r="V30" s="1">
        <v>718.67399999999998</v>
      </c>
      <c r="W30" s="1">
        <v>662.01800000000003</v>
      </c>
      <c r="X30" s="1">
        <v>642.98540000000003</v>
      </c>
      <c r="Y30" s="1">
        <v>699.15879999999993</v>
      </c>
      <c r="Z30" s="1">
        <v>756.31279999999992</v>
      </c>
      <c r="AA30" s="1">
        <v>725.37819999999999</v>
      </c>
      <c r="AB30" s="1"/>
      <c r="AC30" s="1">
        <f t="shared" si="3"/>
        <v>1600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4" t="s">
        <v>61</v>
      </c>
      <c r="B31" s="14" t="s">
        <v>32</v>
      </c>
      <c r="C31" s="14"/>
      <c r="D31" s="14"/>
      <c r="E31" s="14"/>
      <c r="F31" s="14"/>
      <c r="G31" s="15">
        <v>0</v>
      </c>
      <c r="H31" s="14">
        <v>60</v>
      </c>
      <c r="I31" s="14" t="s">
        <v>33</v>
      </c>
      <c r="J31" s="14"/>
      <c r="K31" s="14">
        <f t="shared" si="2"/>
        <v>0</v>
      </c>
      <c r="L31" s="14">
        <f t="shared" si="4"/>
        <v>0</v>
      </c>
      <c r="M31" s="14"/>
      <c r="N31" s="14"/>
      <c r="O31" s="14"/>
      <c r="P31" s="14">
        <f t="shared" si="5"/>
        <v>0</v>
      </c>
      <c r="Q31" s="16"/>
      <c r="R31" s="16"/>
      <c r="S31" s="14"/>
      <c r="T31" s="14" t="e">
        <f t="shared" si="7"/>
        <v>#DIV/0!</v>
      </c>
      <c r="U31" s="14" t="e">
        <f t="shared" si="8"/>
        <v>#DIV/0!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 t="s">
        <v>62</v>
      </c>
      <c r="AC31" s="14">
        <f t="shared" si="3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0" t="s">
        <v>63</v>
      </c>
      <c r="B32" s="10" t="s">
        <v>32</v>
      </c>
      <c r="C32" s="10"/>
      <c r="D32" s="10">
        <v>2.645</v>
      </c>
      <c r="E32" s="18">
        <v>-0.51500000000000001</v>
      </c>
      <c r="F32" s="10"/>
      <c r="G32" s="11">
        <v>0</v>
      </c>
      <c r="H32" s="10">
        <v>60</v>
      </c>
      <c r="I32" s="10" t="s">
        <v>64</v>
      </c>
      <c r="J32" s="10"/>
      <c r="K32" s="10">
        <f t="shared" si="2"/>
        <v>-0.51500000000000001</v>
      </c>
      <c r="L32" s="10">
        <f t="shared" si="4"/>
        <v>-0.51500000000000001</v>
      </c>
      <c r="M32" s="10"/>
      <c r="N32" s="10"/>
      <c r="O32" s="10"/>
      <c r="P32" s="10">
        <f t="shared" si="5"/>
        <v>-0.10300000000000001</v>
      </c>
      <c r="Q32" s="13"/>
      <c r="R32" s="13"/>
      <c r="S32" s="10"/>
      <c r="T32" s="10">
        <f t="shared" si="7"/>
        <v>0</v>
      </c>
      <c r="U32" s="10">
        <f t="shared" si="8"/>
        <v>0</v>
      </c>
      <c r="V32" s="10">
        <v>0.42599999999999999</v>
      </c>
      <c r="W32" s="10">
        <v>-0.218</v>
      </c>
      <c r="X32" s="10">
        <v>7.9281999999999986</v>
      </c>
      <c r="Y32" s="10">
        <v>142.30940000000001</v>
      </c>
      <c r="Z32" s="10">
        <v>932.67620000000011</v>
      </c>
      <c r="AA32" s="10">
        <v>905.97379999999998</v>
      </c>
      <c r="AB32" s="10" t="s">
        <v>65</v>
      </c>
      <c r="AC32" s="10">
        <f t="shared" si="3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4" t="s">
        <v>66</v>
      </c>
      <c r="B33" s="14" t="s">
        <v>32</v>
      </c>
      <c r="C33" s="14"/>
      <c r="D33" s="14"/>
      <c r="E33" s="14"/>
      <c r="F33" s="14"/>
      <c r="G33" s="15">
        <v>0</v>
      </c>
      <c r="H33" s="14">
        <v>50</v>
      </c>
      <c r="I33" s="14" t="s">
        <v>33</v>
      </c>
      <c r="J33" s="14">
        <v>13</v>
      </c>
      <c r="K33" s="14">
        <f t="shared" si="2"/>
        <v>-13</v>
      </c>
      <c r="L33" s="14">
        <f t="shared" si="4"/>
        <v>0</v>
      </c>
      <c r="M33" s="14"/>
      <c r="N33" s="14"/>
      <c r="O33" s="14"/>
      <c r="P33" s="14">
        <f t="shared" si="5"/>
        <v>0</v>
      </c>
      <c r="Q33" s="16"/>
      <c r="R33" s="16"/>
      <c r="S33" s="14"/>
      <c r="T33" s="14" t="e">
        <f t="shared" si="7"/>
        <v>#DIV/0!</v>
      </c>
      <c r="U33" s="14" t="e">
        <f t="shared" si="8"/>
        <v>#DIV/0!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 t="s">
        <v>50</v>
      </c>
      <c r="AC33" s="14">
        <f t="shared" si="3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67</v>
      </c>
      <c r="B34" s="1" t="s">
        <v>32</v>
      </c>
      <c r="C34" s="1">
        <v>4660.5709999999999</v>
      </c>
      <c r="D34" s="1">
        <v>670.06</v>
      </c>
      <c r="E34" s="1">
        <v>2824.87</v>
      </c>
      <c r="F34" s="1">
        <v>2053.4290000000001</v>
      </c>
      <c r="G34" s="6">
        <v>1</v>
      </c>
      <c r="H34" s="1">
        <v>55</v>
      </c>
      <c r="I34" s="1" t="s">
        <v>33</v>
      </c>
      <c r="J34" s="1">
        <v>2662.6030000000001</v>
      </c>
      <c r="K34" s="1">
        <f t="shared" si="2"/>
        <v>162.26699999999983</v>
      </c>
      <c r="L34" s="1">
        <f t="shared" si="4"/>
        <v>2824.87</v>
      </c>
      <c r="M34" s="1"/>
      <c r="N34" s="1">
        <v>1250</v>
      </c>
      <c r="O34" s="1">
        <v>1000</v>
      </c>
      <c r="P34" s="1">
        <f t="shared" si="5"/>
        <v>564.97399999999993</v>
      </c>
      <c r="Q34" s="5">
        <v>1300</v>
      </c>
      <c r="R34" s="5"/>
      <c r="S34" s="1"/>
      <c r="T34" s="1">
        <f t="shared" si="7"/>
        <v>9.9180298562411728</v>
      </c>
      <c r="U34" s="1">
        <f t="shared" si="8"/>
        <v>7.6170390141847246</v>
      </c>
      <c r="V34" s="1">
        <v>543.65600000000006</v>
      </c>
      <c r="W34" s="1">
        <v>508.97399999999999</v>
      </c>
      <c r="X34" s="1">
        <v>542.90959999999995</v>
      </c>
      <c r="Y34" s="1">
        <v>611.94200000000001</v>
      </c>
      <c r="Z34" s="1">
        <v>639.53660000000002</v>
      </c>
      <c r="AA34" s="1">
        <v>608.56180000000006</v>
      </c>
      <c r="AB34" s="1"/>
      <c r="AC34" s="1">
        <f t="shared" si="3"/>
        <v>1300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0" t="s">
        <v>68</v>
      </c>
      <c r="B35" s="10" t="s">
        <v>32</v>
      </c>
      <c r="C35" s="10">
        <v>1081.924</v>
      </c>
      <c r="D35" s="10">
        <v>660.99800000000005</v>
      </c>
      <c r="E35" s="18">
        <v>1585.07</v>
      </c>
      <c r="F35" s="10"/>
      <c r="G35" s="11">
        <v>0</v>
      </c>
      <c r="H35" s="10">
        <v>60</v>
      </c>
      <c r="I35" s="10" t="s">
        <v>69</v>
      </c>
      <c r="J35" s="10">
        <v>1545.5</v>
      </c>
      <c r="K35" s="10">
        <f t="shared" si="2"/>
        <v>39.569999999999936</v>
      </c>
      <c r="L35" s="10">
        <f t="shared" si="4"/>
        <v>1585.07</v>
      </c>
      <c r="M35" s="10"/>
      <c r="N35" s="10"/>
      <c r="O35" s="10"/>
      <c r="P35" s="10">
        <f t="shared" si="5"/>
        <v>317.01400000000001</v>
      </c>
      <c r="Q35" s="13"/>
      <c r="R35" s="13"/>
      <c r="S35" s="10"/>
      <c r="T35" s="10">
        <f t="shared" si="7"/>
        <v>0</v>
      </c>
      <c r="U35" s="10">
        <f t="shared" si="8"/>
        <v>0</v>
      </c>
      <c r="V35" s="10">
        <v>732.91740000000004</v>
      </c>
      <c r="W35" s="10">
        <v>669.74840000000006</v>
      </c>
      <c r="X35" s="10">
        <v>682.17219999999998</v>
      </c>
      <c r="Y35" s="10">
        <v>588.37940000000003</v>
      </c>
      <c r="Z35" s="10">
        <v>679.3922</v>
      </c>
      <c r="AA35" s="10">
        <v>653.15980000000002</v>
      </c>
      <c r="AB35" s="10" t="s">
        <v>65</v>
      </c>
      <c r="AC35" s="10">
        <f t="shared" si="3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0" t="s">
        <v>70</v>
      </c>
      <c r="B36" s="10" t="s">
        <v>32</v>
      </c>
      <c r="C36" s="10"/>
      <c r="D36" s="10">
        <v>7.74</v>
      </c>
      <c r="E36" s="18">
        <v>7.74</v>
      </c>
      <c r="F36" s="10"/>
      <c r="G36" s="11">
        <v>0</v>
      </c>
      <c r="H36" s="10">
        <v>60</v>
      </c>
      <c r="I36" s="10" t="s">
        <v>69</v>
      </c>
      <c r="J36" s="10"/>
      <c r="K36" s="10">
        <f t="shared" si="2"/>
        <v>7.74</v>
      </c>
      <c r="L36" s="10">
        <f t="shared" si="4"/>
        <v>7.74</v>
      </c>
      <c r="M36" s="10"/>
      <c r="N36" s="10"/>
      <c r="O36" s="10"/>
      <c r="P36" s="10">
        <f t="shared" si="5"/>
        <v>1.548</v>
      </c>
      <c r="Q36" s="13"/>
      <c r="R36" s="13"/>
      <c r="S36" s="10"/>
      <c r="T36" s="10">
        <f t="shared" si="7"/>
        <v>0</v>
      </c>
      <c r="U36" s="10">
        <f t="shared" si="8"/>
        <v>0</v>
      </c>
      <c r="V36" s="10">
        <v>2.5752000000000002</v>
      </c>
      <c r="W36" s="10">
        <v>2.5752000000000002</v>
      </c>
      <c r="X36" s="10">
        <v>8.8064</v>
      </c>
      <c r="Y36" s="10">
        <v>8.8064</v>
      </c>
      <c r="Z36" s="10">
        <v>167.0284</v>
      </c>
      <c r="AA36" s="10">
        <v>221.5454</v>
      </c>
      <c r="AB36" s="10" t="s">
        <v>65</v>
      </c>
      <c r="AC36" s="10">
        <f t="shared" si="3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71</v>
      </c>
      <c r="B37" s="1" t="s">
        <v>32</v>
      </c>
      <c r="C37" s="1">
        <v>876.02599999999995</v>
      </c>
      <c r="D37" s="1"/>
      <c r="E37" s="1">
        <v>595.70899999999995</v>
      </c>
      <c r="F37" s="1">
        <v>214.40600000000001</v>
      </c>
      <c r="G37" s="6">
        <v>1</v>
      </c>
      <c r="H37" s="1">
        <v>60</v>
      </c>
      <c r="I37" s="1" t="s">
        <v>33</v>
      </c>
      <c r="J37" s="1">
        <v>555.48</v>
      </c>
      <c r="K37" s="1">
        <f t="shared" si="2"/>
        <v>40.228999999999928</v>
      </c>
      <c r="L37" s="1">
        <f t="shared" si="4"/>
        <v>595.70899999999995</v>
      </c>
      <c r="M37" s="1"/>
      <c r="N37" s="1">
        <v>771.02340000000015</v>
      </c>
      <c r="O37" s="1"/>
      <c r="P37" s="1">
        <f t="shared" si="5"/>
        <v>119.14179999999999</v>
      </c>
      <c r="Q37" s="5">
        <f t="shared" ref="Q37:Q40" si="10">10*P37-O37-N37-F37</f>
        <v>205.98859999999974</v>
      </c>
      <c r="R37" s="5"/>
      <c r="S37" s="1"/>
      <c r="T37" s="1">
        <f t="shared" si="7"/>
        <v>10</v>
      </c>
      <c r="U37" s="1">
        <f t="shared" si="8"/>
        <v>8.2710635561994224</v>
      </c>
      <c r="V37" s="1">
        <v>111.3212</v>
      </c>
      <c r="W37" s="1">
        <v>81.688999999999993</v>
      </c>
      <c r="X37" s="1">
        <v>92.440399999999997</v>
      </c>
      <c r="Y37" s="1">
        <v>110.584</v>
      </c>
      <c r="Z37" s="1">
        <v>121.05200000000001</v>
      </c>
      <c r="AA37" s="1">
        <v>138.57599999999999</v>
      </c>
      <c r="AB37" s="1"/>
      <c r="AC37" s="1">
        <f t="shared" si="3"/>
        <v>206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72</v>
      </c>
      <c r="B38" s="1" t="s">
        <v>32</v>
      </c>
      <c r="C38" s="1">
        <v>1706.3050000000001</v>
      </c>
      <c r="D38" s="1">
        <v>5.2489999999999997</v>
      </c>
      <c r="E38" s="1">
        <v>1104.9639999999999</v>
      </c>
      <c r="F38" s="1">
        <v>467.65</v>
      </c>
      <c r="G38" s="6">
        <v>1</v>
      </c>
      <c r="H38" s="1">
        <v>60</v>
      </c>
      <c r="I38" s="1" t="s">
        <v>33</v>
      </c>
      <c r="J38" s="1">
        <v>1033.81</v>
      </c>
      <c r="K38" s="1">
        <f t="shared" ref="K38:K68" si="11">E38-J38</f>
        <v>71.153999999999996</v>
      </c>
      <c r="L38" s="1">
        <f t="shared" si="4"/>
        <v>1104.9639999999999</v>
      </c>
      <c r="M38" s="1"/>
      <c r="N38" s="1">
        <v>900</v>
      </c>
      <c r="O38" s="1"/>
      <c r="P38" s="1">
        <f t="shared" si="5"/>
        <v>220.99279999999999</v>
      </c>
      <c r="Q38" s="5">
        <v>850</v>
      </c>
      <c r="R38" s="5"/>
      <c r="S38" s="1"/>
      <c r="T38" s="1">
        <f t="shared" si="7"/>
        <v>10.034942314862748</v>
      </c>
      <c r="U38" s="1">
        <f t="shared" si="8"/>
        <v>6.1886631600667537</v>
      </c>
      <c r="V38" s="1">
        <v>186.00839999999999</v>
      </c>
      <c r="W38" s="1">
        <v>163.8612</v>
      </c>
      <c r="X38" s="1">
        <v>193.6754</v>
      </c>
      <c r="Y38" s="1">
        <v>215.36879999999999</v>
      </c>
      <c r="Z38" s="1">
        <v>209.7868</v>
      </c>
      <c r="AA38" s="1">
        <v>213.47980000000001</v>
      </c>
      <c r="AB38" s="1"/>
      <c r="AC38" s="1">
        <f t="shared" ref="AC38:AC69" si="12">ROUND(Q38*G38,0)</f>
        <v>850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73</v>
      </c>
      <c r="B39" s="1" t="s">
        <v>32</v>
      </c>
      <c r="C39" s="1">
        <v>2677.723</v>
      </c>
      <c r="D39" s="1">
        <v>458.14400000000001</v>
      </c>
      <c r="E39" s="1">
        <v>1839.3869999999999</v>
      </c>
      <c r="F39" s="1">
        <v>1014.837</v>
      </c>
      <c r="G39" s="6">
        <v>1</v>
      </c>
      <c r="H39" s="1">
        <v>60</v>
      </c>
      <c r="I39" s="1" t="s">
        <v>33</v>
      </c>
      <c r="J39" s="1">
        <v>1732.75</v>
      </c>
      <c r="K39" s="1">
        <f t="shared" si="11"/>
        <v>106.63699999999994</v>
      </c>
      <c r="L39" s="1">
        <f t="shared" si="4"/>
        <v>1839.3869999999999</v>
      </c>
      <c r="M39" s="1"/>
      <c r="N39" s="1">
        <v>800</v>
      </c>
      <c r="O39" s="1">
        <v>800</v>
      </c>
      <c r="P39" s="1">
        <f t="shared" si="5"/>
        <v>367.87739999999997</v>
      </c>
      <c r="Q39" s="5">
        <v>1000</v>
      </c>
      <c r="R39" s="5"/>
      <c r="S39" s="1"/>
      <c r="T39" s="1">
        <f t="shared" si="7"/>
        <v>9.8262002504095118</v>
      </c>
      <c r="U39" s="1">
        <f t="shared" si="8"/>
        <v>7.1079033395364872</v>
      </c>
      <c r="V39" s="1">
        <v>338.14120000000003</v>
      </c>
      <c r="W39" s="1">
        <v>297.64839999999998</v>
      </c>
      <c r="X39" s="1">
        <v>317.72199999999998</v>
      </c>
      <c r="Y39" s="1">
        <v>351.31360000000001</v>
      </c>
      <c r="Z39" s="1">
        <v>329.47059999999999</v>
      </c>
      <c r="AA39" s="1">
        <v>333.4862</v>
      </c>
      <c r="AB39" s="1"/>
      <c r="AC39" s="1">
        <f t="shared" si="12"/>
        <v>1000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74</v>
      </c>
      <c r="B40" s="1" t="s">
        <v>32</v>
      </c>
      <c r="C40" s="1">
        <v>55.819000000000003</v>
      </c>
      <c r="D40" s="1"/>
      <c r="E40" s="1">
        <v>41.36</v>
      </c>
      <c r="F40" s="1">
        <v>4.1180000000000003</v>
      </c>
      <c r="G40" s="6">
        <v>1</v>
      </c>
      <c r="H40" s="1">
        <v>35</v>
      </c>
      <c r="I40" s="1" t="s">
        <v>33</v>
      </c>
      <c r="J40" s="1">
        <v>52.76</v>
      </c>
      <c r="K40" s="1">
        <f t="shared" si="11"/>
        <v>-11.399999999999999</v>
      </c>
      <c r="L40" s="1">
        <f t="shared" si="4"/>
        <v>41.36</v>
      </c>
      <c r="M40" s="1"/>
      <c r="N40" s="1">
        <v>53.180999999999997</v>
      </c>
      <c r="O40" s="1"/>
      <c r="P40" s="1">
        <f t="shared" si="5"/>
        <v>8.2720000000000002</v>
      </c>
      <c r="Q40" s="5">
        <f t="shared" si="10"/>
        <v>25.420999999999999</v>
      </c>
      <c r="R40" s="5"/>
      <c r="S40" s="1"/>
      <c r="T40" s="1">
        <f t="shared" si="7"/>
        <v>10</v>
      </c>
      <c r="U40" s="1">
        <f t="shared" si="8"/>
        <v>6.9268617021276597</v>
      </c>
      <c r="V40" s="1">
        <v>8.3368000000000002</v>
      </c>
      <c r="W40" s="1">
        <v>4.7858000000000001</v>
      </c>
      <c r="X40" s="1">
        <v>4.7842000000000002</v>
      </c>
      <c r="Y40" s="1">
        <v>7.4159999999999986</v>
      </c>
      <c r="Z40" s="1">
        <v>7.883</v>
      </c>
      <c r="AA40" s="1">
        <v>10.3226</v>
      </c>
      <c r="AB40" s="1"/>
      <c r="AC40" s="1">
        <f t="shared" si="12"/>
        <v>25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4" t="s">
        <v>75</v>
      </c>
      <c r="B41" s="14" t="s">
        <v>32</v>
      </c>
      <c r="C41" s="14"/>
      <c r="D41" s="14"/>
      <c r="E41" s="14"/>
      <c r="F41" s="14"/>
      <c r="G41" s="15">
        <v>0</v>
      </c>
      <c r="H41" s="14" t="e">
        <v>#N/A</v>
      </c>
      <c r="I41" s="14" t="s">
        <v>33</v>
      </c>
      <c r="J41" s="14"/>
      <c r="K41" s="14">
        <f t="shared" si="11"/>
        <v>0</v>
      </c>
      <c r="L41" s="14">
        <f t="shared" si="4"/>
        <v>0</v>
      </c>
      <c r="M41" s="14"/>
      <c r="N41" s="14"/>
      <c r="O41" s="14"/>
      <c r="P41" s="14">
        <f t="shared" si="5"/>
        <v>0</v>
      </c>
      <c r="Q41" s="16"/>
      <c r="R41" s="16"/>
      <c r="S41" s="14"/>
      <c r="T41" s="14" t="e">
        <f t="shared" si="7"/>
        <v>#DIV/0!</v>
      </c>
      <c r="U41" s="14" t="e">
        <f t="shared" si="8"/>
        <v>#DIV/0!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 t="s">
        <v>50</v>
      </c>
      <c r="AC41" s="14">
        <f t="shared" si="12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4" t="s">
        <v>76</v>
      </c>
      <c r="B42" s="14" t="s">
        <v>32</v>
      </c>
      <c r="C42" s="14"/>
      <c r="D42" s="14">
        <v>786.25800000000004</v>
      </c>
      <c r="E42" s="14">
        <v>786.25800000000004</v>
      </c>
      <c r="F42" s="14"/>
      <c r="G42" s="15">
        <v>0</v>
      </c>
      <c r="H42" s="14">
        <v>30</v>
      </c>
      <c r="I42" s="14" t="s">
        <v>33</v>
      </c>
      <c r="J42" s="14">
        <v>786.25800000000004</v>
      </c>
      <c r="K42" s="14">
        <f t="shared" si="11"/>
        <v>0</v>
      </c>
      <c r="L42" s="14">
        <f t="shared" si="4"/>
        <v>0</v>
      </c>
      <c r="M42" s="14">
        <v>786.25800000000004</v>
      </c>
      <c r="N42" s="14"/>
      <c r="O42" s="14"/>
      <c r="P42" s="14">
        <f t="shared" si="5"/>
        <v>0</v>
      </c>
      <c r="Q42" s="16"/>
      <c r="R42" s="16"/>
      <c r="S42" s="14"/>
      <c r="T42" s="14" t="e">
        <f t="shared" si="7"/>
        <v>#DIV/0!</v>
      </c>
      <c r="U42" s="14" t="e">
        <f t="shared" si="8"/>
        <v>#DIV/0!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 t="s">
        <v>50</v>
      </c>
      <c r="AC42" s="14">
        <f t="shared" si="12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77</v>
      </c>
      <c r="B43" s="1" t="s">
        <v>32</v>
      </c>
      <c r="C43" s="1">
        <v>976.93</v>
      </c>
      <c r="D43" s="1">
        <v>56.186999999999998</v>
      </c>
      <c r="E43" s="1">
        <v>579.01499999999999</v>
      </c>
      <c r="F43" s="1">
        <v>343.29899999999998</v>
      </c>
      <c r="G43" s="6">
        <v>1</v>
      </c>
      <c r="H43" s="1">
        <v>30</v>
      </c>
      <c r="I43" s="1" t="s">
        <v>33</v>
      </c>
      <c r="J43" s="1">
        <v>633.29999999999995</v>
      </c>
      <c r="K43" s="1">
        <f t="shared" si="11"/>
        <v>-54.284999999999968</v>
      </c>
      <c r="L43" s="1">
        <f t="shared" si="4"/>
        <v>579.01499999999999</v>
      </c>
      <c r="M43" s="1"/>
      <c r="N43" s="1">
        <v>587.14051999999992</v>
      </c>
      <c r="O43" s="1"/>
      <c r="P43" s="1">
        <f t="shared" si="5"/>
        <v>115.803</v>
      </c>
      <c r="Q43" s="5">
        <f>10*P43-O43-N43-F43</f>
        <v>227.59048000000007</v>
      </c>
      <c r="R43" s="5"/>
      <c r="S43" s="1"/>
      <c r="T43" s="1">
        <f t="shared" si="7"/>
        <v>10</v>
      </c>
      <c r="U43" s="1">
        <f t="shared" si="8"/>
        <v>8.0346754401872147</v>
      </c>
      <c r="V43" s="1">
        <v>117.5504</v>
      </c>
      <c r="W43" s="1">
        <v>98.153599999999997</v>
      </c>
      <c r="X43" s="1">
        <v>113</v>
      </c>
      <c r="Y43" s="1">
        <v>137.78100000000001</v>
      </c>
      <c r="Z43" s="1">
        <v>101.13120000000001</v>
      </c>
      <c r="AA43" s="1">
        <v>95.135599999999997</v>
      </c>
      <c r="AB43" s="1"/>
      <c r="AC43" s="1">
        <f t="shared" si="12"/>
        <v>228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4" t="s">
        <v>78</v>
      </c>
      <c r="B44" s="14" t="s">
        <v>32</v>
      </c>
      <c r="C44" s="14"/>
      <c r="D44" s="14"/>
      <c r="E44" s="14"/>
      <c r="F44" s="14"/>
      <c r="G44" s="15">
        <v>0</v>
      </c>
      <c r="H44" s="14" t="e">
        <v>#N/A</v>
      </c>
      <c r="I44" s="14" t="s">
        <v>33</v>
      </c>
      <c r="J44" s="14"/>
      <c r="K44" s="14">
        <f t="shared" si="11"/>
        <v>0</v>
      </c>
      <c r="L44" s="14">
        <f t="shared" si="4"/>
        <v>0</v>
      </c>
      <c r="M44" s="14"/>
      <c r="N44" s="14"/>
      <c r="O44" s="14"/>
      <c r="P44" s="14">
        <f t="shared" si="5"/>
        <v>0</v>
      </c>
      <c r="Q44" s="16"/>
      <c r="R44" s="16"/>
      <c r="S44" s="14"/>
      <c r="T44" s="14" t="e">
        <f t="shared" si="7"/>
        <v>#DIV/0!</v>
      </c>
      <c r="U44" s="14" t="e">
        <f t="shared" si="8"/>
        <v>#DIV/0!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 t="s">
        <v>50</v>
      </c>
      <c r="AC44" s="14">
        <f t="shared" si="12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4" t="s">
        <v>79</v>
      </c>
      <c r="B45" s="14" t="s">
        <v>32</v>
      </c>
      <c r="C45" s="14"/>
      <c r="D45" s="14"/>
      <c r="E45" s="14"/>
      <c r="F45" s="14"/>
      <c r="G45" s="15">
        <v>0</v>
      </c>
      <c r="H45" s="14">
        <v>40</v>
      </c>
      <c r="I45" s="14" t="s">
        <v>33</v>
      </c>
      <c r="J45" s="14"/>
      <c r="K45" s="14">
        <f t="shared" si="11"/>
        <v>0</v>
      </c>
      <c r="L45" s="14">
        <f t="shared" si="4"/>
        <v>0</v>
      </c>
      <c r="M45" s="14"/>
      <c r="N45" s="14"/>
      <c r="O45" s="14"/>
      <c r="P45" s="14">
        <f t="shared" si="5"/>
        <v>0</v>
      </c>
      <c r="Q45" s="16"/>
      <c r="R45" s="16"/>
      <c r="S45" s="14"/>
      <c r="T45" s="14" t="e">
        <f t="shared" si="7"/>
        <v>#DIV/0!</v>
      </c>
      <c r="U45" s="14" t="e">
        <f t="shared" si="8"/>
        <v>#DIV/0!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 t="s">
        <v>80</v>
      </c>
      <c r="AC45" s="14">
        <f t="shared" si="12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81</v>
      </c>
      <c r="B46" s="1" t="s">
        <v>32</v>
      </c>
      <c r="C46" s="1">
        <v>6902.9229999999998</v>
      </c>
      <c r="D46" s="1">
        <v>2725.3029999999999</v>
      </c>
      <c r="E46" s="1">
        <v>5310.6890000000003</v>
      </c>
      <c r="F46" s="1">
        <v>3565.413</v>
      </c>
      <c r="G46" s="6">
        <v>1</v>
      </c>
      <c r="H46" s="1">
        <v>40</v>
      </c>
      <c r="I46" s="1" t="s">
        <v>33</v>
      </c>
      <c r="J46" s="1">
        <v>5218.7129999999997</v>
      </c>
      <c r="K46" s="1">
        <f t="shared" si="11"/>
        <v>91.976000000000568</v>
      </c>
      <c r="L46" s="1">
        <f t="shared" si="4"/>
        <v>5310.6890000000003</v>
      </c>
      <c r="M46" s="1"/>
      <c r="N46" s="1">
        <v>1350.359670000001</v>
      </c>
      <c r="O46" s="1">
        <v>1000</v>
      </c>
      <c r="P46" s="1">
        <f t="shared" si="5"/>
        <v>1062.1378</v>
      </c>
      <c r="Q46" s="5">
        <f>10*P46-O46-N46-F46</f>
        <v>4705.6053299999985</v>
      </c>
      <c r="R46" s="5"/>
      <c r="S46" s="1"/>
      <c r="T46" s="1">
        <f t="shared" si="7"/>
        <v>10</v>
      </c>
      <c r="U46" s="1">
        <f t="shared" si="8"/>
        <v>5.5696847151094717</v>
      </c>
      <c r="V46" s="1">
        <v>945.94500000000005</v>
      </c>
      <c r="W46" s="1">
        <v>923.73259999999993</v>
      </c>
      <c r="X46" s="1">
        <v>919.61540000000002</v>
      </c>
      <c r="Y46" s="1">
        <v>974.01859999999999</v>
      </c>
      <c r="Z46" s="1">
        <v>1045.3524</v>
      </c>
      <c r="AA46" s="1">
        <v>1075.2231999999999</v>
      </c>
      <c r="AB46" s="1"/>
      <c r="AC46" s="1">
        <f t="shared" si="12"/>
        <v>4706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4" t="s">
        <v>82</v>
      </c>
      <c r="B47" s="14" t="s">
        <v>32</v>
      </c>
      <c r="C47" s="14"/>
      <c r="D47" s="14"/>
      <c r="E47" s="14"/>
      <c r="F47" s="14"/>
      <c r="G47" s="15">
        <v>0</v>
      </c>
      <c r="H47" s="14">
        <v>35</v>
      </c>
      <c r="I47" s="14" t="s">
        <v>33</v>
      </c>
      <c r="J47" s="14"/>
      <c r="K47" s="14">
        <f t="shared" si="11"/>
        <v>0</v>
      </c>
      <c r="L47" s="14">
        <f t="shared" si="4"/>
        <v>0</v>
      </c>
      <c r="M47" s="14"/>
      <c r="N47" s="14"/>
      <c r="O47" s="14"/>
      <c r="P47" s="14">
        <f t="shared" si="5"/>
        <v>0</v>
      </c>
      <c r="Q47" s="16"/>
      <c r="R47" s="16"/>
      <c r="S47" s="14"/>
      <c r="T47" s="14" t="e">
        <f t="shared" si="7"/>
        <v>#DIV/0!</v>
      </c>
      <c r="U47" s="14" t="e">
        <f t="shared" si="8"/>
        <v>#DIV/0!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 t="s">
        <v>50</v>
      </c>
      <c r="AC47" s="14">
        <f t="shared" si="12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83</v>
      </c>
      <c r="B48" s="1" t="s">
        <v>32</v>
      </c>
      <c r="C48" s="1">
        <v>23.335999999999999</v>
      </c>
      <c r="D48" s="1"/>
      <c r="E48" s="1">
        <v>5.1459999999999999</v>
      </c>
      <c r="F48" s="1">
        <v>15.625999999999999</v>
      </c>
      <c r="G48" s="6">
        <v>1</v>
      </c>
      <c r="H48" s="1">
        <v>45</v>
      </c>
      <c r="I48" s="1" t="s">
        <v>33</v>
      </c>
      <c r="J48" s="1">
        <v>5.2</v>
      </c>
      <c r="K48" s="1">
        <f t="shared" si="11"/>
        <v>-5.400000000000027E-2</v>
      </c>
      <c r="L48" s="1">
        <f t="shared" si="4"/>
        <v>5.1459999999999999</v>
      </c>
      <c r="M48" s="1"/>
      <c r="N48" s="1">
        <v>0</v>
      </c>
      <c r="O48" s="1"/>
      <c r="P48" s="1">
        <f t="shared" si="5"/>
        <v>1.0291999999999999</v>
      </c>
      <c r="Q48" s="5"/>
      <c r="R48" s="5"/>
      <c r="S48" s="1"/>
      <c r="T48" s="1">
        <f t="shared" si="7"/>
        <v>15.182666148464827</v>
      </c>
      <c r="U48" s="1">
        <f t="shared" si="8"/>
        <v>15.182666148464827</v>
      </c>
      <c r="V48" s="1">
        <v>1.7889999999999999</v>
      </c>
      <c r="W48" s="1">
        <v>0.86519999999999997</v>
      </c>
      <c r="X48" s="1">
        <v>1.1910000000000001</v>
      </c>
      <c r="Y48" s="1">
        <v>2.3849999999999998</v>
      </c>
      <c r="Z48" s="1">
        <v>0.65820000000000001</v>
      </c>
      <c r="AA48" s="1">
        <v>0</v>
      </c>
      <c r="AB48" s="1"/>
      <c r="AC48" s="1">
        <f t="shared" si="12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4" t="s">
        <v>84</v>
      </c>
      <c r="B49" s="14" t="s">
        <v>32</v>
      </c>
      <c r="C49" s="14"/>
      <c r="D49" s="14"/>
      <c r="E49" s="14"/>
      <c r="F49" s="14"/>
      <c r="G49" s="15">
        <v>0</v>
      </c>
      <c r="H49" s="14" t="e">
        <v>#N/A</v>
      </c>
      <c r="I49" s="14" t="s">
        <v>33</v>
      </c>
      <c r="J49" s="14"/>
      <c r="K49" s="14">
        <f t="shared" si="11"/>
        <v>0</v>
      </c>
      <c r="L49" s="14">
        <f t="shared" si="4"/>
        <v>0</v>
      </c>
      <c r="M49" s="14"/>
      <c r="N49" s="14"/>
      <c r="O49" s="14"/>
      <c r="P49" s="14">
        <f t="shared" si="5"/>
        <v>0</v>
      </c>
      <c r="Q49" s="16"/>
      <c r="R49" s="16"/>
      <c r="S49" s="14"/>
      <c r="T49" s="14" t="e">
        <f t="shared" si="7"/>
        <v>#DIV/0!</v>
      </c>
      <c r="U49" s="14" t="e">
        <f t="shared" si="8"/>
        <v>#DIV/0!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 t="s">
        <v>50</v>
      </c>
      <c r="AC49" s="14">
        <f t="shared" si="12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4" t="s">
        <v>85</v>
      </c>
      <c r="B50" s="14" t="s">
        <v>32</v>
      </c>
      <c r="C50" s="14"/>
      <c r="D50" s="14"/>
      <c r="E50" s="14"/>
      <c r="F50" s="14"/>
      <c r="G50" s="15">
        <v>0</v>
      </c>
      <c r="H50" s="14">
        <v>45</v>
      </c>
      <c r="I50" s="14" t="s">
        <v>33</v>
      </c>
      <c r="J50" s="14">
        <v>10</v>
      </c>
      <c r="K50" s="14">
        <f t="shared" si="11"/>
        <v>-10</v>
      </c>
      <c r="L50" s="14">
        <f t="shared" si="4"/>
        <v>0</v>
      </c>
      <c r="M50" s="14"/>
      <c r="N50" s="14"/>
      <c r="O50" s="14"/>
      <c r="P50" s="14">
        <f t="shared" si="5"/>
        <v>0</v>
      </c>
      <c r="Q50" s="16"/>
      <c r="R50" s="16"/>
      <c r="S50" s="14"/>
      <c r="T50" s="14" t="e">
        <f t="shared" si="7"/>
        <v>#DIV/0!</v>
      </c>
      <c r="U50" s="14" t="e">
        <f t="shared" si="8"/>
        <v>#DIV/0!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 t="s">
        <v>50</v>
      </c>
      <c r="AC50" s="14">
        <f t="shared" si="12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86</v>
      </c>
      <c r="B51" s="1" t="s">
        <v>32</v>
      </c>
      <c r="C51" s="1">
        <v>143.797</v>
      </c>
      <c r="D51" s="1">
        <v>4.3179999999999996</v>
      </c>
      <c r="E51" s="1">
        <v>68.05</v>
      </c>
      <c r="F51" s="1">
        <v>71.599999999999994</v>
      </c>
      <c r="G51" s="6">
        <v>1</v>
      </c>
      <c r="H51" s="1">
        <v>45</v>
      </c>
      <c r="I51" s="1" t="s">
        <v>33</v>
      </c>
      <c r="J51" s="1">
        <v>71.7</v>
      </c>
      <c r="K51" s="1">
        <f t="shared" si="11"/>
        <v>-3.6500000000000057</v>
      </c>
      <c r="L51" s="1">
        <f t="shared" si="4"/>
        <v>68.05</v>
      </c>
      <c r="M51" s="1"/>
      <c r="N51" s="1">
        <v>35.90188999999998</v>
      </c>
      <c r="O51" s="1"/>
      <c r="P51" s="1">
        <f t="shared" si="5"/>
        <v>13.61</v>
      </c>
      <c r="Q51" s="5">
        <f t="shared" ref="Q51:Q53" si="13">10*P51-O51-N51-F51</f>
        <v>28.59811000000002</v>
      </c>
      <c r="R51" s="5"/>
      <c r="S51" s="1"/>
      <c r="T51" s="1">
        <f t="shared" si="7"/>
        <v>10</v>
      </c>
      <c r="U51" s="1">
        <f t="shared" si="8"/>
        <v>7.8987428361498884</v>
      </c>
      <c r="V51" s="1">
        <v>14.3134</v>
      </c>
      <c r="W51" s="1">
        <v>14.6122</v>
      </c>
      <c r="X51" s="1">
        <v>13.925599999999999</v>
      </c>
      <c r="Y51" s="1">
        <v>18.465199999999999</v>
      </c>
      <c r="Z51" s="1">
        <v>17.669799999999999</v>
      </c>
      <c r="AA51" s="1">
        <v>19.424399999999999</v>
      </c>
      <c r="AB51" s="1"/>
      <c r="AC51" s="1">
        <f t="shared" si="12"/>
        <v>29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87</v>
      </c>
      <c r="B52" s="1" t="s">
        <v>32</v>
      </c>
      <c r="C52" s="1">
        <v>117.015</v>
      </c>
      <c r="D52" s="1"/>
      <c r="E52" s="1">
        <v>52.707000000000001</v>
      </c>
      <c r="F52" s="1">
        <v>61.466999999999999</v>
      </c>
      <c r="G52" s="6">
        <v>1</v>
      </c>
      <c r="H52" s="1">
        <v>45</v>
      </c>
      <c r="I52" s="1" t="s">
        <v>33</v>
      </c>
      <c r="J52" s="1">
        <v>60.8</v>
      </c>
      <c r="K52" s="1">
        <f t="shared" si="11"/>
        <v>-8.0929999999999964</v>
      </c>
      <c r="L52" s="1">
        <f t="shared" si="4"/>
        <v>52.707000000000001</v>
      </c>
      <c r="M52" s="1"/>
      <c r="N52" s="1">
        <v>31.529599999999999</v>
      </c>
      <c r="O52" s="1"/>
      <c r="P52" s="1">
        <f t="shared" si="5"/>
        <v>10.541399999999999</v>
      </c>
      <c r="Q52" s="5">
        <f t="shared" si="13"/>
        <v>12.417399999999986</v>
      </c>
      <c r="R52" s="5"/>
      <c r="S52" s="1"/>
      <c r="T52" s="1">
        <f t="shared" si="7"/>
        <v>10</v>
      </c>
      <c r="U52" s="1">
        <f t="shared" si="8"/>
        <v>8.82203502381088</v>
      </c>
      <c r="V52" s="1">
        <v>11.2226</v>
      </c>
      <c r="W52" s="1">
        <v>8.7718000000000007</v>
      </c>
      <c r="X52" s="1">
        <v>10.797599999999999</v>
      </c>
      <c r="Y52" s="1">
        <v>11.0794</v>
      </c>
      <c r="Z52" s="1">
        <v>11.1774</v>
      </c>
      <c r="AA52" s="1">
        <v>16.783999999999999</v>
      </c>
      <c r="AB52" s="1"/>
      <c r="AC52" s="1">
        <f t="shared" si="12"/>
        <v>12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88</v>
      </c>
      <c r="B53" s="1" t="s">
        <v>40</v>
      </c>
      <c r="C53" s="1">
        <v>1516</v>
      </c>
      <c r="D53" s="1">
        <v>666.6</v>
      </c>
      <c r="E53" s="1">
        <v>1512</v>
      </c>
      <c r="F53" s="1">
        <v>557</v>
      </c>
      <c r="G53" s="6">
        <v>0.4</v>
      </c>
      <c r="H53" s="1">
        <v>45</v>
      </c>
      <c r="I53" s="1" t="s">
        <v>33</v>
      </c>
      <c r="J53" s="1">
        <v>1511</v>
      </c>
      <c r="K53" s="1">
        <f t="shared" si="11"/>
        <v>1</v>
      </c>
      <c r="L53" s="1">
        <f t="shared" si="4"/>
        <v>972</v>
      </c>
      <c r="M53" s="1">
        <v>540</v>
      </c>
      <c r="N53" s="1">
        <v>624.00399999999968</v>
      </c>
      <c r="O53" s="1"/>
      <c r="P53" s="1">
        <f t="shared" si="5"/>
        <v>194.4</v>
      </c>
      <c r="Q53" s="5">
        <f t="shared" si="13"/>
        <v>762.99600000000032</v>
      </c>
      <c r="R53" s="5"/>
      <c r="S53" s="1"/>
      <c r="T53" s="1">
        <f t="shared" si="7"/>
        <v>10</v>
      </c>
      <c r="U53" s="1">
        <f t="shared" si="8"/>
        <v>6.0751234567901218</v>
      </c>
      <c r="V53" s="1">
        <v>165.44</v>
      </c>
      <c r="W53" s="1">
        <v>151.91999999999999</v>
      </c>
      <c r="X53" s="1">
        <v>172.97499999999999</v>
      </c>
      <c r="Y53" s="1">
        <v>196.17500000000001</v>
      </c>
      <c r="Z53" s="1">
        <v>198.6</v>
      </c>
      <c r="AA53" s="1">
        <v>207</v>
      </c>
      <c r="AB53" s="1"/>
      <c r="AC53" s="1">
        <f t="shared" si="12"/>
        <v>305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4" t="s">
        <v>89</v>
      </c>
      <c r="B54" s="14" t="s">
        <v>40</v>
      </c>
      <c r="C54" s="14"/>
      <c r="D54" s="14"/>
      <c r="E54" s="14"/>
      <c r="F54" s="14"/>
      <c r="G54" s="15">
        <v>0</v>
      </c>
      <c r="H54" s="14">
        <v>50</v>
      </c>
      <c r="I54" s="14" t="s">
        <v>33</v>
      </c>
      <c r="J54" s="14"/>
      <c r="K54" s="14">
        <f t="shared" si="11"/>
        <v>0</v>
      </c>
      <c r="L54" s="14">
        <f t="shared" si="4"/>
        <v>0</v>
      </c>
      <c r="M54" s="14"/>
      <c r="N54" s="14"/>
      <c r="O54" s="14"/>
      <c r="P54" s="14">
        <f t="shared" si="5"/>
        <v>0</v>
      </c>
      <c r="Q54" s="16"/>
      <c r="R54" s="16"/>
      <c r="S54" s="14"/>
      <c r="T54" s="14" t="e">
        <f t="shared" si="7"/>
        <v>#DIV/0!</v>
      </c>
      <c r="U54" s="14" t="e">
        <f t="shared" si="8"/>
        <v>#DIV/0!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 t="s">
        <v>50</v>
      </c>
      <c r="AC54" s="14">
        <f t="shared" si="12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90</v>
      </c>
      <c r="B55" s="1" t="s">
        <v>40</v>
      </c>
      <c r="C55" s="1">
        <v>1161</v>
      </c>
      <c r="D55" s="1">
        <v>895.2</v>
      </c>
      <c r="E55" s="1">
        <v>1186</v>
      </c>
      <c r="F55" s="1">
        <v>767</v>
      </c>
      <c r="G55" s="6">
        <v>0.4</v>
      </c>
      <c r="H55" s="1">
        <v>45</v>
      </c>
      <c r="I55" s="1" t="s">
        <v>33</v>
      </c>
      <c r="J55" s="1">
        <v>1183</v>
      </c>
      <c r="K55" s="1">
        <f t="shared" si="11"/>
        <v>3</v>
      </c>
      <c r="L55" s="1">
        <f t="shared" si="4"/>
        <v>826</v>
      </c>
      <c r="M55" s="1">
        <v>360</v>
      </c>
      <c r="N55" s="1">
        <v>457.91799999999989</v>
      </c>
      <c r="O55" s="1"/>
      <c r="P55" s="1">
        <f t="shared" si="5"/>
        <v>165.2</v>
      </c>
      <c r="Q55" s="5">
        <f>10*P55-O55-N55-F55</f>
        <v>427.08200000000011</v>
      </c>
      <c r="R55" s="5"/>
      <c r="S55" s="1"/>
      <c r="T55" s="1">
        <f t="shared" si="7"/>
        <v>10</v>
      </c>
      <c r="U55" s="1">
        <f t="shared" si="8"/>
        <v>7.414757869249395</v>
      </c>
      <c r="V55" s="1">
        <v>148.84</v>
      </c>
      <c r="W55" s="1">
        <v>146.84</v>
      </c>
      <c r="X55" s="1">
        <v>163</v>
      </c>
      <c r="Y55" s="1">
        <v>170</v>
      </c>
      <c r="Z55" s="1">
        <v>168.6</v>
      </c>
      <c r="AA55" s="1">
        <v>177.2</v>
      </c>
      <c r="AB55" s="1"/>
      <c r="AC55" s="1">
        <f t="shared" si="12"/>
        <v>171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0" t="s">
        <v>91</v>
      </c>
      <c r="B56" s="10" t="s">
        <v>40</v>
      </c>
      <c r="C56" s="10"/>
      <c r="D56" s="10">
        <v>996</v>
      </c>
      <c r="E56" s="10">
        <v>996</v>
      </c>
      <c r="F56" s="10"/>
      <c r="G56" s="11">
        <v>0</v>
      </c>
      <c r="H56" s="10" t="e">
        <v>#N/A</v>
      </c>
      <c r="I56" s="12" t="s">
        <v>64</v>
      </c>
      <c r="J56" s="10">
        <v>996</v>
      </c>
      <c r="K56" s="10">
        <f t="shared" si="11"/>
        <v>0</v>
      </c>
      <c r="L56" s="10">
        <f t="shared" si="4"/>
        <v>0</v>
      </c>
      <c r="M56" s="10">
        <v>996</v>
      </c>
      <c r="N56" s="10"/>
      <c r="O56" s="10"/>
      <c r="P56" s="10">
        <f t="shared" si="5"/>
        <v>0</v>
      </c>
      <c r="Q56" s="13"/>
      <c r="R56" s="13"/>
      <c r="S56" s="10"/>
      <c r="T56" s="10" t="e">
        <f t="shared" si="7"/>
        <v>#DIV/0!</v>
      </c>
      <c r="U56" s="10" t="e">
        <f t="shared" si="8"/>
        <v>#DIV/0!</v>
      </c>
      <c r="V56" s="10">
        <v>0.4</v>
      </c>
      <c r="W56" s="10">
        <v>0.4</v>
      </c>
      <c r="X56" s="10">
        <v>0</v>
      </c>
      <c r="Y56" s="10">
        <v>0</v>
      </c>
      <c r="Z56" s="10">
        <v>0</v>
      </c>
      <c r="AA56" s="10">
        <v>0</v>
      </c>
      <c r="AB56" s="10"/>
      <c r="AC56" s="10">
        <f t="shared" si="12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92</v>
      </c>
      <c r="B57" s="1" t="s">
        <v>32</v>
      </c>
      <c r="C57" s="1">
        <v>609.57000000000005</v>
      </c>
      <c r="D57" s="1">
        <v>291.125</v>
      </c>
      <c r="E57" s="1">
        <v>405.86900000000003</v>
      </c>
      <c r="F57" s="1">
        <v>449.142</v>
      </c>
      <c r="G57" s="6">
        <v>1</v>
      </c>
      <c r="H57" s="1">
        <v>45</v>
      </c>
      <c r="I57" s="1" t="s">
        <v>33</v>
      </c>
      <c r="J57" s="1">
        <v>371.15</v>
      </c>
      <c r="K57" s="1">
        <f t="shared" si="11"/>
        <v>34.719000000000051</v>
      </c>
      <c r="L57" s="1">
        <f t="shared" si="4"/>
        <v>405.86900000000003</v>
      </c>
      <c r="M57" s="1"/>
      <c r="N57" s="1">
        <v>89.055169999999976</v>
      </c>
      <c r="O57" s="1"/>
      <c r="P57" s="1">
        <f t="shared" si="5"/>
        <v>81.1738</v>
      </c>
      <c r="Q57" s="5">
        <f>10*P57-O57-N57-F57</f>
        <v>273.54083000000008</v>
      </c>
      <c r="R57" s="5"/>
      <c r="S57" s="1"/>
      <c r="T57" s="1">
        <f t="shared" si="7"/>
        <v>10</v>
      </c>
      <c r="U57" s="1">
        <f t="shared" si="8"/>
        <v>6.6301832611014877</v>
      </c>
      <c r="V57" s="1">
        <v>72.007599999999996</v>
      </c>
      <c r="W57" s="1">
        <v>84.71459999999999</v>
      </c>
      <c r="X57" s="1">
        <v>86.759399999999999</v>
      </c>
      <c r="Y57" s="1">
        <v>91.276199999999989</v>
      </c>
      <c r="Z57" s="1">
        <v>102.5424</v>
      </c>
      <c r="AA57" s="1">
        <v>104.7336</v>
      </c>
      <c r="AB57" s="1"/>
      <c r="AC57" s="1">
        <f t="shared" si="12"/>
        <v>274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4" t="s">
        <v>93</v>
      </c>
      <c r="B58" s="14" t="s">
        <v>40</v>
      </c>
      <c r="C58" s="14"/>
      <c r="D58" s="14">
        <v>360</v>
      </c>
      <c r="E58" s="14">
        <v>360</v>
      </c>
      <c r="F58" s="14"/>
      <c r="G58" s="15">
        <v>0</v>
      </c>
      <c r="H58" s="14" t="e">
        <v>#N/A</v>
      </c>
      <c r="I58" s="14" t="s">
        <v>33</v>
      </c>
      <c r="J58" s="14">
        <v>366</v>
      </c>
      <c r="K58" s="14">
        <f t="shared" si="11"/>
        <v>-6</v>
      </c>
      <c r="L58" s="14">
        <f t="shared" si="4"/>
        <v>0</v>
      </c>
      <c r="M58" s="14">
        <v>360</v>
      </c>
      <c r="N58" s="14"/>
      <c r="O58" s="14"/>
      <c r="P58" s="14">
        <f t="shared" si="5"/>
        <v>0</v>
      </c>
      <c r="Q58" s="16"/>
      <c r="R58" s="16"/>
      <c r="S58" s="14"/>
      <c r="T58" s="14" t="e">
        <f t="shared" si="7"/>
        <v>#DIV/0!</v>
      </c>
      <c r="U58" s="14" t="e">
        <f t="shared" si="8"/>
        <v>#DIV/0!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 t="s">
        <v>62</v>
      </c>
      <c r="AC58" s="14">
        <f t="shared" si="12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0" t="s">
        <v>94</v>
      </c>
      <c r="B59" s="10" t="s">
        <v>40</v>
      </c>
      <c r="C59" s="10"/>
      <c r="D59" s="10">
        <v>1100</v>
      </c>
      <c r="E59" s="10">
        <v>1100</v>
      </c>
      <c r="F59" s="10"/>
      <c r="G59" s="11">
        <v>0</v>
      </c>
      <c r="H59" s="10" t="e">
        <v>#N/A</v>
      </c>
      <c r="I59" s="12" t="s">
        <v>64</v>
      </c>
      <c r="J59" s="10">
        <v>1100</v>
      </c>
      <c r="K59" s="10">
        <f t="shared" si="11"/>
        <v>0</v>
      </c>
      <c r="L59" s="10">
        <f t="shared" si="4"/>
        <v>0</v>
      </c>
      <c r="M59" s="10">
        <v>1100</v>
      </c>
      <c r="N59" s="10"/>
      <c r="O59" s="10"/>
      <c r="P59" s="10">
        <f t="shared" si="5"/>
        <v>0</v>
      </c>
      <c r="Q59" s="13"/>
      <c r="R59" s="13"/>
      <c r="S59" s="10"/>
      <c r="T59" s="10" t="e">
        <f t="shared" si="7"/>
        <v>#DIV/0!</v>
      </c>
      <c r="U59" s="10" t="e">
        <f t="shared" si="8"/>
        <v>#DIV/0!</v>
      </c>
      <c r="V59" s="10">
        <v>0.4</v>
      </c>
      <c r="W59" s="10">
        <v>0.4</v>
      </c>
      <c r="X59" s="10">
        <v>0</v>
      </c>
      <c r="Y59" s="10">
        <v>0</v>
      </c>
      <c r="Z59" s="10">
        <v>0</v>
      </c>
      <c r="AA59" s="10">
        <v>0</v>
      </c>
      <c r="AB59" s="10"/>
      <c r="AC59" s="10">
        <f t="shared" si="12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0" t="s">
        <v>95</v>
      </c>
      <c r="B60" s="10" t="s">
        <v>40</v>
      </c>
      <c r="C60" s="10"/>
      <c r="D60" s="10">
        <v>870</v>
      </c>
      <c r="E60" s="10">
        <v>870</v>
      </c>
      <c r="F60" s="10"/>
      <c r="G60" s="11">
        <v>0</v>
      </c>
      <c r="H60" s="10" t="e">
        <v>#N/A</v>
      </c>
      <c r="I60" s="12" t="s">
        <v>64</v>
      </c>
      <c r="J60" s="10">
        <v>870</v>
      </c>
      <c r="K60" s="10">
        <f t="shared" si="11"/>
        <v>0</v>
      </c>
      <c r="L60" s="10">
        <f t="shared" si="4"/>
        <v>0</v>
      </c>
      <c r="M60" s="10">
        <v>870</v>
      </c>
      <c r="N60" s="10"/>
      <c r="O60" s="10"/>
      <c r="P60" s="10">
        <f t="shared" si="5"/>
        <v>0</v>
      </c>
      <c r="Q60" s="13"/>
      <c r="R60" s="13"/>
      <c r="S60" s="10"/>
      <c r="T60" s="10" t="e">
        <f t="shared" si="7"/>
        <v>#DIV/0!</v>
      </c>
      <c r="U60" s="10" t="e">
        <f t="shared" si="8"/>
        <v>#DIV/0!</v>
      </c>
      <c r="V60" s="10">
        <v>0.4</v>
      </c>
      <c r="W60" s="10">
        <v>0.4</v>
      </c>
      <c r="X60" s="10">
        <v>0</v>
      </c>
      <c r="Y60" s="10">
        <v>0</v>
      </c>
      <c r="Z60" s="10">
        <v>0</v>
      </c>
      <c r="AA60" s="10">
        <v>0</v>
      </c>
      <c r="AB60" s="10"/>
      <c r="AC60" s="10">
        <f t="shared" si="12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96</v>
      </c>
      <c r="B61" s="1" t="s">
        <v>40</v>
      </c>
      <c r="C61" s="1">
        <v>225</v>
      </c>
      <c r="D61" s="1">
        <v>319.16000000000003</v>
      </c>
      <c r="E61" s="1">
        <v>176</v>
      </c>
      <c r="F61" s="1">
        <v>322</v>
      </c>
      <c r="G61" s="6">
        <v>0.35</v>
      </c>
      <c r="H61" s="1">
        <v>40</v>
      </c>
      <c r="I61" s="1" t="s">
        <v>33</v>
      </c>
      <c r="J61" s="1">
        <v>247</v>
      </c>
      <c r="K61" s="1">
        <f t="shared" si="11"/>
        <v>-71</v>
      </c>
      <c r="L61" s="1">
        <f t="shared" si="4"/>
        <v>176</v>
      </c>
      <c r="M61" s="1"/>
      <c r="N61" s="1">
        <v>50.614400000000018</v>
      </c>
      <c r="O61" s="1"/>
      <c r="P61" s="1">
        <f t="shared" si="5"/>
        <v>35.200000000000003</v>
      </c>
      <c r="Q61" s="5"/>
      <c r="R61" s="5"/>
      <c r="S61" s="1"/>
      <c r="T61" s="1">
        <f t="shared" si="7"/>
        <v>10.585636363636365</v>
      </c>
      <c r="U61" s="1">
        <f t="shared" si="8"/>
        <v>10.585636363636365</v>
      </c>
      <c r="V61" s="1">
        <v>31.8</v>
      </c>
      <c r="W61" s="1">
        <v>33.631999999999998</v>
      </c>
      <c r="X61" s="1">
        <v>33.4</v>
      </c>
      <c r="Y61" s="1">
        <v>37.799999999999997</v>
      </c>
      <c r="Z61" s="1">
        <v>43.2</v>
      </c>
      <c r="AA61" s="1">
        <v>43</v>
      </c>
      <c r="AB61" s="1"/>
      <c r="AC61" s="1">
        <f t="shared" si="12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97</v>
      </c>
      <c r="B62" s="1" t="s">
        <v>32</v>
      </c>
      <c r="C62" s="1">
        <v>70.671000000000006</v>
      </c>
      <c r="D62" s="1"/>
      <c r="E62" s="1">
        <v>30.021000000000001</v>
      </c>
      <c r="F62" s="1">
        <v>37.795000000000002</v>
      </c>
      <c r="G62" s="6">
        <v>1</v>
      </c>
      <c r="H62" s="1">
        <v>40</v>
      </c>
      <c r="I62" s="1" t="s">
        <v>33</v>
      </c>
      <c r="J62" s="1">
        <v>31.2</v>
      </c>
      <c r="K62" s="1">
        <f t="shared" si="11"/>
        <v>-1.1789999999999985</v>
      </c>
      <c r="L62" s="1">
        <f t="shared" si="4"/>
        <v>30.021000000000001</v>
      </c>
      <c r="M62" s="1"/>
      <c r="N62" s="1">
        <v>0</v>
      </c>
      <c r="O62" s="1"/>
      <c r="P62" s="1">
        <f t="shared" si="5"/>
        <v>6.0042</v>
      </c>
      <c r="Q62" s="5">
        <f>9*P62-O62-N62-F62</f>
        <v>16.242799999999995</v>
      </c>
      <c r="R62" s="5"/>
      <c r="S62" s="1"/>
      <c r="T62" s="1">
        <f t="shared" si="7"/>
        <v>9</v>
      </c>
      <c r="U62" s="1">
        <f t="shared" si="8"/>
        <v>6.2947603344325644</v>
      </c>
      <c r="V62" s="1">
        <v>4.0098000000000003</v>
      </c>
      <c r="W62" s="1">
        <v>2.5855999999999999</v>
      </c>
      <c r="X62" s="1">
        <v>6.4367999999999999</v>
      </c>
      <c r="Y62" s="1">
        <v>7.1480000000000006</v>
      </c>
      <c r="Z62" s="1">
        <v>6.1712000000000007</v>
      </c>
      <c r="AA62" s="1">
        <v>6.6191999999999993</v>
      </c>
      <c r="AB62" s="1"/>
      <c r="AC62" s="1">
        <f t="shared" si="12"/>
        <v>16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98</v>
      </c>
      <c r="B63" s="1" t="s">
        <v>40</v>
      </c>
      <c r="C63" s="1">
        <v>743</v>
      </c>
      <c r="D63" s="1">
        <v>1171.2</v>
      </c>
      <c r="E63" s="1">
        <v>1450</v>
      </c>
      <c r="F63" s="1">
        <v>386</v>
      </c>
      <c r="G63" s="6">
        <v>0.4</v>
      </c>
      <c r="H63" s="1">
        <v>40</v>
      </c>
      <c r="I63" s="1" t="s">
        <v>33</v>
      </c>
      <c r="J63" s="1">
        <v>1471</v>
      </c>
      <c r="K63" s="1">
        <f t="shared" si="11"/>
        <v>-21</v>
      </c>
      <c r="L63" s="1">
        <f t="shared" si="4"/>
        <v>532</v>
      </c>
      <c r="M63" s="1">
        <v>918</v>
      </c>
      <c r="N63" s="1">
        <v>227.83999999999989</v>
      </c>
      <c r="O63" s="1"/>
      <c r="P63" s="1">
        <f t="shared" si="5"/>
        <v>106.4</v>
      </c>
      <c r="Q63" s="5">
        <f t="shared" ref="Q63:Q64" si="14">10*P63-O63-N63-F63</f>
        <v>450.16000000000008</v>
      </c>
      <c r="R63" s="5"/>
      <c r="S63" s="1"/>
      <c r="T63" s="1">
        <f t="shared" si="7"/>
        <v>10</v>
      </c>
      <c r="U63" s="1">
        <f t="shared" si="8"/>
        <v>5.7691729323308261</v>
      </c>
      <c r="V63" s="1">
        <v>90.44</v>
      </c>
      <c r="W63" s="1">
        <v>93.24</v>
      </c>
      <c r="X63" s="1">
        <v>111.6</v>
      </c>
      <c r="Y63" s="1">
        <v>109.8</v>
      </c>
      <c r="Z63" s="1">
        <v>112.2</v>
      </c>
      <c r="AA63" s="1">
        <v>108.6</v>
      </c>
      <c r="AB63" s="1"/>
      <c r="AC63" s="1">
        <f t="shared" si="12"/>
        <v>180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99</v>
      </c>
      <c r="B64" s="1" t="s">
        <v>40</v>
      </c>
      <c r="C64" s="1">
        <v>1405</v>
      </c>
      <c r="D64" s="1">
        <v>2005.2</v>
      </c>
      <c r="E64" s="1">
        <v>2810</v>
      </c>
      <c r="F64" s="1">
        <v>491</v>
      </c>
      <c r="G64" s="6">
        <v>0.4</v>
      </c>
      <c r="H64" s="1">
        <v>45</v>
      </c>
      <c r="I64" s="1" t="s">
        <v>33</v>
      </c>
      <c r="J64" s="1">
        <v>2806</v>
      </c>
      <c r="K64" s="1">
        <f t="shared" si="11"/>
        <v>4</v>
      </c>
      <c r="L64" s="1">
        <f t="shared" si="4"/>
        <v>806</v>
      </c>
      <c r="M64" s="1">
        <v>2004</v>
      </c>
      <c r="N64" s="1">
        <v>576.04000000000019</v>
      </c>
      <c r="O64" s="1"/>
      <c r="P64" s="1">
        <f t="shared" si="5"/>
        <v>161.19999999999999</v>
      </c>
      <c r="Q64" s="5">
        <f t="shared" si="14"/>
        <v>544.95999999999981</v>
      </c>
      <c r="R64" s="5"/>
      <c r="S64" s="1"/>
      <c r="T64" s="1">
        <f t="shared" si="7"/>
        <v>10</v>
      </c>
      <c r="U64" s="1">
        <f t="shared" si="8"/>
        <v>6.619354838709679</v>
      </c>
      <c r="V64" s="1">
        <v>146.63999999999999</v>
      </c>
      <c r="W64" s="1">
        <v>120.84</v>
      </c>
      <c r="X64" s="1">
        <v>144.19999999999999</v>
      </c>
      <c r="Y64" s="1">
        <v>172.6</v>
      </c>
      <c r="Z64" s="1">
        <v>163.80000000000001</v>
      </c>
      <c r="AA64" s="1">
        <v>157.19999999999999</v>
      </c>
      <c r="AB64" s="1"/>
      <c r="AC64" s="1">
        <f t="shared" si="12"/>
        <v>218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100</v>
      </c>
      <c r="B65" s="1" t="s">
        <v>32</v>
      </c>
      <c r="C65" s="1">
        <v>104.941</v>
      </c>
      <c r="D65" s="1"/>
      <c r="E65" s="1">
        <v>40.064999999999998</v>
      </c>
      <c r="F65" s="1">
        <v>62.387</v>
      </c>
      <c r="G65" s="6">
        <v>1</v>
      </c>
      <c r="H65" s="1">
        <v>40</v>
      </c>
      <c r="I65" s="1" t="s">
        <v>33</v>
      </c>
      <c r="J65" s="1">
        <v>52.1</v>
      </c>
      <c r="K65" s="1">
        <f t="shared" si="11"/>
        <v>-12.035000000000004</v>
      </c>
      <c r="L65" s="1">
        <f t="shared" si="4"/>
        <v>40.064999999999998</v>
      </c>
      <c r="M65" s="1"/>
      <c r="N65" s="1">
        <v>0</v>
      </c>
      <c r="O65" s="1"/>
      <c r="P65" s="1">
        <f t="shared" si="5"/>
        <v>8.0129999999999999</v>
      </c>
      <c r="Q65" s="5">
        <f>9*P65-O65-N65-F65</f>
        <v>9.730000000000004</v>
      </c>
      <c r="R65" s="5"/>
      <c r="S65" s="1"/>
      <c r="T65" s="1">
        <f t="shared" si="7"/>
        <v>9</v>
      </c>
      <c r="U65" s="1">
        <f t="shared" si="8"/>
        <v>7.7857231998003247</v>
      </c>
      <c r="V65" s="1">
        <v>3.4965999999999999</v>
      </c>
      <c r="W65" s="1">
        <v>3.3578000000000001</v>
      </c>
      <c r="X65" s="1">
        <v>8.7484000000000002</v>
      </c>
      <c r="Y65" s="1">
        <v>11.0562</v>
      </c>
      <c r="Z65" s="1">
        <v>12.413600000000001</v>
      </c>
      <c r="AA65" s="1">
        <v>10.817600000000001</v>
      </c>
      <c r="AB65" s="1"/>
      <c r="AC65" s="1">
        <f t="shared" si="12"/>
        <v>10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101</v>
      </c>
      <c r="B66" s="1" t="s">
        <v>40</v>
      </c>
      <c r="C66" s="1">
        <v>379</v>
      </c>
      <c r="D66" s="1">
        <v>367.15800000000002</v>
      </c>
      <c r="E66" s="1">
        <v>296</v>
      </c>
      <c r="F66" s="1">
        <v>429</v>
      </c>
      <c r="G66" s="6">
        <v>0.35</v>
      </c>
      <c r="H66" s="1">
        <v>40</v>
      </c>
      <c r="I66" s="1" t="s">
        <v>33</v>
      </c>
      <c r="J66" s="1">
        <v>306</v>
      </c>
      <c r="K66" s="1">
        <f t="shared" si="11"/>
        <v>-10</v>
      </c>
      <c r="L66" s="1">
        <f t="shared" si="4"/>
        <v>296</v>
      </c>
      <c r="M66" s="1"/>
      <c r="N66" s="1">
        <v>184.44821999999999</v>
      </c>
      <c r="O66" s="1"/>
      <c r="P66" s="1">
        <f t="shared" si="5"/>
        <v>59.2</v>
      </c>
      <c r="Q66" s="5"/>
      <c r="R66" s="5"/>
      <c r="S66" s="1"/>
      <c r="T66" s="1">
        <f t="shared" si="7"/>
        <v>10.362301013513513</v>
      </c>
      <c r="U66" s="1">
        <f t="shared" si="8"/>
        <v>10.362301013513513</v>
      </c>
      <c r="V66" s="1">
        <v>55.8</v>
      </c>
      <c r="W66" s="1">
        <v>51.031599999999997</v>
      </c>
      <c r="X66" s="1">
        <v>52</v>
      </c>
      <c r="Y66" s="1">
        <v>58.6</v>
      </c>
      <c r="Z66" s="1">
        <v>64</v>
      </c>
      <c r="AA66" s="1">
        <v>63.2</v>
      </c>
      <c r="AB66" s="1"/>
      <c r="AC66" s="1">
        <f t="shared" si="12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0" t="s">
        <v>102</v>
      </c>
      <c r="B67" s="10" t="s">
        <v>40</v>
      </c>
      <c r="C67" s="10"/>
      <c r="D67" s="10">
        <v>540</v>
      </c>
      <c r="E67" s="10">
        <v>540</v>
      </c>
      <c r="F67" s="10"/>
      <c r="G67" s="11">
        <v>0</v>
      </c>
      <c r="H67" s="10" t="e">
        <v>#N/A</v>
      </c>
      <c r="I67" s="12" t="s">
        <v>64</v>
      </c>
      <c r="J67" s="10">
        <v>540</v>
      </c>
      <c r="K67" s="10">
        <f t="shared" si="11"/>
        <v>0</v>
      </c>
      <c r="L67" s="10">
        <f t="shared" si="4"/>
        <v>0</v>
      </c>
      <c r="M67" s="10">
        <v>540</v>
      </c>
      <c r="N67" s="10"/>
      <c r="O67" s="10"/>
      <c r="P67" s="10">
        <f t="shared" si="5"/>
        <v>0</v>
      </c>
      <c r="Q67" s="13"/>
      <c r="R67" s="13"/>
      <c r="S67" s="10"/>
      <c r="T67" s="10" t="e">
        <f t="shared" si="7"/>
        <v>#DIV/0!</v>
      </c>
      <c r="U67" s="10" t="e">
        <f t="shared" si="8"/>
        <v>#DIV/0!</v>
      </c>
      <c r="V67" s="10">
        <v>0.4</v>
      </c>
      <c r="W67" s="10">
        <v>0.4</v>
      </c>
      <c r="X67" s="10">
        <v>0</v>
      </c>
      <c r="Y67" s="10">
        <v>0</v>
      </c>
      <c r="Z67" s="10">
        <v>0</v>
      </c>
      <c r="AA67" s="10">
        <v>0</v>
      </c>
      <c r="AB67" s="10"/>
      <c r="AC67" s="10">
        <f t="shared" si="12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103</v>
      </c>
      <c r="B68" s="1" t="s">
        <v>40</v>
      </c>
      <c r="C68" s="1">
        <v>528</v>
      </c>
      <c r="D68" s="1">
        <v>690</v>
      </c>
      <c r="E68" s="1">
        <v>918</v>
      </c>
      <c r="F68" s="1">
        <v>244</v>
      </c>
      <c r="G68" s="6">
        <v>0.4</v>
      </c>
      <c r="H68" s="1">
        <v>40</v>
      </c>
      <c r="I68" s="1" t="s">
        <v>33</v>
      </c>
      <c r="J68" s="1">
        <v>922</v>
      </c>
      <c r="K68" s="1">
        <f t="shared" si="11"/>
        <v>-4</v>
      </c>
      <c r="L68" s="1">
        <f t="shared" si="4"/>
        <v>276</v>
      </c>
      <c r="M68" s="1">
        <v>642</v>
      </c>
      <c r="N68" s="1">
        <v>114.26</v>
      </c>
      <c r="O68" s="1"/>
      <c r="P68" s="1">
        <f t="shared" si="5"/>
        <v>55.2</v>
      </c>
      <c r="Q68" s="5">
        <f t="shared" ref="Q68:Q70" si="15">10*P68-O68-N68-F68</f>
        <v>193.74</v>
      </c>
      <c r="R68" s="5"/>
      <c r="S68" s="1"/>
      <c r="T68" s="1">
        <f t="shared" si="7"/>
        <v>10</v>
      </c>
      <c r="U68" s="1">
        <f t="shared" si="8"/>
        <v>6.4902173913043475</v>
      </c>
      <c r="V68" s="1">
        <v>50.4</v>
      </c>
      <c r="W68" s="1">
        <v>50.8</v>
      </c>
      <c r="X68" s="1">
        <v>46.2</v>
      </c>
      <c r="Y68" s="1">
        <v>68.8</v>
      </c>
      <c r="Z68" s="1">
        <v>71.2</v>
      </c>
      <c r="AA68" s="1">
        <v>57</v>
      </c>
      <c r="AB68" s="1"/>
      <c r="AC68" s="1">
        <f t="shared" si="12"/>
        <v>77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104</v>
      </c>
      <c r="B69" s="1" t="s">
        <v>32</v>
      </c>
      <c r="C69" s="1">
        <v>214.363</v>
      </c>
      <c r="D69" s="1">
        <v>140.85</v>
      </c>
      <c r="E69" s="1">
        <v>167.85599999999999</v>
      </c>
      <c r="F69" s="1">
        <v>175.79400000000001</v>
      </c>
      <c r="G69" s="6">
        <v>1</v>
      </c>
      <c r="H69" s="1">
        <v>50</v>
      </c>
      <c r="I69" s="1" t="s">
        <v>33</v>
      </c>
      <c r="J69" s="1">
        <v>170.65</v>
      </c>
      <c r="K69" s="1">
        <f t="shared" ref="K69:K100" si="16">E69-J69</f>
        <v>-2.7940000000000111</v>
      </c>
      <c r="L69" s="1">
        <f t="shared" si="4"/>
        <v>167.85599999999999</v>
      </c>
      <c r="M69" s="1"/>
      <c r="N69" s="1">
        <v>145.99550999999991</v>
      </c>
      <c r="O69" s="1"/>
      <c r="P69" s="1">
        <f t="shared" si="5"/>
        <v>33.571199999999997</v>
      </c>
      <c r="Q69" s="5">
        <f t="shared" si="15"/>
        <v>13.922490000000067</v>
      </c>
      <c r="R69" s="5"/>
      <c r="S69" s="1"/>
      <c r="T69" s="1">
        <f t="shared" si="7"/>
        <v>10</v>
      </c>
      <c r="U69" s="1">
        <f t="shared" si="8"/>
        <v>9.5852847083214172</v>
      </c>
      <c r="V69" s="1">
        <v>29.412600000000001</v>
      </c>
      <c r="W69" s="1">
        <v>25.639800000000001</v>
      </c>
      <c r="X69" s="1">
        <v>0</v>
      </c>
      <c r="Y69" s="1">
        <v>0</v>
      </c>
      <c r="Z69" s="1">
        <v>0</v>
      </c>
      <c r="AA69" s="1">
        <v>0</v>
      </c>
      <c r="AB69" s="1"/>
      <c r="AC69" s="1">
        <f t="shared" si="12"/>
        <v>14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105</v>
      </c>
      <c r="B70" s="1" t="s">
        <v>32</v>
      </c>
      <c r="C70" s="1">
        <v>628.35400000000004</v>
      </c>
      <c r="D70" s="1">
        <v>96.072999999999993</v>
      </c>
      <c r="E70" s="1">
        <v>483.39600000000002</v>
      </c>
      <c r="F70" s="1">
        <v>197.315</v>
      </c>
      <c r="G70" s="6">
        <v>1</v>
      </c>
      <c r="H70" s="1">
        <v>50</v>
      </c>
      <c r="I70" s="1" t="s">
        <v>33</v>
      </c>
      <c r="J70" s="1">
        <v>457.65</v>
      </c>
      <c r="K70" s="1">
        <f t="shared" si="16"/>
        <v>25.746000000000038</v>
      </c>
      <c r="L70" s="1">
        <f t="shared" ref="L70:L119" si="17">E70-M70</f>
        <v>483.39600000000002</v>
      </c>
      <c r="M70" s="1"/>
      <c r="N70" s="1">
        <v>501.58978000000008</v>
      </c>
      <c r="O70" s="1"/>
      <c r="P70" s="1">
        <f t="shared" ref="P70:P119" si="18">L70/5</f>
        <v>96.679200000000009</v>
      </c>
      <c r="Q70" s="5">
        <f t="shared" si="15"/>
        <v>267.88722000000007</v>
      </c>
      <c r="R70" s="5"/>
      <c r="S70" s="1"/>
      <c r="T70" s="1">
        <f t="shared" si="7"/>
        <v>10</v>
      </c>
      <c r="U70" s="1">
        <f t="shared" si="8"/>
        <v>7.2291121564928131</v>
      </c>
      <c r="V70" s="1">
        <v>83.111400000000003</v>
      </c>
      <c r="W70" s="1">
        <v>67.244399999999999</v>
      </c>
      <c r="X70" s="1">
        <v>67.3108</v>
      </c>
      <c r="Y70" s="1">
        <v>85.040199999999999</v>
      </c>
      <c r="Z70" s="1">
        <v>103.5988</v>
      </c>
      <c r="AA70" s="1">
        <v>110.105</v>
      </c>
      <c r="AB70" s="1"/>
      <c r="AC70" s="1">
        <f t="shared" ref="AC70:AC101" si="19">ROUND(Q70*G70,0)</f>
        <v>268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4" t="s">
        <v>106</v>
      </c>
      <c r="B71" s="14" t="s">
        <v>32</v>
      </c>
      <c r="C71" s="14"/>
      <c r="D71" s="14"/>
      <c r="E71" s="14"/>
      <c r="F71" s="14"/>
      <c r="G71" s="15">
        <v>0</v>
      </c>
      <c r="H71" s="14" t="e">
        <v>#N/A</v>
      </c>
      <c r="I71" s="14" t="s">
        <v>33</v>
      </c>
      <c r="J71" s="14"/>
      <c r="K71" s="14">
        <f t="shared" si="16"/>
        <v>0</v>
      </c>
      <c r="L71" s="14">
        <f t="shared" si="17"/>
        <v>0</v>
      </c>
      <c r="M71" s="14"/>
      <c r="N71" s="14"/>
      <c r="O71" s="14"/>
      <c r="P71" s="14">
        <f t="shared" si="18"/>
        <v>0</v>
      </c>
      <c r="Q71" s="16"/>
      <c r="R71" s="16"/>
      <c r="S71" s="14"/>
      <c r="T71" s="14" t="e">
        <f t="shared" ref="T71:T119" si="20">(F71+N71+O71+Q71)/P71</f>
        <v>#DIV/0!</v>
      </c>
      <c r="U71" s="14" t="e">
        <f t="shared" ref="U71:U119" si="21">(F71+N71+O71)/P71</f>
        <v>#DIV/0!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 t="s">
        <v>50</v>
      </c>
      <c r="AC71" s="14">
        <f t="shared" si="19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4" t="s">
        <v>107</v>
      </c>
      <c r="B72" s="14" t="s">
        <v>32</v>
      </c>
      <c r="C72" s="14"/>
      <c r="D72" s="14"/>
      <c r="E72" s="14"/>
      <c r="F72" s="14"/>
      <c r="G72" s="15">
        <v>0</v>
      </c>
      <c r="H72" s="14">
        <v>40</v>
      </c>
      <c r="I72" s="14" t="s">
        <v>33</v>
      </c>
      <c r="J72" s="14"/>
      <c r="K72" s="14">
        <f t="shared" si="16"/>
        <v>0</v>
      </c>
      <c r="L72" s="14">
        <f t="shared" si="17"/>
        <v>0</v>
      </c>
      <c r="M72" s="14"/>
      <c r="N72" s="14"/>
      <c r="O72" s="14"/>
      <c r="P72" s="14">
        <f t="shared" si="18"/>
        <v>0</v>
      </c>
      <c r="Q72" s="16"/>
      <c r="R72" s="16"/>
      <c r="S72" s="14"/>
      <c r="T72" s="14" t="e">
        <f t="shared" si="20"/>
        <v>#DIV/0!</v>
      </c>
      <c r="U72" s="14" t="e">
        <f t="shared" si="21"/>
        <v>#DIV/0!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 t="s">
        <v>108</v>
      </c>
      <c r="AC72" s="14">
        <f t="shared" si="19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4" t="s">
        <v>109</v>
      </c>
      <c r="B73" s="14" t="s">
        <v>32</v>
      </c>
      <c r="C73" s="14"/>
      <c r="D73" s="14"/>
      <c r="E73" s="14"/>
      <c r="F73" s="14"/>
      <c r="G73" s="15">
        <v>0</v>
      </c>
      <c r="H73" s="14" t="e">
        <v>#N/A</v>
      </c>
      <c r="I73" s="14" t="s">
        <v>33</v>
      </c>
      <c r="J73" s="14"/>
      <c r="K73" s="14">
        <f t="shared" si="16"/>
        <v>0</v>
      </c>
      <c r="L73" s="14">
        <f t="shared" si="17"/>
        <v>0</v>
      </c>
      <c r="M73" s="14"/>
      <c r="N73" s="14"/>
      <c r="O73" s="14"/>
      <c r="P73" s="14">
        <f t="shared" si="18"/>
        <v>0</v>
      </c>
      <c r="Q73" s="16"/>
      <c r="R73" s="16"/>
      <c r="S73" s="14"/>
      <c r="T73" s="14" t="e">
        <f t="shared" si="20"/>
        <v>#DIV/0!</v>
      </c>
      <c r="U73" s="14" t="e">
        <f t="shared" si="21"/>
        <v>#DIV/0!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 t="s">
        <v>50</v>
      </c>
      <c r="AC73" s="14">
        <f t="shared" si="19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110</v>
      </c>
      <c r="B74" s="1" t="s">
        <v>40</v>
      </c>
      <c r="C74" s="1">
        <v>122</v>
      </c>
      <c r="D74" s="1"/>
      <c r="E74" s="1">
        <v>79.378</v>
      </c>
      <c r="F74" s="1">
        <v>40</v>
      </c>
      <c r="G74" s="6">
        <v>0.45</v>
      </c>
      <c r="H74" s="1">
        <v>50</v>
      </c>
      <c r="I74" s="1" t="s">
        <v>33</v>
      </c>
      <c r="J74" s="1">
        <v>104</v>
      </c>
      <c r="K74" s="1">
        <f t="shared" si="16"/>
        <v>-24.622</v>
      </c>
      <c r="L74" s="1">
        <f t="shared" si="17"/>
        <v>79.378</v>
      </c>
      <c r="M74" s="1"/>
      <c r="N74" s="1">
        <v>10</v>
      </c>
      <c r="O74" s="1"/>
      <c r="P74" s="1">
        <f t="shared" si="18"/>
        <v>15.8756</v>
      </c>
      <c r="Q74" s="5">
        <f>9*P74-O74-N74-F74</f>
        <v>92.880400000000009</v>
      </c>
      <c r="R74" s="5"/>
      <c r="S74" s="1"/>
      <c r="T74" s="1">
        <f t="shared" si="20"/>
        <v>9</v>
      </c>
      <c r="U74" s="1">
        <f t="shared" si="21"/>
        <v>3.1494872634735063</v>
      </c>
      <c r="V74" s="1">
        <v>10.6776</v>
      </c>
      <c r="W74" s="1">
        <v>12.6</v>
      </c>
      <c r="X74" s="1">
        <v>12.2</v>
      </c>
      <c r="Y74" s="1">
        <v>17.600000000000001</v>
      </c>
      <c r="Z74" s="1">
        <v>16.600000000000001</v>
      </c>
      <c r="AA74" s="1">
        <v>15.8</v>
      </c>
      <c r="AB74" s="1"/>
      <c r="AC74" s="1">
        <f t="shared" si="19"/>
        <v>42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0" t="s">
        <v>111</v>
      </c>
      <c r="B75" s="10" t="s">
        <v>40</v>
      </c>
      <c r="C75" s="10"/>
      <c r="D75" s="10">
        <v>640</v>
      </c>
      <c r="E75" s="10">
        <v>640</v>
      </c>
      <c r="F75" s="10"/>
      <c r="G75" s="11">
        <v>0</v>
      </c>
      <c r="H75" s="10" t="e">
        <v>#N/A</v>
      </c>
      <c r="I75" s="12" t="s">
        <v>64</v>
      </c>
      <c r="J75" s="10">
        <v>640</v>
      </c>
      <c r="K75" s="10">
        <f t="shared" si="16"/>
        <v>0</v>
      </c>
      <c r="L75" s="10">
        <f t="shared" si="17"/>
        <v>0</v>
      </c>
      <c r="M75" s="10">
        <v>640</v>
      </c>
      <c r="N75" s="10"/>
      <c r="O75" s="10"/>
      <c r="P75" s="10">
        <f t="shared" si="18"/>
        <v>0</v>
      </c>
      <c r="Q75" s="13"/>
      <c r="R75" s="13"/>
      <c r="S75" s="10"/>
      <c r="T75" s="10" t="e">
        <f t="shared" si="20"/>
        <v>#DIV/0!</v>
      </c>
      <c r="U75" s="10" t="e">
        <f t="shared" si="21"/>
        <v>#DIV/0!</v>
      </c>
      <c r="V75" s="10">
        <v>0.4</v>
      </c>
      <c r="W75" s="10">
        <v>0.4</v>
      </c>
      <c r="X75" s="10">
        <v>0</v>
      </c>
      <c r="Y75" s="10">
        <v>0</v>
      </c>
      <c r="Z75" s="10">
        <v>0</v>
      </c>
      <c r="AA75" s="10">
        <v>0</v>
      </c>
      <c r="AB75" s="10"/>
      <c r="AC75" s="10">
        <f t="shared" si="19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4" t="s">
        <v>112</v>
      </c>
      <c r="B76" s="14" t="s">
        <v>32</v>
      </c>
      <c r="C76" s="14"/>
      <c r="D76" s="14"/>
      <c r="E76" s="14"/>
      <c r="F76" s="14"/>
      <c r="G76" s="15">
        <v>0</v>
      </c>
      <c r="H76" s="14" t="e">
        <v>#N/A</v>
      </c>
      <c r="I76" s="14" t="s">
        <v>33</v>
      </c>
      <c r="J76" s="14"/>
      <c r="K76" s="14">
        <f t="shared" si="16"/>
        <v>0</v>
      </c>
      <c r="L76" s="14">
        <f t="shared" si="17"/>
        <v>0</v>
      </c>
      <c r="M76" s="14"/>
      <c r="N76" s="14"/>
      <c r="O76" s="14"/>
      <c r="P76" s="14">
        <f t="shared" si="18"/>
        <v>0</v>
      </c>
      <c r="Q76" s="16"/>
      <c r="R76" s="16"/>
      <c r="S76" s="14"/>
      <c r="T76" s="14" t="e">
        <f t="shared" si="20"/>
        <v>#DIV/0!</v>
      </c>
      <c r="U76" s="14" t="e">
        <f t="shared" si="21"/>
        <v>#DIV/0!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 t="s">
        <v>50</v>
      </c>
      <c r="AC76" s="14">
        <f t="shared" si="19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113</v>
      </c>
      <c r="B77" s="1" t="s">
        <v>40</v>
      </c>
      <c r="C77" s="1">
        <v>194</v>
      </c>
      <c r="D77" s="1"/>
      <c r="E77" s="1">
        <v>47</v>
      </c>
      <c r="F77" s="1">
        <v>127</v>
      </c>
      <c r="G77" s="6">
        <v>0.4</v>
      </c>
      <c r="H77" s="1">
        <v>40</v>
      </c>
      <c r="I77" s="1" t="s">
        <v>33</v>
      </c>
      <c r="J77" s="1">
        <v>171</v>
      </c>
      <c r="K77" s="1">
        <f t="shared" si="16"/>
        <v>-124</v>
      </c>
      <c r="L77" s="1">
        <f t="shared" si="17"/>
        <v>47</v>
      </c>
      <c r="M77" s="1"/>
      <c r="N77" s="1">
        <v>52.800000000000011</v>
      </c>
      <c r="O77" s="1"/>
      <c r="P77" s="1">
        <f t="shared" si="18"/>
        <v>9.4</v>
      </c>
      <c r="Q77" s="5"/>
      <c r="R77" s="5"/>
      <c r="S77" s="1"/>
      <c r="T77" s="1">
        <f t="shared" si="20"/>
        <v>19.127659574468087</v>
      </c>
      <c r="U77" s="1">
        <f t="shared" si="21"/>
        <v>19.127659574468087</v>
      </c>
      <c r="V77" s="1">
        <v>18.8</v>
      </c>
      <c r="W77" s="1">
        <v>15.4</v>
      </c>
      <c r="X77" s="1">
        <v>14.4</v>
      </c>
      <c r="Y77" s="1">
        <v>23.4</v>
      </c>
      <c r="Z77" s="1">
        <v>28.4</v>
      </c>
      <c r="AA77" s="1">
        <v>26.2</v>
      </c>
      <c r="AB77" s="1"/>
      <c r="AC77" s="1">
        <f t="shared" si="19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114</v>
      </c>
      <c r="B78" s="1" t="s">
        <v>40</v>
      </c>
      <c r="C78" s="1">
        <v>157</v>
      </c>
      <c r="D78" s="1">
        <v>96</v>
      </c>
      <c r="E78" s="1">
        <v>122</v>
      </c>
      <c r="F78" s="1">
        <v>103</v>
      </c>
      <c r="G78" s="6">
        <v>0.4</v>
      </c>
      <c r="H78" s="1">
        <v>40</v>
      </c>
      <c r="I78" s="1" t="s">
        <v>33</v>
      </c>
      <c r="J78" s="1">
        <v>158</v>
      </c>
      <c r="K78" s="1">
        <f t="shared" si="16"/>
        <v>-36</v>
      </c>
      <c r="L78" s="1">
        <f t="shared" si="17"/>
        <v>122</v>
      </c>
      <c r="M78" s="1"/>
      <c r="N78" s="1">
        <v>73.299999999999983</v>
      </c>
      <c r="O78" s="1"/>
      <c r="P78" s="1">
        <f t="shared" si="18"/>
        <v>24.4</v>
      </c>
      <c r="Q78" s="5">
        <f t="shared" ref="Q78:Q80" si="22">10*P78-O78-N78-F78</f>
        <v>67.700000000000017</v>
      </c>
      <c r="R78" s="5"/>
      <c r="S78" s="1"/>
      <c r="T78" s="1">
        <f t="shared" si="20"/>
        <v>10</v>
      </c>
      <c r="U78" s="1">
        <f t="shared" si="21"/>
        <v>7.2254098360655732</v>
      </c>
      <c r="V78" s="1">
        <v>20.2</v>
      </c>
      <c r="W78" s="1">
        <v>18</v>
      </c>
      <c r="X78" s="1">
        <v>14.8</v>
      </c>
      <c r="Y78" s="1">
        <v>20.8</v>
      </c>
      <c r="Z78" s="1">
        <v>26.2</v>
      </c>
      <c r="AA78" s="1">
        <v>24.8</v>
      </c>
      <c r="AB78" s="1"/>
      <c r="AC78" s="1">
        <f t="shared" si="19"/>
        <v>27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115</v>
      </c>
      <c r="B79" s="1" t="s">
        <v>32</v>
      </c>
      <c r="C79" s="1">
        <v>473.51</v>
      </c>
      <c r="D79" s="1"/>
      <c r="E79" s="1">
        <v>189.12</v>
      </c>
      <c r="F79" s="1">
        <v>244.517</v>
      </c>
      <c r="G79" s="6">
        <v>1</v>
      </c>
      <c r="H79" s="1">
        <v>55</v>
      </c>
      <c r="I79" s="1" t="s">
        <v>33</v>
      </c>
      <c r="J79" s="1">
        <v>179.75</v>
      </c>
      <c r="K79" s="1">
        <f t="shared" si="16"/>
        <v>9.3700000000000045</v>
      </c>
      <c r="L79" s="1">
        <f t="shared" si="17"/>
        <v>189.12</v>
      </c>
      <c r="M79" s="1"/>
      <c r="N79" s="1">
        <v>24.88740000000001</v>
      </c>
      <c r="O79" s="1"/>
      <c r="P79" s="1">
        <f t="shared" si="18"/>
        <v>37.823999999999998</v>
      </c>
      <c r="Q79" s="5">
        <f t="shared" si="22"/>
        <v>108.8356</v>
      </c>
      <c r="R79" s="5"/>
      <c r="S79" s="1"/>
      <c r="T79" s="1">
        <f t="shared" si="20"/>
        <v>10</v>
      </c>
      <c r="U79" s="1">
        <f t="shared" si="21"/>
        <v>7.1225782571912024</v>
      </c>
      <c r="V79" s="1">
        <v>37.462400000000002</v>
      </c>
      <c r="W79" s="1">
        <v>39.481400000000001</v>
      </c>
      <c r="X79" s="1">
        <v>48.598200000000013</v>
      </c>
      <c r="Y79" s="1">
        <v>57.874000000000002</v>
      </c>
      <c r="Z79" s="1">
        <v>48.705199999999998</v>
      </c>
      <c r="AA79" s="1">
        <v>45.564599999999999</v>
      </c>
      <c r="AB79" s="1"/>
      <c r="AC79" s="1">
        <f t="shared" si="19"/>
        <v>109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116</v>
      </c>
      <c r="B80" s="1" t="s">
        <v>32</v>
      </c>
      <c r="C80" s="1">
        <v>446.47899999999998</v>
      </c>
      <c r="D80" s="1">
        <v>23.007000000000001</v>
      </c>
      <c r="E80" s="1">
        <v>269.726</v>
      </c>
      <c r="F80" s="1">
        <v>178.745</v>
      </c>
      <c r="G80" s="6">
        <v>1</v>
      </c>
      <c r="H80" s="1">
        <v>50</v>
      </c>
      <c r="I80" s="1" t="s">
        <v>33</v>
      </c>
      <c r="J80" s="1">
        <v>284.60000000000002</v>
      </c>
      <c r="K80" s="1">
        <f t="shared" si="16"/>
        <v>-14.874000000000024</v>
      </c>
      <c r="L80" s="1">
        <f t="shared" si="17"/>
        <v>269.726</v>
      </c>
      <c r="M80" s="1"/>
      <c r="N80" s="1">
        <v>231.9250099999999</v>
      </c>
      <c r="O80" s="1"/>
      <c r="P80" s="1">
        <f t="shared" si="18"/>
        <v>53.9452</v>
      </c>
      <c r="Q80" s="5">
        <f t="shared" si="22"/>
        <v>128.78199000000006</v>
      </c>
      <c r="R80" s="5"/>
      <c r="S80" s="1"/>
      <c r="T80" s="1">
        <f t="shared" si="20"/>
        <v>10</v>
      </c>
      <c r="U80" s="1">
        <f t="shared" si="21"/>
        <v>7.6127256919985458</v>
      </c>
      <c r="V80" s="1">
        <v>53.253399999999999</v>
      </c>
      <c r="W80" s="1">
        <v>46.325800000000001</v>
      </c>
      <c r="X80" s="1">
        <v>50.869</v>
      </c>
      <c r="Y80" s="1">
        <v>60.185199999999988</v>
      </c>
      <c r="Z80" s="1">
        <v>58.139599999999987</v>
      </c>
      <c r="AA80" s="1">
        <v>57.898200000000003</v>
      </c>
      <c r="AB80" s="1"/>
      <c r="AC80" s="1">
        <f t="shared" si="19"/>
        <v>129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4" t="s">
        <v>117</v>
      </c>
      <c r="B81" s="14" t="s">
        <v>32</v>
      </c>
      <c r="C81" s="14"/>
      <c r="D81" s="14"/>
      <c r="E81" s="14"/>
      <c r="F81" s="14"/>
      <c r="G81" s="15">
        <v>0</v>
      </c>
      <c r="H81" s="14">
        <v>50</v>
      </c>
      <c r="I81" s="14" t="s">
        <v>33</v>
      </c>
      <c r="J81" s="14">
        <v>1.35</v>
      </c>
      <c r="K81" s="14">
        <f t="shared" si="16"/>
        <v>-1.35</v>
      </c>
      <c r="L81" s="14">
        <f t="shared" si="17"/>
        <v>0</v>
      </c>
      <c r="M81" s="14"/>
      <c r="N81" s="14"/>
      <c r="O81" s="14"/>
      <c r="P81" s="14">
        <f t="shared" si="18"/>
        <v>0</v>
      </c>
      <c r="Q81" s="16"/>
      <c r="R81" s="16"/>
      <c r="S81" s="14"/>
      <c r="T81" s="14" t="e">
        <f t="shared" si="20"/>
        <v>#DIV/0!</v>
      </c>
      <c r="U81" s="14" t="e">
        <f t="shared" si="21"/>
        <v>#DIV/0!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1.3660000000000001</v>
      </c>
      <c r="AB81" s="14" t="s">
        <v>118</v>
      </c>
      <c r="AC81" s="14">
        <f t="shared" si="19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119</v>
      </c>
      <c r="B82" s="1" t="s">
        <v>40</v>
      </c>
      <c r="C82" s="1">
        <v>132</v>
      </c>
      <c r="D82" s="1">
        <v>240</v>
      </c>
      <c r="E82" s="1">
        <v>96.245000000000005</v>
      </c>
      <c r="F82" s="1">
        <v>256</v>
      </c>
      <c r="G82" s="6">
        <v>0.4</v>
      </c>
      <c r="H82" s="1">
        <v>50</v>
      </c>
      <c r="I82" s="1" t="s">
        <v>33</v>
      </c>
      <c r="J82" s="1">
        <v>140</v>
      </c>
      <c r="K82" s="1">
        <f t="shared" si="16"/>
        <v>-43.754999999999995</v>
      </c>
      <c r="L82" s="1">
        <f t="shared" si="17"/>
        <v>96.245000000000005</v>
      </c>
      <c r="M82" s="1"/>
      <c r="N82" s="1">
        <v>91.462000000000018</v>
      </c>
      <c r="O82" s="1"/>
      <c r="P82" s="1">
        <f t="shared" si="18"/>
        <v>19.249000000000002</v>
      </c>
      <c r="Q82" s="5"/>
      <c r="R82" s="5"/>
      <c r="S82" s="1"/>
      <c r="T82" s="1">
        <f t="shared" si="20"/>
        <v>18.050911735674578</v>
      </c>
      <c r="U82" s="1">
        <f t="shared" si="21"/>
        <v>18.050911735674578</v>
      </c>
      <c r="V82" s="1">
        <v>24.952000000000002</v>
      </c>
      <c r="W82" s="1">
        <v>22.2</v>
      </c>
      <c r="X82" s="1">
        <v>15.4</v>
      </c>
      <c r="Y82" s="1">
        <v>22.4</v>
      </c>
      <c r="Z82" s="1">
        <v>26.6</v>
      </c>
      <c r="AA82" s="1">
        <v>21.8</v>
      </c>
      <c r="AB82" s="1"/>
      <c r="AC82" s="1">
        <f t="shared" si="19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120</v>
      </c>
      <c r="B83" s="1" t="s">
        <v>40</v>
      </c>
      <c r="C83" s="1">
        <v>1188</v>
      </c>
      <c r="D83" s="1">
        <v>258</v>
      </c>
      <c r="E83" s="1">
        <v>793</v>
      </c>
      <c r="F83" s="1">
        <v>536</v>
      </c>
      <c r="G83" s="6">
        <v>0.4</v>
      </c>
      <c r="H83" s="1">
        <v>40</v>
      </c>
      <c r="I83" s="1" t="s">
        <v>33</v>
      </c>
      <c r="J83" s="1">
        <v>809</v>
      </c>
      <c r="K83" s="1">
        <f t="shared" si="16"/>
        <v>-16</v>
      </c>
      <c r="L83" s="1">
        <f t="shared" si="17"/>
        <v>793</v>
      </c>
      <c r="M83" s="1"/>
      <c r="N83" s="1">
        <v>473.63999999999959</v>
      </c>
      <c r="O83" s="1"/>
      <c r="P83" s="1">
        <f t="shared" si="18"/>
        <v>158.6</v>
      </c>
      <c r="Q83" s="5">
        <f t="shared" ref="Q83:Q85" si="23">10*P83-O83-N83-F83</f>
        <v>576.36000000000035</v>
      </c>
      <c r="R83" s="5"/>
      <c r="S83" s="1"/>
      <c r="T83" s="1">
        <f t="shared" si="20"/>
        <v>10</v>
      </c>
      <c r="U83" s="1">
        <f t="shared" si="21"/>
        <v>6.3659520807061769</v>
      </c>
      <c r="V83" s="1">
        <v>136.19999999999999</v>
      </c>
      <c r="W83" s="1">
        <v>123.2</v>
      </c>
      <c r="X83" s="1">
        <v>142.19999999999999</v>
      </c>
      <c r="Y83" s="1">
        <v>161.80000000000001</v>
      </c>
      <c r="Z83" s="1">
        <v>172</v>
      </c>
      <c r="AA83" s="1">
        <v>171</v>
      </c>
      <c r="AB83" s="1"/>
      <c r="AC83" s="1">
        <f t="shared" si="19"/>
        <v>231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121</v>
      </c>
      <c r="B84" s="1" t="s">
        <v>40</v>
      </c>
      <c r="C84" s="1">
        <v>893</v>
      </c>
      <c r="D84" s="1">
        <v>216</v>
      </c>
      <c r="E84" s="1">
        <v>589</v>
      </c>
      <c r="F84" s="1">
        <v>432</v>
      </c>
      <c r="G84" s="6">
        <v>0.4</v>
      </c>
      <c r="H84" s="1">
        <v>40</v>
      </c>
      <c r="I84" s="1" t="s">
        <v>33</v>
      </c>
      <c r="J84" s="1">
        <v>598</v>
      </c>
      <c r="K84" s="1">
        <f t="shared" si="16"/>
        <v>-9</v>
      </c>
      <c r="L84" s="1">
        <f t="shared" si="17"/>
        <v>589</v>
      </c>
      <c r="M84" s="1"/>
      <c r="N84" s="1">
        <v>399.82999999999993</v>
      </c>
      <c r="O84" s="1"/>
      <c r="P84" s="1">
        <f t="shared" si="18"/>
        <v>117.8</v>
      </c>
      <c r="Q84" s="5">
        <f t="shared" si="23"/>
        <v>346.17000000000007</v>
      </c>
      <c r="R84" s="5"/>
      <c r="S84" s="1"/>
      <c r="T84" s="1">
        <f t="shared" si="20"/>
        <v>10</v>
      </c>
      <c r="U84" s="1">
        <f t="shared" si="21"/>
        <v>7.0613752122241085</v>
      </c>
      <c r="V84" s="1">
        <v>106.8</v>
      </c>
      <c r="W84" s="1">
        <v>93.4</v>
      </c>
      <c r="X84" s="1">
        <v>105</v>
      </c>
      <c r="Y84" s="1">
        <v>121.2</v>
      </c>
      <c r="Z84" s="1">
        <v>122</v>
      </c>
      <c r="AA84" s="1">
        <v>116</v>
      </c>
      <c r="AB84" s="1"/>
      <c r="AC84" s="1">
        <f t="shared" si="19"/>
        <v>138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122</v>
      </c>
      <c r="B85" s="1" t="s">
        <v>32</v>
      </c>
      <c r="C85" s="1">
        <v>222.59700000000001</v>
      </c>
      <c r="D85" s="1"/>
      <c r="E85" s="1">
        <v>129.21100000000001</v>
      </c>
      <c r="F85" s="1">
        <v>75.165000000000006</v>
      </c>
      <c r="G85" s="6">
        <v>1</v>
      </c>
      <c r="H85" s="1">
        <v>40</v>
      </c>
      <c r="I85" s="1" t="s">
        <v>33</v>
      </c>
      <c r="J85" s="1">
        <v>125.3</v>
      </c>
      <c r="K85" s="1">
        <f t="shared" si="16"/>
        <v>3.9110000000000156</v>
      </c>
      <c r="L85" s="1">
        <f t="shared" si="17"/>
        <v>129.21100000000001</v>
      </c>
      <c r="M85" s="1"/>
      <c r="N85" s="1">
        <v>91.812600000000003</v>
      </c>
      <c r="O85" s="1"/>
      <c r="P85" s="1">
        <f t="shared" si="18"/>
        <v>25.842200000000002</v>
      </c>
      <c r="Q85" s="5">
        <f t="shared" si="23"/>
        <v>91.444400000000016</v>
      </c>
      <c r="R85" s="5"/>
      <c r="S85" s="1"/>
      <c r="T85" s="1">
        <f t="shared" si="20"/>
        <v>10</v>
      </c>
      <c r="U85" s="1">
        <f t="shared" si="21"/>
        <v>6.4614313022885046</v>
      </c>
      <c r="V85" s="1">
        <v>23.7746</v>
      </c>
      <c r="W85" s="1">
        <v>19.037400000000002</v>
      </c>
      <c r="X85" s="1">
        <v>23.6556</v>
      </c>
      <c r="Y85" s="1">
        <v>27.741</v>
      </c>
      <c r="Z85" s="1">
        <v>21.462599999999998</v>
      </c>
      <c r="AA85" s="1">
        <v>22.399000000000001</v>
      </c>
      <c r="AB85" s="1"/>
      <c r="AC85" s="1">
        <f t="shared" si="19"/>
        <v>91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123</v>
      </c>
      <c r="B86" s="1" t="s">
        <v>32</v>
      </c>
      <c r="C86" s="1">
        <v>160.26900000000001</v>
      </c>
      <c r="D86" s="1"/>
      <c r="E86" s="1">
        <v>77.344999999999999</v>
      </c>
      <c r="F86" s="1">
        <v>70.459000000000003</v>
      </c>
      <c r="G86" s="6">
        <v>1</v>
      </c>
      <c r="H86" s="1">
        <v>40</v>
      </c>
      <c r="I86" s="1" t="s">
        <v>33</v>
      </c>
      <c r="J86" s="1">
        <v>77.2</v>
      </c>
      <c r="K86" s="1">
        <f t="shared" si="16"/>
        <v>0.14499999999999602</v>
      </c>
      <c r="L86" s="1">
        <f t="shared" si="17"/>
        <v>77.344999999999999</v>
      </c>
      <c r="M86" s="1"/>
      <c r="N86" s="1">
        <v>0</v>
      </c>
      <c r="O86" s="1"/>
      <c r="P86" s="1">
        <f t="shared" si="18"/>
        <v>15.468999999999999</v>
      </c>
      <c r="Q86" s="5">
        <f>9*P86-O86-N86-F86</f>
        <v>68.762</v>
      </c>
      <c r="R86" s="5"/>
      <c r="S86" s="1"/>
      <c r="T86" s="1">
        <f t="shared" si="20"/>
        <v>9</v>
      </c>
      <c r="U86" s="1">
        <f t="shared" si="21"/>
        <v>4.5548516387613942</v>
      </c>
      <c r="V86" s="1">
        <v>11.828200000000001</v>
      </c>
      <c r="W86" s="1">
        <v>9.3792000000000009</v>
      </c>
      <c r="X86" s="1">
        <v>14.279199999999999</v>
      </c>
      <c r="Y86" s="1">
        <v>17.536799999999999</v>
      </c>
      <c r="Z86" s="1">
        <v>19.585999999999999</v>
      </c>
      <c r="AA86" s="1">
        <v>22.866599999999998</v>
      </c>
      <c r="AB86" s="1"/>
      <c r="AC86" s="1">
        <f t="shared" si="19"/>
        <v>69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4" t="s">
        <v>124</v>
      </c>
      <c r="B87" s="14" t="s">
        <v>32</v>
      </c>
      <c r="C87" s="14"/>
      <c r="D87" s="14"/>
      <c r="E87" s="14"/>
      <c r="F87" s="14"/>
      <c r="G87" s="15">
        <v>0</v>
      </c>
      <c r="H87" s="14" t="e">
        <v>#N/A</v>
      </c>
      <c r="I87" s="14" t="s">
        <v>33</v>
      </c>
      <c r="J87" s="14">
        <v>0.7</v>
      </c>
      <c r="K87" s="14">
        <f t="shared" si="16"/>
        <v>-0.7</v>
      </c>
      <c r="L87" s="14">
        <f t="shared" si="17"/>
        <v>0</v>
      </c>
      <c r="M87" s="14"/>
      <c r="N87" s="14"/>
      <c r="O87" s="14"/>
      <c r="P87" s="14">
        <f t="shared" si="18"/>
        <v>0</v>
      </c>
      <c r="Q87" s="16"/>
      <c r="R87" s="16"/>
      <c r="S87" s="14"/>
      <c r="T87" s="14" t="e">
        <f t="shared" si="20"/>
        <v>#DIV/0!</v>
      </c>
      <c r="U87" s="14" t="e">
        <f t="shared" si="21"/>
        <v>#DIV/0!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 t="s">
        <v>50</v>
      </c>
      <c r="AC87" s="14">
        <f t="shared" si="19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0" t="s">
        <v>125</v>
      </c>
      <c r="B88" s="10" t="s">
        <v>40</v>
      </c>
      <c r="C88" s="10"/>
      <c r="D88" s="10">
        <v>600</v>
      </c>
      <c r="E88" s="10">
        <v>600</v>
      </c>
      <c r="F88" s="10"/>
      <c r="G88" s="11">
        <v>0</v>
      </c>
      <c r="H88" s="10" t="e">
        <v>#N/A</v>
      </c>
      <c r="I88" s="12" t="s">
        <v>64</v>
      </c>
      <c r="J88" s="10">
        <v>600</v>
      </c>
      <c r="K88" s="10">
        <f t="shared" si="16"/>
        <v>0</v>
      </c>
      <c r="L88" s="10">
        <f t="shared" si="17"/>
        <v>0</v>
      </c>
      <c r="M88" s="10">
        <v>600</v>
      </c>
      <c r="N88" s="10"/>
      <c r="O88" s="10"/>
      <c r="P88" s="10">
        <f t="shared" si="18"/>
        <v>0</v>
      </c>
      <c r="Q88" s="13"/>
      <c r="R88" s="13"/>
      <c r="S88" s="10"/>
      <c r="T88" s="10" t="e">
        <f t="shared" si="20"/>
        <v>#DIV/0!</v>
      </c>
      <c r="U88" s="10" t="e">
        <f t="shared" si="21"/>
        <v>#DIV/0!</v>
      </c>
      <c r="V88" s="10">
        <v>0.4</v>
      </c>
      <c r="W88" s="10">
        <v>0.4</v>
      </c>
      <c r="X88" s="10">
        <v>0</v>
      </c>
      <c r="Y88" s="10">
        <v>0</v>
      </c>
      <c r="Z88" s="10">
        <v>0</v>
      </c>
      <c r="AA88" s="10">
        <v>0</v>
      </c>
      <c r="AB88" s="10"/>
      <c r="AC88" s="10">
        <f t="shared" si="19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0" t="s">
        <v>126</v>
      </c>
      <c r="B89" s="10" t="s">
        <v>40</v>
      </c>
      <c r="C89" s="10"/>
      <c r="D89" s="10">
        <v>384</v>
      </c>
      <c r="E89" s="10">
        <v>384</v>
      </c>
      <c r="F89" s="10"/>
      <c r="G89" s="11">
        <v>0</v>
      </c>
      <c r="H89" s="10" t="e">
        <v>#N/A</v>
      </c>
      <c r="I89" s="12" t="s">
        <v>64</v>
      </c>
      <c r="J89" s="10">
        <v>384</v>
      </c>
      <c r="K89" s="10">
        <f t="shared" si="16"/>
        <v>0</v>
      </c>
      <c r="L89" s="10">
        <f t="shared" si="17"/>
        <v>0</v>
      </c>
      <c r="M89" s="10">
        <v>384</v>
      </c>
      <c r="N89" s="10"/>
      <c r="O89" s="10"/>
      <c r="P89" s="10">
        <f t="shared" si="18"/>
        <v>0</v>
      </c>
      <c r="Q89" s="13"/>
      <c r="R89" s="13"/>
      <c r="S89" s="10"/>
      <c r="T89" s="10" t="e">
        <f t="shared" si="20"/>
        <v>#DIV/0!</v>
      </c>
      <c r="U89" s="10" t="e">
        <f t="shared" si="21"/>
        <v>#DIV/0!</v>
      </c>
      <c r="V89" s="10">
        <v>0.4</v>
      </c>
      <c r="W89" s="10">
        <v>0.4</v>
      </c>
      <c r="X89" s="10">
        <v>0</v>
      </c>
      <c r="Y89" s="10">
        <v>0</v>
      </c>
      <c r="Z89" s="10">
        <v>0</v>
      </c>
      <c r="AA89" s="10">
        <v>0</v>
      </c>
      <c r="AB89" s="10"/>
      <c r="AC89" s="10">
        <f t="shared" si="19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0" t="s">
        <v>127</v>
      </c>
      <c r="B90" s="10" t="s">
        <v>40</v>
      </c>
      <c r="C90" s="10"/>
      <c r="D90" s="10">
        <v>360</v>
      </c>
      <c r="E90" s="10">
        <v>360</v>
      </c>
      <c r="F90" s="10"/>
      <c r="G90" s="11">
        <v>0</v>
      </c>
      <c r="H90" s="10" t="e">
        <v>#N/A</v>
      </c>
      <c r="I90" s="12" t="s">
        <v>64</v>
      </c>
      <c r="J90" s="10">
        <v>360</v>
      </c>
      <c r="K90" s="10">
        <f t="shared" si="16"/>
        <v>0</v>
      </c>
      <c r="L90" s="10">
        <f t="shared" si="17"/>
        <v>0</v>
      </c>
      <c r="M90" s="10">
        <v>360</v>
      </c>
      <c r="N90" s="10"/>
      <c r="O90" s="10"/>
      <c r="P90" s="10">
        <f t="shared" si="18"/>
        <v>0</v>
      </c>
      <c r="Q90" s="13"/>
      <c r="R90" s="13"/>
      <c r="S90" s="10"/>
      <c r="T90" s="10" t="e">
        <f t="shared" si="20"/>
        <v>#DIV/0!</v>
      </c>
      <c r="U90" s="10" t="e">
        <f t="shared" si="21"/>
        <v>#DIV/0!</v>
      </c>
      <c r="V90" s="10">
        <v>0.4</v>
      </c>
      <c r="W90" s="10">
        <v>0.4</v>
      </c>
      <c r="X90" s="10">
        <v>0</v>
      </c>
      <c r="Y90" s="10">
        <v>0</v>
      </c>
      <c r="Z90" s="10">
        <v>0</v>
      </c>
      <c r="AA90" s="10">
        <v>0</v>
      </c>
      <c r="AB90" s="10"/>
      <c r="AC90" s="10">
        <f t="shared" si="19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128</v>
      </c>
      <c r="B91" s="1" t="s">
        <v>32</v>
      </c>
      <c r="C91" s="1">
        <v>295.29300000000001</v>
      </c>
      <c r="D91" s="1"/>
      <c r="E91" s="1">
        <v>101.402</v>
      </c>
      <c r="F91" s="1">
        <v>166.815</v>
      </c>
      <c r="G91" s="6">
        <v>1</v>
      </c>
      <c r="H91" s="1">
        <v>30</v>
      </c>
      <c r="I91" s="1" t="s">
        <v>33</v>
      </c>
      <c r="J91" s="1">
        <v>109.9</v>
      </c>
      <c r="K91" s="1">
        <f t="shared" si="16"/>
        <v>-8.4980000000000047</v>
      </c>
      <c r="L91" s="1">
        <f t="shared" si="17"/>
        <v>101.402</v>
      </c>
      <c r="M91" s="1"/>
      <c r="N91" s="1">
        <v>0</v>
      </c>
      <c r="O91" s="1"/>
      <c r="P91" s="1">
        <f t="shared" si="18"/>
        <v>20.2804</v>
      </c>
      <c r="Q91" s="5">
        <f>9*P91-O91-N91-F91</f>
        <v>15.70859999999999</v>
      </c>
      <c r="R91" s="5"/>
      <c r="S91" s="1"/>
      <c r="T91" s="1">
        <f t="shared" si="20"/>
        <v>9</v>
      </c>
      <c r="U91" s="1">
        <f t="shared" si="21"/>
        <v>8.2254294787085058</v>
      </c>
      <c r="V91" s="1">
        <v>14.589399999999999</v>
      </c>
      <c r="W91" s="1">
        <v>12.1966</v>
      </c>
      <c r="X91" s="1">
        <v>13.5466</v>
      </c>
      <c r="Y91" s="1">
        <v>19.310600000000001</v>
      </c>
      <c r="Z91" s="1">
        <v>32.071199999999997</v>
      </c>
      <c r="AA91" s="1">
        <v>37.917999999999999</v>
      </c>
      <c r="AB91" s="1"/>
      <c r="AC91" s="1">
        <f t="shared" si="19"/>
        <v>16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4" t="s">
        <v>129</v>
      </c>
      <c r="B92" s="14" t="s">
        <v>40</v>
      </c>
      <c r="C92" s="14"/>
      <c r="D92" s="14"/>
      <c r="E92" s="14"/>
      <c r="F92" s="14"/>
      <c r="G92" s="15">
        <v>0</v>
      </c>
      <c r="H92" s="14" t="e">
        <v>#N/A</v>
      </c>
      <c r="I92" s="14" t="s">
        <v>33</v>
      </c>
      <c r="J92" s="14"/>
      <c r="K92" s="14">
        <f t="shared" si="16"/>
        <v>0</v>
      </c>
      <c r="L92" s="14">
        <f t="shared" si="17"/>
        <v>0</v>
      </c>
      <c r="M92" s="14"/>
      <c r="N92" s="14"/>
      <c r="O92" s="14"/>
      <c r="P92" s="14">
        <f t="shared" si="18"/>
        <v>0</v>
      </c>
      <c r="Q92" s="16"/>
      <c r="R92" s="16"/>
      <c r="S92" s="14"/>
      <c r="T92" s="14" t="e">
        <f t="shared" si="20"/>
        <v>#DIV/0!</v>
      </c>
      <c r="U92" s="14" t="e">
        <f t="shared" si="21"/>
        <v>#DIV/0!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 t="s">
        <v>62</v>
      </c>
      <c r="AC92" s="14">
        <f t="shared" si="19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0" t="s">
        <v>130</v>
      </c>
      <c r="B93" s="10" t="s">
        <v>40</v>
      </c>
      <c r="C93" s="10"/>
      <c r="D93" s="10">
        <v>500</v>
      </c>
      <c r="E93" s="10">
        <v>500</v>
      </c>
      <c r="F93" s="10"/>
      <c r="G93" s="11">
        <v>0</v>
      </c>
      <c r="H93" s="10" t="e">
        <v>#N/A</v>
      </c>
      <c r="I93" s="12" t="s">
        <v>64</v>
      </c>
      <c r="J93" s="10">
        <v>500</v>
      </c>
      <c r="K93" s="10">
        <f t="shared" si="16"/>
        <v>0</v>
      </c>
      <c r="L93" s="10">
        <f t="shared" si="17"/>
        <v>0</v>
      </c>
      <c r="M93" s="10">
        <v>500</v>
      </c>
      <c r="N93" s="10"/>
      <c r="O93" s="10"/>
      <c r="P93" s="10">
        <f t="shared" si="18"/>
        <v>0</v>
      </c>
      <c r="Q93" s="13"/>
      <c r="R93" s="13"/>
      <c r="S93" s="10"/>
      <c r="T93" s="10" t="e">
        <f t="shared" si="20"/>
        <v>#DIV/0!</v>
      </c>
      <c r="U93" s="10" t="e">
        <f t="shared" si="21"/>
        <v>#DIV/0!</v>
      </c>
      <c r="V93" s="10">
        <v>0.4</v>
      </c>
      <c r="W93" s="10">
        <v>0.4</v>
      </c>
      <c r="X93" s="10">
        <v>0</v>
      </c>
      <c r="Y93" s="10">
        <v>0</v>
      </c>
      <c r="Z93" s="10">
        <v>0</v>
      </c>
      <c r="AA93" s="10">
        <v>0</v>
      </c>
      <c r="AB93" s="10"/>
      <c r="AC93" s="10">
        <f t="shared" si="19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4" t="s">
        <v>131</v>
      </c>
      <c r="B94" s="14" t="s">
        <v>40</v>
      </c>
      <c r="C94" s="14"/>
      <c r="D94" s="14"/>
      <c r="E94" s="14"/>
      <c r="F94" s="14"/>
      <c r="G94" s="15">
        <v>0</v>
      </c>
      <c r="H94" s="14" t="e">
        <v>#N/A</v>
      </c>
      <c r="I94" s="14" t="s">
        <v>33</v>
      </c>
      <c r="J94" s="14"/>
      <c r="K94" s="14">
        <f t="shared" si="16"/>
        <v>0</v>
      </c>
      <c r="L94" s="14">
        <f t="shared" si="17"/>
        <v>0</v>
      </c>
      <c r="M94" s="14"/>
      <c r="N94" s="14"/>
      <c r="O94" s="14"/>
      <c r="P94" s="14">
        <f t="shared" si="18"/>
        <v>0</v>
      </c>
      <c r="Q94" s="16"/>
      <c r="R94" s="16"/>
      <c r="S94" s="14"/>
      <c r="T94" s="14" t="e">
        <f t="shared" si="20"/>
        <v>#DIV/0!</v>
      </c>
      <c r="U94" s="14" t="e">
        <f t="shared" si="21"/>
        <v>#DIV/0!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 t="s">
        <v>50</v>
      </c>
      <c r="AC94" s="14">
        <f t="shared" si="19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4" t="s">
        <v>132</v>
      </c>
      <c r="B95" s="14" t="s">
        <v>40</v>
      </c>
      <c r="C95" s="14"/>
      <c r="D95" s="14"/>
      <c r="E95" s="14"/>
      <c r="F95" s="14"/>
      <c r="G95" s="15">
        <v>0</v>
      </c>
      <c r="H95" s="14" t="e">
        <v>#N/A</v>
      </c>
      <c r="I95" s="14" t="s">
        <v>33</v>
      </c>
      <c r="J95" s="14"/>
      <c r="K95" s="14">
        <f t="shared" si="16"/>
        <v>0</v>
      </c>
      <c r="L95" s="14">
        <f t="shared" si="17"/>
        <v>0</v>
      </c>
      <c r="M95" s="14"/>
      <c r="N95" s="14"/>
      <c r="O95" s="14"/>
      <c r="P95" s="14">
        <f t="shared" si="18"/>
        <v>0</v>
      </c>
      <c r="Q95" s="16"/>
      <c r="R95" s="16"/>
      <c r="S95" s="14"/>
      <c r="T95" s="14" t="e">
        <f t="shared" si="20"/>
        <v>#DIV/0!</v>
      </c>
      <c r="U95" s="14" t="e">
        <f t="shared" si="21"/>
        <v>#DIV/0!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 t="s">
        <v>50</v>
      </c>
      <c r="AC95" s="14">
        <f t="shared" si="19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4" t="s">
        <v>133</v>
      </c>
      <c r="B96" s="14" t="s">
        <v>40</v>
      </c>
      <c r="C96" s="14"/>
      <c r="D96" s="14"/>
      <c r="E96" s="14"/>
      <c r="F96" s="14"/>
      <c r="G96" s="15">
        <v>0</v>
      </c>
      <c r="H96" s="14" t="e">
        <v>#N/A</v>
      </c>
      <c r="I96" s="14" t="s">
        <v>33</v>
      </c>
      <c r="J96" s="14"/>
      <c r="K96" s="14">
        <f t="shared" si="16"/>
        <v>0</v>
      </c>
      <c r="L96" s="14">
        <f t="shared" si="17"/>
        <v>0</v>
      </c>
      <c r="M96" s="14"/>
      <c r="N96" s="14"/>
      <c r="O96" s="14"/>
      <c r="P96" s="14">
        <f t="shared" si="18"/>
        <v>0</v>
      </c>
      <c r="Q96" s="16"/>
      <c r="R96" s="16"/>
      <c r="S96" s="14"/>
      <c r="T96" s="14" t="e">
        <f t="shared" si="20"/>
        <v>#DIV/0!</v>
      </c>
      <c r="U96" s="14" t="e">
        <f t="shared" si="21"/>
        <v>#DIV/0!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 t="s">
        <v>50</v>
      </c>
      <c r="AC96" s="14">
        <f t="shared" si="19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4" t="s">
        <v>134</v>
      </c>
      <c r="B97" s="14" t="s">
        <v>40</v>
      </c>
      <c r="C97" s="14"/>
      <c r="D97" s="14"/>
      <c r="E97" s="14"/>
      <c r="F97" s="14"/>
      <c r="G97" s="15">
        <v>0</v>
      </c>
      <c r="H97" s="14" t="e">
        <v>#N/A</v>
      </c>
      <c r="I97" s="14" t="s">
        <v>33</v>
      </c>
      <c r="J97" s="14"/>
      <c r="K97" s="14">
        <f t="shared" si="16"/>
        <v>0</v>
      </c>
      <c r="L97" s="14">
        <f t="shared" si="17"/>
        <v>0</v>
      </c>
      <c r="M97" s="14"/>
      <c r="N97" s="14"/>
      <c r="O97" s="14"/>
      <c r="P97" s="14">
        <f t="shared" si="18"/>
        <v>0</v>
      </c>
      <c r="Q97" s="16"/>
      <c r="R97" s="16"/>
      <c r="S97" s="14"/>
      <c r="T97" s="14" t="e">
        <f t="shared" si="20"/>
        <v>#DIV/0!</v>
      </c>
      <c r="U97" s="14" t="e">
        <f t="shared" si="21"/>
        <v>#DIV/0!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 t="s">
        <v>62</v>
      </c>
      <c r="AC97" s="14">
        <f t="shared" si="19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4" t="s">
        <v>135</v>
      </c>
      <c r="B98" s="14" t="s">
        <v>40</v>
      </c>
      <c r="C98" s="14"/>
      <c r="D98" s="14"/>
      <c r="E98" s="14"/>
      <c r="F98" s="14"/>
      <c r="G98" s="15">
        <v>0</v>
      </c>
      <c r="H98" s="14" t="e">
        <v>#N/A</v>
      </c>
      <c r="I98" s="14" t="s">
        <v>33</v>
      </c>
      <c r="J98" s="14"/>
      <c r="K98" s="14">
        <f t="shared" si="16"/>
        <v>0</v>
      </c>
      <c r="L98" s="14">
        <f t="shared" si="17"/>
        <v>0</v>
      </c>
      <c r="M98" s="14"/>
      <c r="N98" s="14"/>
      <c r="O98" s="14"/>
      <c r="P98" s="14">
        <f t="shared" si="18"/>
        <v>0</v>
      </c>
      <c r="Q98" s="16"/>
      <c r="R98" s="16"/>
      <c r="S98" s="14"/>
      <c r="T98" s="14" t="e">
        <f t="shared" si="20"/>
        <v>#DIV/0!</v>
      </c>
      <c r="U98" s="14" t="e">
        <f t="shared" si="21"/>
        <v>#DIV/0!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 t="s">
        <v>50</v>
      </c>
      <c r="AC98" s="14">
        <f t="shared" si="19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4" t="s">
        <v>136</v>
      </c>
      <c r="B99" s="14" t="s">
        <v>40</v>
      </c>
      <c r="C99" s="14"/>
      <c r="D99" s="14"/>
      <c r="E99" s="14"/>
      <c r="F99" s="14"/>
      <c r="G99" s="15">
        <v>0</v>
      </c>
      <c r="H99" s="14" t="e">
        <v>#N/A</v>
      </c>
      <c r="I99" s="14" t="s">
        <v>33</v>
      </c>
      <c r="J99" s="14"/>
      <c r="K99" s="14">
        <f t="shared" si="16"/>
        <v>0</v>
      </c>
      <c r="L99" s="14">
        <f t="shared" si="17"/>
        <v>0</v>
      </c>
      <c r="M99" s="14"/>
      <c r="N99" s="14"/>
      <c r="O99" s="14"/>
      <c r="P99" s="14">
        <f t="shared" si="18"/>
        <v>0</v>
      </c>
      <c r="Q99" s="16"/>
      <c r="R99" s="16"/>
      <c r="S99" s="14"/>
      <c r="T99" s="14" t="e">
        <f t="shared" si="20"/>
        <v>#DIV/0!</v>
      </c>
      <c r="U99" s="14" t="e">
        <f t="shared" si="21"/>
        <v>#DIV/0!</v>
      </c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 t="s">
        <v>62</v>
      </c>
      <c r="AC99" s="14">
        <f t="shared" si="19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0" t="s">
        <v>137</v>
      </c>
      <c r="B100" s="10" t="s">
        <v>40</v>
      </c>
      <c r="C100" s="10"/>
      <c r="D100" s="10">
        <v>582</v>
      </c>
      <c r="E100" s="10">
        <v>582</v>
      </c>
      <c r="F100" s="10"/>
      <c r="G100" s="11">
        <v>0</v>
      </c>
      <c r="H100" s="10" t="e">
        <v>#N/A</v>
      </c>
      <c r="I100" s="12" t="s">
        <v>64</v>
      </c>
      <c r="J100" s="10">
        <v>582</v>
      </c>
      <c r="K100" s="10">
        <f t="shared" si="16"/>
        <v>0</v>
      </c>
      <c r="L100" s="10">
        <f t="shared" si="17"/>
        <v>0</v>
      </c>
      <c r="M100" s="10">
        <v>582</v>
      </c>
      <c r="N100" s="10"/>
      <c r="O100" s="10"/>
      <c r="P100" s="10">
        <f t="shared" si="18"/>
        <v>0</v>
      </c>
      <c r="Q100" s="13"/>
      <c r="R100" s="13"/>
      <c r="S100" s="10"/>
      <c r="T100" s="10" t="e">
        <f t="shared" si="20"/>
        <v>#DIV/0!</v>
      </c>
      <c r="U100" s="10" t="e">
        <f t="shared" si="21"/>
        <v>#DIV/0!</v>
      </c>
      <c r="V100" s="10">
        <v>0.4</v>
      </c>
      <c r="W100" s="10">
        <v>0.4</v>
      </c>
      <c r="X100" s="10">
        <v>0</v>
      </c>
      <c r="Y100" s="10">
        <v>0</v>
      </c>
      <c r="Z100" s="10">
        <v>0</v>
      </c>
      <c r="AA100" s="10">
        <v>0</v>
      </c>
      <c r="AB100" s="10"/>
      <c r="AC100" s="10">
        <f t="shared" si="19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0" t="s">
        <v>138</v>
      </c>
      <c r="B101" s="10" t="s">
        <v>40</v>
      </c>
      <c r="C101" s="10"/>
      <c r="D101" s="10">
        <v>792</v>
      </c>
      <c r="E101" s="10">
        <v>792</v>
      </c>
      <c r="F101" s="10"/>
      <c r="G101" s="11">
        <v>0</v>
      </c>
      <c r="H101" s="10" t="e">
        <v>#N/A</v>
      </c>
      <c r="I101" s="12" t="s">
        <v>64</v>
      </c>
      <c r="J101" s="10">
        <v>792</v>
      </c>
      <c r="K101" s="10">
        <f t="shared" ref="K101:K119" si="24">E101-J101</f>
        <v>0</v>
      </c>
      <c r="L101" s="10">
        <f t="shared" si="17"/>
        <v>0</v>
      </c>
      <c r="M101" s="10">
        <v>792</v>
      </c>
      <c r="N101" s="10"/>
      <c r="O101" s="10"/>
      <c r="P101" s="10">
        <f t="shared" si="18"/>
        <v>0</v>
      </c>
      <c r="Q101" s="13"/>
      <c r="R101" s="13"/>
      <c r="S101" s="10"/>
      <c r="T101" s="10" t="e">
        <f t="shared" si="20"/>
        <v>#DIV/0!</v>
      </c>
      <c r="U101" s="10" t="e">
        <f t="shared" si="21"/>
        <v>#DIV/0!</v>
      </c>
      <c r="V101" s="10">
        <v>0.4</v>
      </c>
      <c r="W101" s="10">
        <v>0.4</v>
      </c>
      <c r="X101" s="10">
        <v>0</v>
      </c>
      <c r="Y101" s="10">
        <v>0</v>
      </c>
      <c r="Z101" s="10">
        <v>0</v>
      </c>
      <c r="AA101" s="10">
        <v>0</v>
      </c>
      <c r="AB101" s="10"/>
      <c r="AC101" s="10">
        <f t="shared" si="19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 t="s">
        <v>139</v>
      </c>
      <c r="B102" s="1" t="s">
        <v>40</v>
      </c>
      <c r="C102" s="1">
        <v>108</v>
      </c>
      <c r="D102" s="1"/>
      <c r="E102" s="1">
        <v>5</v>
      </c>
      <c r="F102" s="1">
        <v>102</v>
      </c>
      <c r="G102" s="6">
        <v>0.11</v>
      </c>
      <c r="H102" s="1">
        <v>150</v>
      </c>
      <c r="I102" s="1" t="s">
        <v>33</v>
      </c>
      <c r="J102" s="1">
        <v>14</v>
      </c>
      <c r="K102" s="1">
        <f t="shared" si="24"/>
        <v>-9</v>
      </c>
      <c r="L102" s="1">
        <f t="shared" si="17"/>
        <v>5</v>
      </c>
      <c r="M102" s="1"/>
      <c r="N102" s="1">
        <v>0</v>
      </c>
      <c r="O102" s="1"/>
      <c r="P102" s="1">
        <f t="shared" si="18"/>
        <v>1</v>
      </c>
      <c r="Q102" s="5"/>
      <c r="R102" s="5"/>
      <c r="S102" s="1"/>
      <c r="T102" s="1">
        <f t="shared" si="20"/>
        <v>102</v>
      </c>
      <c r="U102" s="1">
        <f t="shared" si="21"/>
        <v>102</v>
      </c>
      <c r="V102" s="1">
        <v>0.2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9" t="s">
        <v>36</v>
      </c>
      <c r="AC102" s="1">
        <f t="shared" ref="AC102:AC119" si="25">ROUND(Q102*G102,0)</f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 t="s">
        <v>140</v>
      </c>
      <c r="B103" s="1" t="s">
        <v>40</v>
      </c>
      <c r="C103" s="1">
        <v>37</v>
      </c>
      <c r="D103" s="1">
        <v>280</v>
      </c>
      <c r="E103" s="1">
        <v>32</v>
      </c>
      <c r="F103" s="1">
        <v>277</v>
      </c>
      <c r="G103" s="6">
        <v>0.06</v>
      </c>
      <c r="H103" s="1">
        <v>60</v>
      </c>
      <c r="I103" s="1" t="s">
        <v>33</v>
      </c>
      <c r="J103" s="1">
        <v>35</v>
      </c>
      <c r="K103" s="1">
        <f t="shared" si="24"/>
        <v>-3</v>
      </c>
      <c r="L103" s="1">
        <f t="shared" si="17"/>
        <v>32</v>
      </c>
      <c r="M103" s="1"/>
      <c r="N103" s="1">
        <v>17.22999999999999</v>
      </c>
      <c r="O103" s="1"/>
      <c r="P103" s="1">
        <f t="shared" si="18"/>
        <v>6.4</v>
      </c>
      <c r="Q103" s="5"/>
      <c r="R103" s="5"/>
      <c r="S103" s="1"/>
      <c r="T103" s="1">
        <f t="shared" si="20"/>
        <v>45.973437500000003</v>
      </c>
      <c r="U103" s="1">
        <f t="shared" si="21"/>
        <v>45.973437500000003</v>
      </c>
      <c r="V103" s="1">
        <v>5.8</v>
      </c>
      <c r="W103" s="1">
        <v>5.4</v>
      </c>
      <c r="X103" s="1">
        <v>5.4</v>
      </c>
      <c r="Y103" s="1">
        <v>6.6</v>
      </c>
      <c r="Z103" s="1">
        <v>9.4</v>
      </c>
      <c r="AA103" s="1">
        <v>9</v>
      </c>
      <c r="AB103" s="19" t="s">
        <v>36</v>
      </c>
      <c r="AC103" s="1">
        <f t="shared" si="25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 t="s">
        <v>141</v>
      </c>
      <c r="B104" s="1" t="s">
        <v>40</v>
      </c>
      <c r="C104" s="1">
        <v>58</v>
      </c>
      <c r="D104" s="1"/>
      <c r="E104" s="1">
        <v>17</v>
      </c>
      <c r="F104" s="1">
        <v>31</v>
      </c>
      <c r="G104" s="6">
        <v>0.15</v>
      </c>
      <c r="H104" s="1">
        <v>60</v>
      </c>
      <c r="I104" s="1" t="s">
        <v>33</v>
      </c>
      <c r="J104" s="1">
        <v>19</v>
      </c>
      <c r="K104" s="1">
        <f t="shared" si="24"/>
        <v>-2</v>
      </c>
      <c r="L104" s="1">
        <f t="shared" si="17"/>
        <v>17</v>
      </c>
      <c r="M104" s="1"/>
      <c r="N104" s="1">
        <v>10</v>
      </c>
      <c r="O104" s="1"/>
      <c r="P104" s="1">
        <f t="shared" si="18"/>
        <v>3.4</v>
      </c>
      <c r="Q104" s="5"/>
      <c r="R104" s="5"/>
      <c r="S104" s="1"/>
      <c r="T104" s="1">
        <f t="shared" si="20"/>
        <v>12.058823529411764</v>
      </c>
      <c r="U104" s="1">
        <f t="shared" si="21"/>
        <v>12.058823529411764</v>
      </c>
      <c r="V104" s="1">
        <v>5</v>
      </c>
      <c r="W104" s="1">
        <v>4.8</v>
      </c>
      <c r="X104" s="1">
        <v>6</v>
      </c>
      <c r="Y104" s="1">
        <v>7</v>
      </c>
      <c r="Z104" s="1">
        <v>8.8000000000000007</v>
      </c>
      <c r="AA104" s="1">
        <v>8.6</v>
      </c>
      <c r="AB104" s="1"/>
      <c r="AC104" s="1">
        <f t="shared" si="25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 t="s">
        <v>142</v>
      </c>
      <c r="B105" s="1" t="s">
        <v>32</v>
      </c>
      <c r="C105" s="1">
        <v>193.14599999999999</v>
      </c>
      <c r="D105" s="1"/>
      <c r="E105" s="1">
        <v>56.408999999999999</v>
      </c>
      <c r="F105" s="1">
        <v>125.583</v>
      </c>
      <c r="G105" s="6">
        <v>1</v>
      </c>
      <c r="H105" s="1">
        <v>55</v>
      </c>
      <c r="I105" s="1" t="s">
        <v>33</v>
      </c>
      <c r="J105" s="1">
        <v>54.9</v>
      </c>
      <c r="K105" s="1">
        <f t="shared" si="24"/>
        <v>1.5090000000000003</v>
      </c>
      <c r="L105" s="1">
        <f t="shared" si="17"/>
        <v>56.408999999999999</v>
      </c>
      <c r="M105" s="1"/>
      <c r="N105" s="1">
        <v>0</v>
      </c>
      <c r="O105" s="1"/>
      <c r="P105" s="1">
        <f t="shared" si="18"/>
        <v>11.2818</v>
      </c>
      <c r="Q105" s="5"/>
      <c r="R105" s="5"/>
      <c r="S105" s="1"/>
      <c r="T105" s="1">
        <f t="shared" si="20"/>
        <v>11.131468382704886</v>
      </c>
      <c r="U105" s="1">
        <f t="shared" si="21"/>
        <v>11.131468382704886</v>
      </c>
      <c r="V105" s="1">
        <v>14.0334</v>
      </c>
      <c r="W105" s="1">
        <v>11.3352</v>
      </c>
      <c r="X105" s="1">
        <v>15.581799999999999</v>
      </c>
      <c r="Y105" s="1">
        <v>20.4908</v>
      </c>
      <c r="Z105" s="1">
        <v>20.5702</v>
      </c>
      <c r="AA105" s="1">
        <v>17.257999999999999</v>
      </c>
      <c r="AB105" s="17" t="s">
        <v>36</v>
      </c>
      <c r="AC105" s="1">
        <f t="shared" si="25"/>
        <v>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 t="s">
        <v>143</v>
      </c>
      <c r="B106" s="1" t="s">
        <v>40</v>
      </c>
      <c r="C106" s="1">
        <v>117</v>
      </c>
      <c r="D106" s="1"/>
      <c r="E106" s="1">
        <v>36</v>
      </c>
      <c r="F106" s="1">
        <v>70</v>
      </c>
      <c r="G106" s="6">
        <v>0.4</v>
      </c>
      <c r="H106" s="1">
        <v>55</v>
      </c>
      <c r="I106" s="1" t="s">
        <v>33</v>
      </c>
      <c r="J106" s="1">
        <v>38</v>
      </c>
      <c r="K106" s="1">
        <f t="shared" si="24"/>
        <v>-2</v>
      </c>
      <c r="L106" s="1">
        <f t="shared" si="17"/>
        <v>36</v>
      </c>
      <c r="M106" s="1"/>
      <c r="N106" s="1">
        <v>0</v>
      </c>
      <c r="O106" s="1"/>
      <c r="P106" s="1">
        <f t="shared" si="18"/>
        <v>7.2</v>
      </c>
      <c r="Q106" s="5"/>
      <c r="R106" s="5"/>
      <c r="S106" s="1"/>
      <c r="T106" s="1">
        <f t="shared" si="20"/>
        <v>9.7222222222222214</v>
      </c>
      <c r="U106" s="1">
        <f t="shared" si="21"/>
        <v>9.7222222222222214</v>
      </c>
      <c r="V106" s="1">
        <v>8.6</v>
      </c>
      <c r="W106" s="1">
        <v>9.1999999999999993</v>
      </c>
      <c r="X106" s="1">
        <v>10</v>
      </c>
      <c r="Y106" s="1">
        <v>13.8</v>
      </c>
      <c r="Z106" s="1">
        <v>13.2</v>
      </c>
      <c r="AA106" s="1">
        <v>8.8000000000000007</v>
      </c>
      <c r="AB106" s="17" t="s">
        <v>36</v>
      </c>
      <c r="AC106" s="1">
        <f t="shared" si="25"/>
        <v>0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 t="s">
        <v>144</v>
      </c>
      <c r="B107" s="1" t="s">
        <v>32</v>
      </c>
      <c r="C107" s="1">
        <v>188.976</v>
      </c>
      <c r="D107" s="1"/>
      <c r="E107" s="1">
        <v>56.524000000000001</v>
      </c>
      <c r="F107" s="1">
        <v>127.761</v>
      </c>
      <c r="G107" s="6">
        <v>1</v>
      </c>
      <c r="H107" s="1" t="e">
        <v>#N/A</v>
      </c>
      <c r="I107" s="1" t="s">
        <v>33</v>
      </c>
      <c r="J107" s="1">
        <v>51.15</v>
      </c>
      <c r="K107" s="1">
        <f t="shared" si="24"/>
        <v>5.3740000000000023</v>
      </c>
      <c r="L107" s="1">
        <f t="shared" si="17"/>
        <v>56.524000000000001</v>
      </c>
      <c r="M107" s="1"/>
      <c r="N107" s="1">
        <v>0</v>
      </c>
      <c r="O107" s="1"/>
      <c r="P107" s="1">
        <f t="shared" si="18"/>
        <v>11.3048</v>
      </c>
      <c r="Q107" s="5"/>
      <c r="R107" s="5"/>
      <c r="S107" s="1"/>
      <c r="T107" s="1">
        <f t="shared" si="20"/>
        <v>11.301482556082371</v>
      </c>
      <c r="U107" s="1">
        <f t="shared" si="21"/>
        <v>11.301482556082371</v>
      </c>
      <c r="V107" s="1">
        <v>5.0965999999999996</v>
      </c>
      <c r="W107" s="1">
        <v>2.0102000000000002</v>
      </c>
      <c r="X107" s="1">
        <v>1.1628000000000001</v>
      </c>
      <c r="Y107" s="1">
        <v>1.1628000000000001</v>
      </c>
      <c r="Z107" s="1">
        <v>0</v>
      </c>
      <c r="AA107" s="1">
        <v>0</v>
      </c>
      <c r="AB107" s="17" t="s">
        <v>36</v>
      </c>
      <c r="AC107" s="1">
        <f t="shared" si="25"/>
        <v>0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4" t="s">
        <v>145</v>
      </c>
      <c r="B108" s="14" t="s">
        <v>40</v>
      </c>
      <c r="C108" s="14"/>
      <c r="D108" s="14"/>
      <c r="E108" s="14"/>
      <c r="F108" s="14"/>
      <c r="G108" s="15">
        <v>0</v>
      </c>
      <c r="H108" s="14" t="e">
        <v>#N/A</v>
      </c>
      <c r="I108" s="14" t="s">
        <v>33</v>
      </c>
      <c r="J108" s="14"/>
      <c r="K108" s="14">
        <f t="shared" si="24"/>
        <v>0</v>
      </c>
      <c r="L108" s="14">
        <f t="shared" si="17"/>
        <v>0</v>
      </c>
      <c r="M108" s="14"/>
      <c r="N108" s="14"/>
      <c r="O108" s="14"/>
      <c r="P108" s="14">
        <f t="shared" si="18"/>
        <v>0</v>
      </c>
      <c r="Q108" s="16"/>
      <c r="R108" s="16"/>
      <c r="S108" s="14"/>
      <c r="T108" s="14" t="e">
        <f t="shared" si="20"/>
        <v>#DIV/0!</v>
      </c>
      <c r="U108" s="14" t="e">
        <f t="shared" si="21"/>
        <v>#DIV/0!</v>
      </c>
      <c r="V108" s="14">
        <v>0</v>
      </c>
      <c r="W108" s="14"/>
      <c r="X108" s="14"/>
      <c r="Y108" s="14"/>
      <c r="Z108" s="14"/>
      <c r="AA108" s="14"/>
      <c r="AB108" s="14" t="s">
        <v>62</v>
      </c>
      <c r="AC108" s="14">
        <f t="shared" si="25"/>
        <v>0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 t="s">
        <v>146</v>
      </c>
      <c r="B109" s="1" t="s">
        <v>40</v>
      </c>
      <c r="C109" s="1">
        <v>90</v>
      </c>
      <c r="D109" s="1"/>
      <c r="E109" s="1">
        <v>27</v>
      </c>
      <c r="F109" s="1">
        <v>58</v>
      </c>
      <c r="G109" s="6">
        <v>0.4</v>
      </c>
      <c r="H109" s="1" t="e">
        <v>#N/A</v>
      </c>
      <c r="I109" s="1" t="s">
        <v>33</v>
      </c>
      <c r="J109" s="1">
        <v>36</v>
      </c>
      <c r="K109" s="1">
        <f t="shared" si="24"/>
        <v>-9</v>
      </c>
      <c r="L109" s="1">
        <f t="shared" si="17"/>
        <v>27</v>
      </c>
      <c r="M109" s="1"/>
      <c r="N109" s="1">
        <v>20</v>
      </c>
      <c r="O109" s="1"/>
      <c r="P109" s="1">
        <f t="shared" si="18"/>
        <v>5.4</v>
      </c>
      <c r="Q109" s="5"/>
      <c r="R109" s="5"/>
      <c r="S109" s="1"/>
      <c r="T109" s="1">
        <f t="shared" si="20"/>
        <v>14.444444444444443</v>
      </c>
      <c r="U109" s="1">
        <f t="shared" si="21"/>
        <v>14.444444444444443</v>
      </c>
      <c r="V109" s="1">
        <v>7</v>
      </c>
      <c r="W109" s="1">
        <v>6.6</v>
      </c>
      <c r="X109" s="1">
        <v>8.6</v>
      </c>
      <c r="Y109" s="1">
        <v>10.8</v>
      </c>
      <c r="Z109" s="1">
        <v>9.6</v>
      </c>
      <c r="AA109" s="1">
        <v>8.1999999999999993</v>
      </c>
      <c r="AB109" s="1"/>
      <c r="AC109" s="1">
        <f t="shared" si="25"/>
        <v>0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 t="s">
        <v>147</v>
      </c>
      <c r="B110" s="1" t="s">
        <v>32</v>
      </c>
      <c r="C110" s="1">
        <v>147.32400000000001</v>
      </c>
      <c r="D110" s="1"/>
      <c r="E110" s="1">
        <v>110.411</v>
      </c>
      <c r="F110" s="1">
        <v>32.555999999999997</v>
      </c>
      <c r="G110" s="6">
        <v>1</v>
      </c>
      <c r="H110" s="1">
        <v>50</v>
      </c>
      <c r="I110" s="1" t="s">
        <v>33</v>
      </c>
      <c r="J110" s="1">
        <v>107.05</v>
      </c>
      <c r="K110" s="1">
        <f t="shared" si="24"/>
        <v>3.3610000000000042</v>
      </c>
      <c r="L110" s="1">
        <f t="shared" si="17"/>
        <v>110.411</v>
      </c>
      <c r="M110" s="1"/>
      <c r="N110" s="1">
        <v>24.7546</v>
      </c>
      <c r="O110" s="1"/>
      <c r="P110" s="1">
        <f t="shared" si="18"/>
        <v>22.0822</v>
      </c>
      <c r="Q110" s="5">
        <f>9*P110-O110-N110-F110</f>
        <v>141.42919999999998</v>
      </c>
      <c r="R110" s="5"/>
      <c r="S110" s="1"/>
      <c r="T110" s="1">
        <f t="shared" si="20"/>
        <v>8.9999999999999982</v>
      </c>
      <c r="U110" s="1">
        <f t="shared" si="21"/>
        <v>2.5953301754354183</v>
      </c>
      <c r="V110" s="1">
        <v>12.1836</v>
      </c>
      <c r="W110" s="1">
        <v>5.5140000000000002</v>
      </c>
      <c r="X110" s="1">
        <v>11.773400000000001</v>
      </c>
      <c r="Y110" s="1">
        <v>15.756</v>
      </c>
      <c r="Z110" s="1">
        <v>14.207599999999999</v>
      </c>
      <c r="AA110" s="1">
        <v>15.459</v>
      </c>
      <c r="AB110" s="1"/>
      <c r="AC110" s="1">
        <f t="shared" si="25"/>
        <v>141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 t="s">
        <v>148</v>
      </c>
      <c r="B111" s="1" t="s">
        <v>40</v>
      </c>
      <c r="C111" s="1">
        <v>38</v>
      </c>
      <c r="D111" s="1">
        <v>84</v>
      </c>
      <c r="E111" s="1">
        <v>24</v>
      </c>
      <c r="F111" s="1">
        <v>90</v>
      </c>
      <c r="G111" s="6">
        <v>0.3</v>
      </c>
      <c r="H111" s="1">
        <v>30</v>
      </c>
      <c r="I111" s="1" t="s">
        <v>33</v>
      </c>
      <c r="J111" s="1">
        <v>23</v>
      </c>
      <c r="K111" s="1">
        <f t="shared" si="24"/>
        <v>1</v>
      </c>
      <c r="L111" s="1">
        <f t="shared" si="17"/>
        <v>24</v>
      </c>
      <c r="M111" s="1"/>
      <c r="N111" s="1">
        <v>0</v>
      </c>
      <c r="O111" s="1"/>
      <c r="P111" s="1">
        <f t="shared" si="18"/>
        <v>4.8</v>
      </c>
      <c r="Q111" s="5"/>
      <c r="R111" s="5"/>
      <c r="S111" s="1"/>
      <c r="T111" s="1">
        <f t="shared" si="20"/>
        <v>18.75</v>
      </c>
      <c r="U111" s="1">
        <f t="shared" si="21"/>
        <v>18.75</v>
      </c>
      <c r="V111" s="1">
        <v>3.2</v>
      </c>
      <c r="W111" s="1">
        <v>5.2</v>
      </c>
      <c r="X111" s="1">
        <v>2.2000000000000002</v>
      </c>
      <c r="Y111" s="1">
        <v>2.6</v>
      </c>
      <c r="Z111" s="1">
        <v>4</v>
      </c>
      <c r="AA111" s="1">
        <v>3.6</v>
      </c>
      <c r="AB111" s="17" t="s">
        <v>36</v>
      </c>
      <c r="AC111" s="1">
        <f t="shared" si="25"/>
        <v>0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 t="s">
        <v>149</v>
      </c>
      <c r="B112" s="1" t="s">
        <v>40</v>
      </c>
      <c r="C112" s="1">
        <v>49</v>
      </c>
      <c r="D112" s="1"/>
      <c r="E112" s="1">
        <v>11</v>
      </c>
      <c r="F112" s="1">
        <v>37</v>
      </c>
      <c r="G112" s="6">
        <v>0.3</v>
      </c>
      <c r="H112" s="1">
        <v>30</v>
      </c>
      <c r="I112" s="1" t="s">
        <v>33</v>
      </c>
      <c r="J112" s="1">
        <v>26</v>
      </c>
      <c r="K112" s="1">
        <f t="shared" si="24"/>
        <v>-15</v>
      </c>
      <c r="L112" s="1">
        <f t="shared" si="17"/>
        <v>11</v>
      </c>
      <c r="M112" s="1"/>
      <c r="N112" s="1">
        <v>0</v>
      </c>
      <c r="O112" s="1"/>
      <c r="P112" s="1">
        <f t="shared" si="18"/>
        <v>2.2000000000000002</v>
      </c>
      <c r="Q112" s="5"/>
      <c r="R112" s="5"/>
      <c r="S112" s="1"/>
      <c r="T112" s="1">
        <f t="shared" si="20"/>
        <v>16.818181818181817</v>
      </c>
      <c r="U112" s="1">
        <f t="shared" si="21"/>
        <v>16.818181818181817</v>
      </c>
      <c r="V112" s="1">
        <v>0.8</v>
      </c>
      <c r="W112" s="1">
        <v>1.6</v>
      </c>
      <c r="X112" s="1">
        <v>2.4</v>
      </c>
      <c r="Y112" s="1">
        <v>4.5999999999999996</v>
      </c>
      <c r="Z112" s="1">
        <v>5.2</v>
      </c>
      <c r="AA112" s="1">
        <v>3.2</v>
      </c>
      <c r="AB112" s="17" t="s">
        <v>36</v>
      </c>
      <c r="AC112" s="1">
        <f t="shared" si="25"/>
        <v>0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 t="s">
        <v>150</v>
      </c>
      <c r="B113" s="1" t="s">
        <v>32</v>
      </c>
      <c r="C113" s="1">
        <v>2302.8159999999998</v>
      </c>
      <c r="D113" s="1">
        <v>779.44</v>
      </c>
      <c r="E113" s="18">
        <f>1072.822+E36</f>
        <v>1080.5619999999999</v>
      </c>
      <c r="F113" s="1">
        <v>1931.4369999999999</v>
      </c>
      <c r="G113" s="6">
        <v>1</v>
      </c>
      <c r="H113" s="1">
        <v>60</v>
      </c>
      <c r="I113" s="1" t="s">
        <v>151</v>
      </c>
      <c r="J113" s="1">
        <v>1010.8</v>
      </c>
      <c r="K113" s="1">
        <f t="shared" si="24"/>
        <v>69.761999999999944</v>
      </c>
      <c r="L113" s="1">
        <f t="shared" si="17"/>
        <v>1080.5619999999999</v>
      </c>
      <c r="M113" s="1"/>
      <c r="N113" s="1">
        <v>800</v>
      </c>
      <c r="O113" s="1">
        <v>500</v>
      </c>
      <c r="P113" s="1">
        <f t="shared" si="18"/>
        <v>216.11239999999998</v>
      </c>
      <c r="Q113" s="5"/>
      <c r="R113" s="5"/>
      <c r="S113" s="1"/>
      <c r="T113" s="1">
        <f t="shared" si="20"/>
        <v>14.952575604176346</v>
      </c>
      <c r="U113" s="1">
        <f t="shared" si="21"/>
        <v>14.952575604176346</v>
      </c>
      <c r="V113" s="1">
        <v>337.77940000000001</v>
      </c>
      <c r="W113" s="1">
        <v>313.02140000000003</v>
      </c>
      <c r="X113" s="1">
        <v>356.85860000000002</v>
      </c>
      <c r="Y113" s="1">
        <v>354.96300000000002</v>
      </c>
      <c r="Z113" s="1">
        <v>333.28399999999999</v>
      </c>
      <c r="AA113" s="1">
        <v>352.77</v>
      </c>
      <c r="AB113" s="1" t="s">
        <v>65</v>
      </c>
      <c r="AC113" s="1">
        <f t="shared" si="25"/>
        <v>0</v>
      </c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0" t="s">
        <v>152</v>
      </c>
      <c r="B114" s="10" t="s">
        <v>32</v>
      </c>
      <c r="C114" s="10">
        <v>767.85500000000002</v>
      </c>
      <c r="D114" s="10">
        <v>2073.5149999999999</v>
      </c>
      <c r="E114" s="18">
        <v>2363.6480000000001</v>
      </c>
      <c r="F114" s="18">
        <v>316.8</v>
      </c>
      <c r="G114" s="11">
        <v>0</v>
      </c>
      <c r="H114" s="10">
        <v>60</v>
      </c>
      <c r="I114" s="10" t="s">
        <v>64</v>
      </c>
      <c r="J114" s="10">
        <v>2370.2199999999998</v>
      </c>
      <c r="K114" s="10">
        <f t="shared" si="24"/>
        <v>-6.5719999999996617</v>
      </c>
      <c r="L114" s="10">
        <f t="shared" si="17"/>
        <v>2363.6480000000001</v>
      </c>
      <c r="M114" s="10"/>
      <c r="N114" s="10"/>
      <c r="O114" s="10"/>
      <c r="P114" s="10">
        <f t="shared" si="18"/>
        <v>472.7296</v>
      </c>
      <c r="Q114" s="13"/>
      <c r="R114" s="13"/>
      <c r="S114" s="10"/>
      <c r="T114" s="10">
        <f t="shared" si="20"/>
        <v>0.6701505469511535</v>
      </c>
      <c r="U114" s="10">
        <f t="shared" si="21"/>
        <v>0.6701505469511535</v>
      </c>
      <c r="V114" s="10">
        <v>671.26440000000002</v>
      </c>
      <c r="W114" s="10">
        <v>783.86840000000007</v>
      </c>
      <c r="X114" s="10">
        <v>961.86800000000005</v>
      </c>
      <c r="Y114" s="10">
        <v>751.91399999999999</v>
      </c>
      <c r="Z114" s="10">
        <v>957.52260000000001</v>
      </c>
      <c r="AA114" s="10">
        <v>921.03439999999989</v>
      </c>
      <c r="AB114" s="10" t="s">
        <v>65</v>
      </c>
      <c r="AC114" s="10">
        <f t="shared" si="25"/>
        <v>0</v>
      </c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 t="s">
        <v>153</v>
      </c>
      <c r="B115" s="1" t="s">
        <v>40</v>
      </c>
      <c r="C115" s="1"/>
      <c r="D115" s="1">
        <v>59</v>
      </c>
      <c r="E115" s="1">
        <v>10</v>
      </c>
      <c r="F115" s="1">
        <v>49</v>
      </c>
      <c r="G115" s="6">
        <v>0.1</v>
      </c>
      <c r="H115" s="1">
        <v>60</v>
      </c>
      <c r="I115" s="1" t="s">
        <v>33</v>
      </c>
      <c r="J115" s="1">
        <v>10</v>
      </c>
      <c r="K115" s="1">
        <f t="shared" si="24"/>
        <v>0</v>
      </c>
      <c r="L115" s="1">
        <f t="shared" si="17"/>
        <v>10</v>
      </c>
      <c r="M115" s="1"/>
      <c r="N115" s="1">
        <v>0</v>
      </c>
      <c r="O115" s="1"/>
      <c r="P115" s="1">
        <f t="shared" si="18"/>
        <v>2</v>
      </c>
      <c r="Q115" s="5"/>
      <c r="R115" s="5"/>
      <c r="S115" s="1"/>
      <c r="T115" s="1">
        <f t="shared" si="20"/>
        <v>24.5</v>
      </c>
      <c r="U115" s="1">
        <f t="shared" si="21"/>
        <v>24.5</v>
      </c>
      <c r="V115" s="1">
        <v>0.4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/>
      <c r="AC115" s="1">
        <f t="shared" si="25"/>
        <v>0</v>
      </c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 t="s">
        <v>154</v>
      </c>
      <c r="B116" s="1" t="s">
        <v>32</v>
      </c>
      <c r="C116" s="1">
        <v>5098.3969999999999</v>
      </c>
      <c r="D116" s="1">
        <v>2723.6</v>
      </c>
      <c r="E116" s="18">
        <f>648.349+E114+E32</f>
        <v>3011.4820000000004</v>
      </c>
      <c r="F116" s="18">
        <f>6326.529+F114</f>
        <v>6643.3290000000006</v>
      </c>
      <c r="G116" s="6">
        <v>1</v>
      </c>
      <c r="H116" s="1">
        <v>60</v>
      </c>
      <c r="I116" s="1" t="s">
        <v>33</v>
      </c>
      <c r="J116" s="1">
        <v>653.96500000000003</v>
      </c>
      <c r="K116" s="1">
        <f t="shared" si="24"/>
        <v>2357.5170000000003</v>
      </c>
      <c r="L116" s="1">
        <f t="shared" si="17"/>
        <v>3011.4820000000004</v>
      </c>
      <c r="M116" s="1"/>
      <c r="N116" s="1">
        <v>1200</v>
      </c>
      <c r="O116" s="1">
        <v>600</v>
      </c>
      <c r="P116" s="1">
        <f t="shared" si="18"/>
        <v>602.29640000000006</v>
      </c>
      <c r="Q116" s="5"/>
      <c r="R116" s="5"/>
      <c r="S116" s="1"/>
      <c r="T116" s="1">
        <f t="shared" si="20"/>
        <v>14.018561293077628</v>
      </c>
      <c r="U116" s="1">
        <f t="shared" si="21"/>
        <v>14.018561293077628</v>
      </c>
      <c r="V116" s="1">
        <v>906.66980000000001</v>
      </c>
      <c r="W116" s="1">
        <v>1002.0798</v>
      </c>
      <c r="X116" s="1">
        <v>976.27819999999997</v>
      </c>
      <c r="Y116" s="1">
        <v>894.72440000000006</v>
      </c>
      <c r="Z116" s="1">
        <v>0</v>
      </c>
      <c r="AA116" s="1">
        <v>0</v>
      </c>
      <c r="AB116" s="1" t="s">
        <v>65</v>
      </c>
      <c r="AC116" s="1">
        <f t="shared" si="25"/>
        <v>0</v>
      </c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 t="s">
        <v>155</v>
      </c>
      <c r="B117" s="1" t="s">
        <v>32</v>
      </c>
      <c r="C117" s="1">
        <v>2054.4209999999998</v>
      </c>
      <c r="D117" s="1">
        <v>3820.84</v>
      </c>
      <c r="E117" s="18">
        <f>2053.344+E35</f>
        <v>3638.4139999999998</v>
      </c>
      <c r="F117" s="1">
        <v>3160.9189999999999</v>
      </c>
      <c r="G117" s="6">
        <v>1</v>
      </c>
      <c r="H117" s="1">
        <v>60</v>
      </c>
      <c r="I117" s="1" t="s">
        <v>151</v>
      </c>
      <c r="J117" s="1">
        <v>2008.84</v>
      </c>
      <c r="K117" s="1">
        <f t="shared" si="24"/>
        <v>1629.5739999999998</v>
      </c>
      <c r="L117" s="1">
        <f t="shared" si="17"/>
        <v>3638.4139999999998</v>
      </c>
      <c r="M117" s="1"/>
      <c r="N117" s="1">
        <v>2300</v>
      </c>
      <c r="O117" s="1">
        <v>1500</v>
      </c>
      <c r="P117" s="1">
        <f t="shared" si="18"/>
        <v>727.68279999999993</v>
      </c>
      <c r="Q117" s="5">
        <f t="shared" ref="Q117" si="26">10*P117-O117-N117-F117</f>
        <v>315.90899999999965</v>
      </c>
      <c r="R117" s="5"/>
      <c r="S117" s="1"/>
      <c r="T117" s="1">
        <f t="shared" si="20"/>
        <v>10</v>
      </c>
      <c r="U117" s="1">
        <f t="shared" si="21"/>
        <v>9.5658699092516688</v>
      </c>
      <c r="V117" s="1">
        <v>791.12700000000007</v>
      </c>
      <c r="W117" s="1">
        <v>708.90220000000011</v>
      </c>
      <c r="X117" s="1">
        <v>682.17219999999998</v>
      </c>
      <c r="Y117" s="1">
        <v>588.37940000000003</v>
      </c>
      <c r="Z117" s="1">
        <v>0</v>
      </c>
      <c r="AA117" s="1">
        <v>0</v>
      </c>
      <c r="AB117" s="1" t="s">
        <v>65</v>
      </c>
      <c r="AC117" s="1">
        <f t="shared" si="25"/>
        <v>316</v>
      </c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 t="s">
        <v>156</v>
      </c>
      <c r="B118" s="1" t="s">
        <v>40</v>
      </c>
      <c r="C118" s="1">
        <v>30</v>
      </c>
      <c r="D118" s="1"/>
      <c r="E118" s="1"/>
      <c r="F118" s="1">
        <v>29</v>
      </c>
      <c r="G118" s="6">
        <v>0.2</v>
      </c>
      <c r="H118" s="1" t="e">
        <v>#N/A</v>
      </c>
      <c r="I118" s="1" t="s">
        <v>33</v>
      </c>
      <c r="J118" s="1"/>
      <c r="K118" s="1">
        <f t="shared" si="24"/>
        <v>0</v>
      </c>
      <c r="L118" s="1">
        <f t="shared" si="17"/>
        <v>0</v>
      </c>
      <c r="M118" s="1"/>
      <c r="N118" s="1">
        <v>0</v>
      </c>
      <c r="O118" s="1"/>
      <c r="P118" s="1">
        <f t="shared" si="18"/>
        <v>0</v>
      </c>
      <c r="Q118" s="5"/>
      <c r="R118" s="5"/>
      <c r="S118" s="1"/>
      <c r="T118" s="1" t="e">
        <f t="shared" si="20"/>
        <v>#DIV/0!</v>
      </c>
      <c r="U118" s="1" t="e">
        <f t="shared" si="21"/>
        <v>#DIV/0!</v>
      </c>
      <c r="V118" s="1">
        <v>0.2</v>
      </c>
      <c r="W118" s="1">
        <v>0.2</v>
      </c>
      <c r="X118" s="1">
        <v>0</v>
      </c>
      <c r="Y118" s="1">
        <v>0</v>
      </c>
      <c r="Z118" s="1">
        <v>0</v>
      </c>
      <c r="AA118" s="1">
        <v>0</v>
      </c>
      <c r="AB118" s="19" t="s">
        <v>36</v>
      </c>
      <c r="AC118" s="1">
        <f t="shared" si="25"/>
        <v>0</v>
      </c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0" t="s">
        <v>157</v>
      </c>
      <c r="B119" s="10" t="s">
        <v>40</v>
      </c>
      <c r="C119" s="10">
        <v>61</v>
      </c>
      <c r="D119" s="10"/>
      <c r="E119" s="10"/>
      <c r="F119" s="10"/>
      <c r="G119" s="11">
        <v>0</v>
      </c>
      <c r="H119" s="10" t="e">
        <v>#N/A</v>
      </c>
      <c r="I119" s="10" t="s">
        <v>64</v>
      </c>
      <c r="J119" s="10"/>
      <c r="K119" s="10">
        <f t="shared" si="24"/>
        <v>0</v>
      </c>
      <c r="L119" s="10">
        <f t="shared" si="17"/>
        <v>0</v>
      </c>
      <c r="M119" s="10"/>
      <c r="N119" s="10"/>
      <c r="O119" s="10"/>
      <c r="P119" s="10">
        <f t="shared" si="18"/>
        <v>0</v>
      </c>
      <c r="Q119" s="13"/>
      <c r="R119" s="13"/>
      <c r="S119" s="10"/>
      <c r="T119" s="10" t="e">
        <f t="shared" si="20"/>
        <v>#DIV/0!</v>
      </c>
      <c r="U119" s="10" t="e">
        <f t="shared" si="21"/>
        <v>#DIV/0!</v>
      </c>
      <c r="V119" s="10">
        <v>0.4</v>
      </c>
      <c r="W119" s="10">
        <v>0.4</v>
      </c>
      <c r="X119" s="10">
        <v>0</v>
      </c>
      <c r="Y119" s="10">
        <v>0</v>
      </c>
      <c r="Z119" s="10">
        <v>0</v>
      </c>
      <c r="AA119" s="10">
        <v>0</v>
      </c>
      <c r="AB119" s="10"/>
      <c r="AC119" s="10">
        <f t="shared" si="25"/>
        <v>0</v>
      </c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C119" xr:uid="{D819B5A3-A718-4613-8FC4-2C1079739D1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2024-06-26T13:02:20Z</dcterms:created>
  <dcterms:modified xsi:type="dcterms:W3CDTF">2024-06-27T07:44:38Z</dcterms:modified>
</cp:coreProperties>
</file>