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2A1F169B-8E83-43C7-B520-B9008FB19A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0" i="1" l="1"/>
  <c r="AA42" i="1"/>
  <c r="F30" i="1"/>
  <c r="E30" i="1"/>
  <c r="O30" i="1" s="1"/>
  <c r="F23" i="1"/>
  <c r="E23" i="1"/>
  <c r="O23" i="1" s="1"/>
  <c r="AA23" i="1" s="1"/>
  <c r="F22" i="1"/>
  <c r="AA22" i="1" s="1"/>
  <c r="E22" i="1"/>
  <c r="O22" i="1" s="1"/>
  <c r="AA17" i="1"/>
  <c r="AA20" i="1"/>
  <c r="AA21" i="1"/>
  <c r="AA29" i="1"/>
  <c r="AA31" i="1"/>
  <c r="AA34" i="1"/>
  <c r="AA35" i="1"/>
  <c r="AA36" i="1"/>
  <c r="AA38" i="1"/>
  <c r="AA39" i="1"/>
  <c r="AA40" i="1"/>
  <c r="AA43" i="1"/>
  <c r="AA56" i="1"/>
  <c r="AA57" i="1"/>
  <c r="AA58" i="1"/>
  <c r="AA59" i="1"/>
  <c r="AA60" i="1"/>
  <c r="AA61" i="1"/>
  <c r="AA62" i="1"/>
  <c r="AA63" i="1"/>
  <c r="AA64" i="1"/>
  <c r="AA73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1" i="1"/>
  <c r="T31" i="1" s="1"/>
  <c r="O32" i="1"/>
  <c r="P32" i="1" s="1"/>
  <c r="AA32" i="1" s="1"/>
  <c r="O33" i="1"/>
  <c r="T33" i="1" s="1"/>
  <c r="O34" i="1"/>
  <c r="T34" i="1" s="1"/>
  <c r="O35" i="1"/>
  <c r="T35" i="1" s="1"/>
  <c r="O36" i="1"/>
  <c r="S36" i="1" s="1"/>
  <c r="O37" i="1"/>
  <c r="T37" i="1" s="1"/>
  <c r="O38" i="1"/>
  <c r="T38" i="1" s="1"/>
  <c r="O39" i="1"/>
  <c r="T39" i="1" s="1"/>
  <c r="O40" i="1"/>
  <c r="S40" i="1" s="1"/>
  <c r="O41" i="1"/>
  <c r="T41" i="1" s="1"/>
  <c r="O42" i="1"/>
  <c r="T42" i="1" s="1"/>
  <c r="O43" i="1"/>
  <c r="T43" i="1" s="1"/>
  <c r="O44" i="1"/>
  <c r="O45" i="1"/>
  <c r="T45" i="1" s="1"/>
  <c r="O46" i="1"/>
  <c r="T46" i="1" s="1"/>
  <c r="O47" i="1"/>
  <c r="T47" i="1" s="1"/>
  <c r="O48" i="1"/>
  <c r="O49" i="1"/>
  <c r="T49" i="1" s="1"/>
  <c r="O50" i="1"/>
  <c r="T50" i="1" s="1"/>
  <c r="O51" i="1"/>
  <c r="T51" i="1" s="1"/>
  <c r="O52" i="1"/>
  <c r="O53" i="1"/>
  <c r="T53" i="1" s="1"/>
  <c r="O54" i="1"/>
  <c r="T54" i="1" s="1"/>
  <c r="O55" i="1"/>
  <c r="T55" i="1" s="1"/>
  <c r="O56" i="1"/>
  <c r="S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S63" i="1" s="1"/>
  <c r="O64" i="1"/>
  <c r="T64" i="1" s="1"/>
  <c r="O65" i="1"/>
  <c r="T65" i="1" s="1"/>
  <c r="O66" i="1"/>
  <c r="T66" i="1" s="1"/>
  <c r="O67" i="1"/>
  <c r="O68" i="1"/>
  <c r="T68" i="1" s="1"/>
  <c r="O69" i="1"/>
  <c r="T69" i="1" s="1"/>
  <c r="O70" i="1"/>
  <c r="T70" i="1" s="1"/>
  <c r="O71" i="1"/>
  <c r="O72" i="1"/>
  <c r="T72" i="1" s="1"/>
  <c r="O73" i="1"/>
  <c r="T73" i="1" s="1"/>
  <c r="O74" i="1"/>
  <c r="T74" i="1" s="1"/>
  <c r="O75" i="1"/>
  <c r="P75" i="1" s="1"/>
  <c r="AA75" i="1" s="1"/>
  <c r="O76" i="1"/>
  <c r="T76" i="1" s="1"/>
  <c r="O77" i="1"/>
  <c r="T77" i="1" s="1"/>
  <c r="O78" i="1"/>
  <c r="T78" i="1" s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P9" i="1" l="1"/>
  <c r="AA9" i="1" s="1"/>
  <c r="P45" i="1"/>
  <c r="P66" i="1"/>
  <c r="AA66" i="1" s="1"/>
  <c r="P7" i="1"/>
  <c r="P69" i="1"/>
  <c r="AA69" i="1" s="1"/>
  <c r="E5" i="1"/>
  <c r="P13" i="1"/>
  <c r="AA13" i="1" s="1"/>
  <c r="F5" i="1"/>
  <c r="P30" i="1"/>
  <c r="AA30" i="1" s="1"/>
  <c r="AA7" i="1"/>
  <c r="P11" i="1"/>
  <c r="AA11" i="1" s="1"/>
  <c r="P15" i="1"/>
  <c r="AA15" i="1" s="1"/>
  <c r="P68" i="1"/>
  <c r="AA68" i="1" s="1"/>
  <c r="AA72" i="1"/>
  <c r="AA6" i="1"/>
  <c r="S71" i="1"/>
  <c r="P18" i="1"/>
  <c r="AA18" i="1" s="1"/>
  <c r="P24" i="1"/>
  <c r="AA24" i="1" s="1"/>
  <c r="P26" i="1"/>
  <c r="AA26" i="1" s="1"/>
  <c r="P28" i="1"/>
  <c r="AA28" i="1" s="1"/>
  <c r="P37" i="1"/>
  <c r="AA37" i="1" s="1"/>
  <c r="AA45" i="1"/>
  <c r="P47" i="1"/>
  <c r="AA47" i="1" s="1"/>
  <c r="AA49" i="1"/>
  <c r="AA51" i="1"/>
  <c r="AA53" i="1"/>
  <c r="AA55" i="1"/>
  <c r="P77" i="1"/>
  <c r="AA77" i="1" s="1"/>
  <c r="S32" i="1"/>
  <c r="P8" i="1"/>
  <c r="AA8" i="1" s="1"/>
  <c r="P10" i="1"/>
  <c r="AA10" i="1" s="1"/>
  <c r="AA12" i="1"/>
  <c r="AA14" i="1"/>
  <c r="P16" i="1"/>
  <c r="AA16" i="1" s="1"/>
  <c r="P19" i="1"/>
  <c r="AA19" i="1" s="1"/>
  <c r="P25" i="1"/>
  <c r="AA25" i="1" s="1"/>
  <c r="P27" i="1"/>
  <c r="AA27" i="1" s="1"/>
  <c r="P33" i="1"/>
  <c r="AA33" i="1" s="1"/>
  <c r="AA41" i="1"/>
  <c r="P44" i="1"/>
  <c r="AA44" i="1" s="1"/>
  <c r="P46" i="1"/>
  <c r="AA46" i="1" s="1"/>
  <c r="P48" i="1"/>
  <c r="AA48" i="1" s="1"/>
  <c r="P50" i="1"/>
  <c r="AA50" i="1" s="1"/>
  <c r="P52" i="1"/>
  <c r="AA52" i="1" s="1"/>
  <c r="AA54" i="1"/>
  <c r="AA65" i="1"/>
  <c r="P67" i="1"/>
  <c r="AA67" i="1" s="1"/>
  <c r="AA71" i="1"/>
  <c r="P74" i="1"/>
  <c r="AA74" i="1" s="1"/>
  <c r="AA76" i="1"/>
  <c r="AA78" i="1"/>
  <c r="S75" i="1"/>
  <c r="T30" i="1"/>
  <c r="K30" i="1"/>
  <c r="T23" i="1"/>
  <c r="K23" i="1"/>
  <c r="T22" i="1"/>
  <c r="K22" i="1"/>
  <c r="K5" i="1" s="1"/>
  <c r="S14" i="1"/>
  <c r="T44" i="1"/>
  <c r="O5" i="1"/>
  <c r="S54" i="1"/>
  <c r="S38" i="1"/>
  <c r="S22" i="1"/>
  <c r="T52" i="1"/>
  <c r="T36" i="1"/>
  <c r="S61" i="1"/>
  <c r="T6" i="1"/>
  <c r="T71" i="1"/>
  <c r="T63" i="1"/>
  <c r="S73" i="1"/>
  <c r="S65" i="1"/>
  <c r="S58" i="1"/>
  <c r="S42" i="1"/>
  <c r="S34" i="1"/>
  <c r="T75" i="1"/>
  <c r="T67" i="1"/>
  <c r="T56" i="1"/>
  <c r="T48" i="1"/>
  <c r="T40" i="1"/>
  <c r="T32" i="1"/>
  <c r="S6" i="1"/>
  <c r="S20" i="1"/>
  <c r="S76" i="1"/>
  <c r="S72" i="1"/>
  <c r="S70" i="1"/>
  <c r="S64" i="1"/>
  <c r="S62" i="1"/>
  <c r="S60" i="1"/>
  <c r="S59" i="1"/>
  <c r="S57" i="1"/>
  <c r="S53" i="1"/>
  <c r="S49" i="1"/>
  <c r="S43" i="1"/>
  <c r="S41" i="1"/>
  <c r="S39" i="1"/>
  <c r="S35" i="1"/>
  <c r="S31" i="1"/>
  <c r="S29" i="1"/>
  <c r="S23" i="1"/>
  <c r="S21" i="1"/>
  <c r="S17" i="1"/>
  <c r="S7" i="1"/>
  <c r="S19" i="1" l="1"/>
  <c r="S66" i="1"/>
  <c r="S18" i="1"/>
  <c r="S15" i="1"/>
  <c r="S8" i="1"/>
  <c r="S28" i="1"/>
  <c r="S77" i="1"/>
  <c r="S9" i="1"/>
  <c r="S11" i="1"/>
  <c r="S30" i="1"/>
  <c r="S13" i="1"/>
  <c r="S27" i="1"/>
  <c r="S37" i="1"/>
  <c r="S68" i="1"/>
  <c r="S10" i="1"/>
  <c r="S50" i="1"/>
  <c r="S46" i="1"/>
  <c r="AA5" i="1"/>
  <c r="S25" i="1"/>
  <c r="S33" i="1"/>
  <c r="S45" i="1"/>
  <c r="S16" i="1"/>
  <c r="S24" i="1"/>
  <c r="S44" i="1"/>
  <c r="S52" i="1"/>
  <c r="S47" i="1"/>
  <c r="S51" i="1"/>
  <c r="S55" i="1"/>
  <c r="S74" i="1"/>
  <c r="S78" i="1"/>
  <c r="S12" i="1"/>
  <c r="S26" i="1"/>
  <c r="S69" i="1"/>
  <c r="S48" i="1"/>
  <c r="S67" i="1"/>
  <c r="P5" i="1"/>
</calcChain>
</file>

<file path=xl/sharedStrings.xml><?xml version="1.0" encoding="utf-8"?>
<sst xmlns="http://schemas.openxmlformats.org/spreadsheetml/2006/main" count="292" uniqueCount="118">
  <si>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</si>
  <si>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</si>
  <si>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</si>
  <si>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</si>
  <si>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</si>
  <si>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</si>
  <si>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</si>
  <si>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</si>
  <si>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</si>
  <si>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</si>
  <si>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</si>
  <si>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</si>
  <si>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</si>
  <si>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</si>
  <si>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</si>
  <si>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</si>
  <si>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</si>
  <si>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</si>
  <si>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</si>
  <si>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</si>
  <si>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</si>
  <si>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</si>
  <si>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</si>
  <si>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</si>
  <si>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</si>
  <si>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</si>
  <si>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</si>
  <si>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27,06,</t>
  </si>
  <si>
    <t>20,06,</t>
  </si>
  <si>
    <t>13,06,</t>
  </si>
  <si>
    <t>06,06,</t>
  </si>
  <si>
    <t>30,05,</t>
  </si>
  <si>
    <t>23,05,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</si>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</sst>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85546875" customWidth="1"/>
    <col min="3" max="5" width="5.85546875" customWidth="1"/>
    <col min="6" max="6" width="6.42578125" customWidth="1"/>
    <col min="7" max="7" width="5.140625" style="8" customWidth="1"/>
    <col min="8" max="8" width="5.140625" customWidth="1"/>
    <col min="9" max="9" width="15.85546875" customWidth="1"/>
    <col min="10" max="11" width="6.42578125" customWidth="1"/>
    <col min="12" max="14" width="1" customWidth="1"/>
    <col min="15" max="17" width="6.42578125" customWidth="1"/>
    <col min="18" max="18" width="21.5703125" customWidth="1"/>
    <col min="19" max="20" width="5.42578125" customWidth="1"/>
    <col min="21" max="25" width="6.140625" customWidth="1"/>
    <col min="26" max="26" width="39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5390.0999999999995</v>
      </c>
      <c r="F5" s="4">
        <f>SUM(F6:F499)</f>
        <v>10161.240000000002</v>
      </c>
      <c r="G5" s="6"/>
      <c r="H5" s="1"/>
      <c r="I5" s="1"/>
      <c r="J5" s="4">
        <f t="shared" ref="J5:Q5" si="0">SUM(J6:J499)</f>
        <v>4974.7</v>
      </c>
      <c r="K5" s="4">
        <f t="shared" si="0"/>
        <v>415.4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1078.02</v>
      </c>
      <c r="P5" s="4">
        <f t="shared" si="0"/>
        <v>5446.3599999999988</v>
      </c>
      <c r="Q5" s="4">
        <f t="shared" si="0"/>
        <v>0</v>
      </c>
      <c r="R5" s="1"/>
      <c r="S5" s="1"/>
      <c r="T5" s="1"/>
      <c r="U5" s="4">
        <f>SUM(U6:U499)</f>
        <v>806.68</v>
      </c>
      <c r="V5" s="4">
        <f>SUM(V6:V499)</f>
        <v>1054.46</v>
      </c>
      <c r="W5" s="4">
        <f>SUM(W6:W499)</f>
        <v>1204.4660000000003</v>
      </c>
      <c r="X5" s="4">
        <f>SUM(X6:X499)</f>
        <v>1114.5409999999999</v>
      </c>
      <c r="Y5" s="4">
        <f>SUM(Y6:Y499)</f>
        <v>1266.2</v>
      </c>
      <c r="Z5" s="1"/>
      <c r="AA5" s="4">
        <f>SUM(AA6:AA499)</f>
        <v>2819.8559999999998</v>
      </c>
      <c r="AB5" s="6"/>
      <c r="AC5" s="12">
        <f>SUM(AC6:AC499)</f>
        <v>0</v>
      </c>
      <c r="AD5" s="4">
        <f>SUM(AD6:AD499)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81</v>
      </c>
      <c r="D6" s="1"/>
      <c r="E6" s="1">
        <v>12</v>
      </c>
      <c r="F6" s="1">
        <v>64</v>
      </c>
      <c r="G6" s="6">
        <v>0.3</v>
      </c>
      <c r="H6" s="1">
        <v>180</v>
      </c>
      <c r="I6" s="1" t="s">
        <v>35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26.666666666666668</v>
      </c>
      <c r="T6" s="1">
        <f>F6/O6</f>
        <v>26.666666666666668</v>
      </c>
      <c r="U6" s="1">
        <v>3</v>
      </c>
      <c r="V6" s="1">
        <v>6</v>
      </c>
      <c r="W6" s="1">
        <v>4.2</v>
      </c>
      <c r="X6" s="1">
        <v>3</v>
      </c>
      <c r="Y6" s="1">
        <v>4.8</v>
      </c>
      <c r="Z6" s="21" t="s">
        <v>57</v>
      </c>
      <c r="AA6" s="1">
        <f>P6*G6</f>
        <v>0</v>
      </c>
      <c r="AB6" s="6">
        <v>12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309</v>
      </c>
      <c r="D7" s="1"/>
      <c r="E7" s="1">
        <v>98</v>
      </c>
      <c r="F7" s="1">
        <v>197</v>
      </c>
      <c r="G7" s="6">
        <v>0.3</v>
      </c>
      <c r="H7" s="1">
        <v>180</v>
      </c>
      <c r="I7" s="1" t="s">
        <v>35</v>
      </c>
      <c r="J7" s="1">
        <v>98</v>
      </c>
      <c r="K7" s="1">
        <f t="shared" si="1"/>
        <v>0</v>
      </c>
      <c r="L7" s="1"/>
      <c r="M7" s="1"/>
      <c r="N7" s="1"/>
      <c r="O7" s="1">
        <f t="shared" ref="O7:O69" si="2">E7/5</f>
        <v>19.600000000000001</v>
      </c>
      <c r="P7" s="5">
        <f>13*O7-F7</f>
        <v>57.800000000000011</v>
      </c>
      <c r="Q7" s="5"/>
      <c r="R7" s="1"/>
      <c r="S7" s="1">
        <f t="shared" ref="S7:S69" si="3">(F7+P7)/O7</f>
        <v>13</v>
      </c>
      <c r="T7" s="1">
        <f t="shared" ref="T7:T69" si="4">F7/O7</f>
        <v>10.051020408163264</v>
      </c>
      <c r="U7" s="1">
        <v>12</v>
      </c>
      <c r="V7" s="1">
        <v>14.2</v>
      </c>
      <c r="W7" s="1">
        <v>19</v>
      </c>
      <c r="X7" s="1">
        <v>15.4</v>
      </c>
      <c r="Y7" s="1">
        <v>23.6</v>
      </c>
      <c r="Z7" s="1"/>
      <c r="AA7" s="1">
        <f t="shared" ref="AA7:AA69" si="5">P7*G7</f>
        <v>17.340000000000003</v>
      </c>
      <c r="AB7" s="6">
        <v>12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224</v>
      </c>
      <c r="D8" s="1">
        <v>60</v>
      </c>
      <c r="E8" s="1">
        <v>123</v>
      </c>
      <c r="F8" s="1">
        <v>139</v>
      </c>
      <c r="G8" s="6">
        <v>0.3</v>
      </c>
      <c r="H8" s="1">
        <v>180</v>
      </c>
      <c r="I8" s="1" t="s">
        <v>35</v>
      </c>
      <c r="J8" s="1">
        <v>122</v>
      </c>
      <c r="K8" s="1">
        <f t="shared" si="1"/>
        <v>1</v>
      </c>
      <c r="L8" s="1"/>
      <c r="M8" s="1"/>
      <c r="N8" s="1"/>
      <c r="O8" s="1">
        <f t="shared" si="2"/>
        <v>24.6</v>
      </c>
      <c r="P8" s="5">
        <f t="shared" ref="P8:P16" si="6">14*O8-F8</f>
        <v>205.40000000000003</v>
      </c>
      <c r="Q8" s="5"/>
      <c r="R8" s="1"/>
      <c r="S8" s="1">
        <f t="shared" si="3"/>
        <v>14</v>
      </c>
      <c r="T8" s="1">
        <f t="shared" si="4"/>
        <v>5.6504065040650406</v>
      </c>
      <c r="U8" s="1">
        <v>15.8</v>
      </c>
      <c r="V8" s="1">
        <v>19</v>
      </c>
      <c r="W8" s="1">
        <v>23.4</v>
      </c>
      <c r="X8" s="1">
        <v>25.2</v>
      </c>
      <c r="Y8" s="1">
        <v>26.8</v>
      </c>
      <c r="Z8" s="1"/>
      <c r="AA8" s="1">
        <f t="shared" si="5"/>
        <v>61.620000000000005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156</v>
      </c>
      <c r="D9" s="1"/>
      <c r="E9" s="1">
        <v>74</v>
      </c>
      <c r="F9" s="1">
        <v>71</v>
      </c>
      <c r="G9" s="6">
        <v>0.3</v>
      </c>
      <c r="H9" s="1">
        <v>180</v>
      </c>
      <c r="I9" s="1" t="s">
        <v>35</v>
      </c>
      <c r="J9" s="1">
        <v>75</v>
      </c>
      <c r="K9" s="1">
        <f t="shared" si="1"/>
        <v>-1</v>
      </c>
      <c r="L9" s="1"/>
      <c r="M9" s="1"/>
      <c r="N9" s="1"/>
      <c r="O9" s="1">
        <f t="shared" si="2"/>
        <v>14.8</v>
      </c>
      <c r="P9" s="5">
        <f>13*O9-F9</f>
        <v>121.4</v>
      </c>
      <c r="Q9" s="5"/>
      <c r="R9" s="1"/>
      <c r="S9" s="1">
        <f t="shared" si="3"/>
        <v>13</v>
      </c>
      <c r="T9" s="1">
        <f t="shared" si="4"/>
        <v>4.7972972972972974</v>
      </c>
      <c r="U9" s="1">
        <v>8.4</v>
      </c>
      <c r="V9" s="1">
        <v>12.6</v>
      </c>
      <c r="W9" s="1">
        <v>14</v>
      </c>
      <c r="X9" s="1">
        <v>18.8</v>
      </c>
      <c r="Y9" s="1">
        <v>28.2</v>
      </c>
      <c r="Z9" s="1"/>
      <c r="AA9" s="1">
        <f t="shared" si="5"/>
        <v>36.42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353</v>
      </c>
      <c r="D10" s="1"/>
      <c r="E10" s="1">
        <v>134</v>
      </c>
      <c r="F10" s="1">
        <v>191</v>
      </c>
      <c r="G10" s="6">
        <v>0.3</v>
      </c>
      <c r="H10" s="1">
        <v>180</v>
      </c>
      <c r="I10" s="1" t="s">
        <v>35</v>
      </c>
      <c r="J10" s="1">
        <v>134</v>
      </c>
      <c r="K10" s="1">
        <f t="shared" si="1"/>
        <v>0</v>
      </c>
      <c r="L10" s="1"/>
      <c r="M10" s="1"/>
      <c r="N10" s="1"/>
      <c r="O10" s="1">
        <f t="shared" si="2"/>
        <v>26.8</v>
      </c>
      <c r="P10" s="5">
        <f t="shared" si="6"/>
        <v>184.2</v>
      </c>
      <c r="Q10" s="5"/>
      <c r="R10" s="1"/>
      <c r="S10" s="1">
        <f t="shared" si="3"/>
        <v>14</v>
      </c>
      <c r="T10" s="1">
        <f t="shared" si="4"/>
        <v>7.1268656716417906</v>
      </c>
      <c r="U10" s="1">
        <v>13</v>
      </c>
      <c r="V10" s="1">
        <v>27</v>
      </c>
      <c r="W10" s="1">
        <v>24.6</v>
      </c>
      <c r="X10" s="1">
        <v>22.6</v>
      </c>
      <c r="Y10" s="1">
        <v>19.8</v>
      </c>
      <c r="Z10" s="1"/>
      <c r="AA10" s="1">
        <f t="shared" si="5"/>
        <v>55.26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164</v>
      </c>
      <c r="D11" s="1"/>
      <c r="E11" s="1">
        <v>58</v>
      </c>
      <c r="F11" s="1">
        <v>86</v>
      </c>
      <c r="G11" s="6">
        <v>0.09</v>
      </c>
      <c r="H11" s="1">
        <v>180</v>
      </c>
      <c r="I11" s="1" t="s">
        <v>35</v>
      </c>
      <c r="J11" s="1">
        <v>58</v>
      </c>
      <c r="K11" s="1">
        <f t="shared" si="1"/>
        <v>0</v>
      </c>
      <c r="L11" s="1"/>
      <c r="M11" s="1"/>
      <c r="N11" s="1"/>
      <c r="O11" s="1">
        <f t="shared" si="2"/>
        <v>11.6</v>
      </c>
      <c r="P11" s="5">
        <f t="shared" si="6"/>
        <v>76.400000000000006</v>
      </c>
      <c r="Q11" s="5"/>
      <c r="R11" s="1"/>
      <c r="S11" s="1">
        <f t="shared" si="3"/>
        <v>14.000000000000002</v>
      </c>
      <c r="T11" s="1">
        <f t="shared" si="4"/>
        <v>7.4137931034482758</v>
      </c>
      <c r="U11" s="1">
        <v>9.4</v>
      </c>
      <c r="V11" s="1">
        <v>8</v>
      </c>
      <c r="W11" s="1">
        <v>7.8</v>
      </c>
      <c r="X11" s="1">
        <v>17.399999999999999</v>
      </c>
      <c r="Y11" s="1">
        <v>21.4</v>
      </c>
      <c r="Z11" s="1"/>
      <c r="AA11" s="1">
        <f t="shared" si="5"/>
        <v>6.8760000000000003</v>
      </c>
      <c r="AB11" s="6">
        <v>24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101</v>
      </c>
      <c r="D12" s="1"/>
      <c r="E12" s="1">
        <v>18</v>
      </c>
      <c r="F12" s="1">
        <v>78</v>
      </c>
      <c r="G12" s="6">
        <v>0.36</v>
      </c>
      <c r="H12" s="1">
        <v>180</v>
      </c>
      <c r="I12" s="1" t="s">
        <v>35</v>
      </c>
      <c r="J12" s="1">
        <v>18</v>
      </c>
      <c r="K12" s="1">
        <f t="shared" si="1"/>
        <v>0</v>
      </c>
      <c r="L12" s="1"/>
      <c r="M12" s="1"/>
      <c r="N12" s="1"/>
      <c r="O12" s="1">
        <f t="shared" si="2"/>
        <v>3.6</v>
      </c>
      <c r="P12" s="5"/>
      <c r="Q12" s="5"/>
      <c r="R12" s="1"/>
      <c r="S12" s="1">
        <f t="shared" si="3"/>
        <v>21.666666666666668</v>
      </c>
      <c r="T12" s="1">
        <f t="shared" si="4"/>
        <v>21.666666666666668</v>
      </c>
      <c r="U12" s="1">
        <v>2.4</v>
      </c>
      <c r="V12" s="1">
        <v>3.6</v>
      </c>
      <c r="W12" s="1">
        <v>9.1999999999999993</v>
      </c>
      <c r="X12" s="1">
        <v>4.2</v>
      </c>
      <c r="Y12" s="1">
        <v>5</v>
      </c>
      <c r="Z12" s="21" t="s">
        <v>57</v>
      </c>
      <c r="AA12" s="1">
        <f t="shared" si="5"/>
        <v>0</v>
      </c>
      <c r="AB12" s="6">
        <v>10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192</v>
      </c>
      <c r="D13" s="1">
        <v>11</v>
      </c>
      <c r="E13" s="1">
        <v>66</v>
      </c>
      <c r="F13" s="1">
        <v>120.5</v>
      </c>
      <c r="G13" s="6">
        <v>1</v>
      </c>
      <c r="H13" s="1" t="e">
        <v>#N/A</v>
      </c>
      <c r="I13" s="1" t="s">
        <v>35</v>
      </c>
      <c r="J13" s="1">
        <v>65.5</v>
      </c>
      <c r="K13" s="1">
        <f t="shared" si="1"/>
        <v>0.5</v>
      </c>
      <c r="L13" s="1"/>
      <c r="M13" s="1"/>
      <c r="N13" s="1"/>
      <c r="O13" s="1">
        <f t="shared" si="2"/>
        <v>13.2</v>
      </c>
      <c r="P13" s="5">
        <f t="shared" si="6"/>
        <v>64.299999999999983</v>
      </c>
      <c r="Q13" s="5"/>
      <c r="R13" s="1"/>
      <c r="S13" s="1">
        <f t="shared" si="3"/>
        <v>14</v>
      </c>
      <c r="T13" s="1">
        <f t="shared" si="4"/>
        <v>9.1287878787878789</v>
      </c>
      <c r="U13" s="1">
        <v>11</v>
      </c>
      <c r="V13" s="1">
        <v>15.7</v>
      </c>
      <c r="W13" s="1">
        <v>18.5</v>
      </c>
      <c r="X13" s="1">
        <v>8.8000000000000007</v>
      </c>
      <c r="Y13" s="1">
        <v>19.399999999999999</v>
      </c>
      <c r="Z13" s="1"/>
      <c r="AA13" s="1">
        <f t="shared" si="5"/>
        <v>64.299999999999983</v>
      </c>
      <c r="AB13" s="6">
        <v>5.5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87</v>
      </c>
      <c r="D14" s="1">
        <v>21</v>
      </c>
      <c r="E14" s="1">
        <v>27</v>
      </c>
      <c r="F14" s="1">
        <v>81</v>
      </c>
      <c r="G14" s="6">
        <v>1</v>
      </c>
      <c r="H14" s="1">
        <v>180</v>
      </c>
      <c r="I14" s="1" t="s">
        <v>35</v>
      </c>
      <c r="J14" s="1">
        <v>28</v>
      </c>
      <c r="K14" s="1">
        <f t="shared" si="1"/>
        <v>-1</v>
      </c>
      <c r="L14" s="1"/>
      <c r="M14" s="1"/>
      <c r="N14" s="1"/>
      <c r="O14" s="1">
        <f t="shared" si="2"/>
        <v>5.4</v>
      </c>
      <c r="P14" s="5"/>
      <c r="Q14" s="5"/>
      <c r="R14" s="1"/>
      <c r="S14" s="1">
        <f t="shared" si="3"/>
        <v>14.999999999999998</v>
      </c>
      <c r="T14" s="1">
        <f t="shared" si="4"/>
        <v>14.999999999999998</v>
      </c>
      <c r="U14" s="1">
        <v>6.6</v>
      </c>
      <c r="V14" s="1">
        <v>8.4</v>
      </c>
      <c r="W14" s="1">
        <v>7.2</v>
      </c>
      <c r="X14" s="1">
        <v>10.8</v>
      </c>
      <c r="Y14" s="1">
        <v>8.4</v>
      </c>
      <c r="Z14" s="1"/>
      <c r="AA14" s="1">
        <f t="shared" si="5"/>
        <v>0</v>
      </c>
      <c r="AB14" s="6">
        <v>3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18.7</v>
      </c>
      <c r="D15" s="1">
        <v>3.7</v>
      </c>
      <c r="E15" s="1">
        <v>11.1</v>
      </c>
      <c r="F15" s="1">
        <v>11.3</v>
      </c>
      <c r="G15" s="6">
        <v>1</v>
      </c>
      <c r="H15" s="1">
        <v>180</v>
      </c>
      <c r="I15" s="1" t="s">
        <v>35</v>
      </c>
      <c r="J15" s="1">
        <v>9.5</v>
      </c>
      <c r="K15" s="1">
        <f t="shared" si="1"/>
        <v>1.5999999999999996</v>
      </c>
      <c r="L15" s="1"/>
      <c r="M15" s="1"/>
      <c r="N15" s="1"/>
      <c r="O15" s="1">
        <f t="shared" si="2"/>
        <v>2.2199999999999998</v>
      </c>
      <c r="P15" s="5">
        <f t="shared" si="6"/>
        <v>19.779999999999998</v>
      </c>
      <c r="Q15" s="5"/>
      <c r="R15" s="1"/>
      <c r="S15" s="1">
        <f t="shared" si="3"/>
        <v>14</v>
      </c>
      <c r="T15" s="1">
        <f t="shared" si="4"/>
        <v>5.0900900900900909</v>
      </c>
      <c r="U15" s="1">
        <v>1.48</v>
      </c>
      <c r="V15" s="1">
        <v>0.74</v>
      </c>
      <c r="W15" s="1">
        <v>0.74</v>
      </c>
      <c r="X15" s="1">
        <v>2.1800000000000002</v>
      </c>
      <c r="Y15" s="1">
        <v>1.48</v>
      </c>
      <c r="Z15" s="1"/>
      <c r="AA15" s="1">
        <f t="shared" si="5"/>
        <v>19.779999999999998</v>
      </c>
      <c r="AB15" s="6">
        <v>3.7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447.1</v>
      </c>
      <c r="D16" s="1">
        <v>51.8</v>
      </c>
      <c r="E16" s="1">
        <v>210.9</v>
      </c>
      <c r="F16" s="1">
        <v>251</v>
      </c>
      <c r="G16" s="6">
        <v>1</v>
      </c>
      <c r="H16" s="1" t="e">
        <v>#N/A</v>
      </c>
      <c r="I16" s="1" t="s">
        <v>48</v>
      </c>
      <c r="J16" s="1">
        <v>206.9</v>
      </c>
      <c r="K16" s="1">
        <f t="shared" si="1"/>
        <v>4</v>
      </c>
      <c r="L16" s="1"/>
      <c r="M16" s="1"/>
      <c r="N16" s="1"/>
      <c r="O16" s="1">
        <f t="shared" si="2"/>
        <v>42.18</v>
      </c>
      <c r="P16" s="5">
        <f t="shared" si="6"/>
        <v>339.52</v>
      </c>
      <c r="Q16" s="5"/>
      <c r="R16" s="1"/>
      <c r="S16" s="1">
        <f t="shared" si="3"/>
        <v>14</v>
      </c>
      <c r="T16" s="1">
        <f t="shared" si="4"/>
        <v>5.950687529634898</v>
      </c>
      <c r="U16" s="1">
        <v>27.38</v>
      </c>
      <c r="V16" s="1">
        <v>37.6</v>
      </c>
      <c r="W16" s="1">
        <v>33.56</v>
      </c>
      <c r="X16" s="1">
        <v>37</v>
      </c>
      <c r="Y16" s="1">
        <v>37.739999999999988</v>
      </c>
      <c r="Z16" s="1"/>
      <c r="AA16" s="1">
        <f t="shared" si="5"/>
        <v>339.52</v>
      </c>
      <c r="AB16" s="6">
        <v>3.7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49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1"/>
        <v>0</v>
      </c>
      <c r="L17" s="22"/>
      <c r="M17" s="22"/>
      <c r="N17" s="22"/>
      <c r="O17" s="22">
        <f t="shared" si="2"/>
        <v>0</v>
      </c>
      <c r="P17" s="24"/>
      <c r="Q17" s="24"/>
      <c r="R17" s="22"/>
      <c r="S17" s="22" t="e">
        <f t="shared" si="3"/>
        <v>#DIV/0!</v>
      </c>
      <c r="T17" s="22" t="e">
        <f t="shared" si="4"/>
        <v>#DIV/0!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 t="s">
        <v>50</v>
      </c>
      <c r="AA17" s="22">
        <f t="shared" si="5"/>
        <v>0</v>
      </c>
      <c r="AB17" s="23">
        <v>0</v>
      </c>
      <c r="AC17" s="25"/>
      <c r="AD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45</v>
      </c>
      <c r="D18" s="1">
        <v>36</v>
      </c>
      <c r="E18" s="1">
        <v>41</v>
      </c>
      <c r="F18" s="1">
        <v>37</v>
      </c>
      <c r="G18" s="6">
        <v>0.25</v>
      </c>
      <c r="H18" s="1">
        <v>180</v>
      </c>
      <c r="I18" s="1" t="s">
        <v>35</v>
      </c>
      <c r="J18" s="1">
        <v>56</v>
      </c>
      <c r="K18" s="1">
        <f t="shared" si="1"/>
        <v>-15</v>
      </c>
      <c r="L18" s="1"/>
      <c r="M18" s="1"/>
      <c r="N18" s="1"/>
      <c r="O18" s="1">
        <f t="shared" si="2"/>
        <v>8.1999999999999993</v>
      </c>
      <c r="P18" s="5">
        <f t="shared" ref="P18:P19" si="7">14*O18-F18</f>
        <v>77.799999999999983</v>
      </c>
      <c r="Q18" s="5"/>
      <c r="R18" s="1"/>
      <c r="S18" s="1">
        <f t="shared" si="3"/>
        <v>14</v>
      </c>
      <c r="T18" s="1">
        <f t="shared" si="4"/>
        <v>4.51219512195122</v>
      </c>
      <c r="U18" s="1">
        <v>4</v>
      </c>
      <c r="V18" s="1">
        <v>13.8</v>
      </c>
      <c r="W18" s="1">
        <v>15.6</v>
      </c>
      <c r="X18" s="1">
        <v>10.4</v>
      </c>
      <c r="Y18" s="1">
        <v>10.199999999999999</v>
      </c>
      <c r="Z18" s="1"/>
      <c r="AA18" s="1">
        <f t="shared" si="5"/>
        <v>19.449999999999996</v>
      </c>
      <c r="AB18" s="6">
        <v>12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148</v>
      </c>
      <c r="D19" s="1"/>
      <c r="E19" s="1">
        <v>80</v>
      </c>
      <c r="F19" s="1">
        <v>58</v>
      </c>
      <c r="G19" s="6">
        <v>0.25</v>
      </c>
      <c r="H19" s="1">
        <v>180</v>
      </c>
      <c r="I19" s="1" t="s">
        <v>35</v>
      </c>
      <c r="J19" s="1">
        <v>81</v>
      </c>
      <c r="K19" s="1">
        <f t="shared" si="1"/>
        <v>-1</v>
      </c>
      <c r="L19" s="1"/>
      <c r="M19" s="1"/>
      <c r="N19" s="1"/>
      <c r="O19" s="1">
        <f t="shared" si="2"/>
        <v>16</v>
      </c>
      <c r="P19" s="5">
        <f t="shared" si="7"/>
        <v>166</v>
      </c>
      <c r="Q19" s="5"/>
      <c r="R19" s="1"/>
      <c r="S19" s="1">
        <f t="shared" si="3"/>
        <v>14</v>
      </c>
      <c r="T19" s="1">
        <f t="shared" si="4"/>
        <v>3.625</v>
      </c>
      <c r="U19" s="1">
        <v>8.1999999999999993</v>
      </c>
      <c r="V19" s="1">
        <v>12</v>
      </c>
      <c r="W19" s="1">
        <v>13.8</v>
      </c>
      <c r="X19" s="1">
        <v>10</v>
      </c>
      <c r="Y19" s="1">
        <v>14.4</v>
      </c>
      <c r="Z19" s="1"/>
      <c r="AA19" s="1">
        <f t="shared" si="5"/>
        <v>41.5</v>
      </c>
      <c r="AB19" s="6">
        <v>12</v>
      </c>
      <c r="AC19" s="10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44</v>
      </c>
      <c r="C20" s="14">
        <v>83.42</v>
      </c>
      <c r="D20" s="14"/>
      <c r="E20" s="20">
        <v>10.8</v>
      </c>
      <c r="F20" s="20">
        <v>70.819999999999993</v>
      </c>
      <c r="G20" s="15">
        <v>0</v>
      </c>
      <c r="H20" s="14">
        <v>180</v>
      </c>
      <c r="I20" s="14" t="s">
        <v>54</v>
      </c>
      <c r="J20" s="14">
        <v>10.3</v>
      </c>
      <c r="K20" s="14">
        <f t="shared" si="1"/>
        <v>0.5</v>
      </c>
      <c r="L20" s="14"/>
      <c r="M20" s="14"/>
      <c r="N20" s="14"/>
      <c r="O20" s="14">
        <f t="shared" si="2"/>
        <v>2.16</v>
      </c>
      <c r="P20" s="16"/>
      <c r="Q20" s="16"/>
      <c r="R20" s="14"/>
      <c r="S20" s="14">
        <f t="shared" si="3"/>
        <v>32.787037037037031</v>
      </c>
      <c r="T20" s="14">
        <f t="shared" si="4"/>
        <v>32.787037037037031</v>
      </c>
      <c r="U20" s="14">
        <v>1.08</v>
      </c>
      <c r="V20" s="14">
        <v>1.08</v>
      </c>
      <c r="W20" s="14">
        <v>1.44</v>
      </c>
      <c r="X20" s="14">
        <v>2.3959999999999999</v>
      </c>
      <c r="Y20" s="14">
        <v>3.62</v>
      </c>
      <c r="Z20" s="19" t="s">
        <v>117</v>
      </c>
      <c r="AA20" s="14">
        <f t="shared" si="5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55</v>
      </c>
      <c r="B21" s="14" t="s">
        <v>44</v>
      </c>
      <c r="C21" s="14">
        <v>252.8</v>
      </c>
      <c r="D21" s="14"/>
      <c r="E21" s="20">
        <v>38.799999999999997</v>
      </c>
      <c r="F21" s="20">
        <v>202.9</v>
      </c>
      <c r="G21" s="15">
        <v>0</v>
      </c>
      <c r="H21" s="14">
        <v>180</v>
      </c>
      <c r="I21" s="14" t="s">
        <v>54</v>
      </c>
      <c r="J21" s="14">
        <v>38.799999999999997</v>
      </c>
      <c r="K21" s="14">
        <f t="shared" si="1"/>
        <v>0</v>
      </c>
      <c r="L21" s="14"/>
      <c r="M21" s="14"/>
      <c r="N21" s="14"/>
      <c r="O21" s="14">
        <f t="shared" si="2"/>
        <v>7.76</v>
      </c>
      <c r="P21" s="16"/>
      <c r="Q21" s="16"/>
      <c r="R21" s="14"/>
      <c r="S21" s="14">
        <f t="shared" si="3"/>
        <v>26.146907216494846</v>
      </c>
      <c r="T21" s="14">
        <f t="shared" si="4"/>
        <v>26.146907216494846</v>
      </c>
      <c r="U21" s="14">
        <v>11</v>
      </c>
      <c r="V21" s="14">
        <v>8</v>
      </c>
      <c r="W21" s="14">
        <v>12.58</v>
      </c>
      <c r="X21" s="14">
        <v>16.28</v>
      </c>
      <c r="Y21" s="14">
        <v>13.32</v>
      </c>
      <c r="Z21" s="19" t="s">
        <v>117</v>
      </c>
      <c r="AA21" s="14">
        <f t="shared" si="5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6" t="s">
        <v>56</v>
      </c>
      <c r="B22" s="1" t="s">
        <v>44</v>
      </c>
      <c r="C22" s="1"/>
      <c r="D22" s="1"/>
      <c r="E22" s="20">
        <f>E21</f>
        <v>38.799999999999997</v>
      </c>
      <c r="F22" s="20">
        <f>F21</f>
        <v>202.9</v>
      </c>
      <c r="G22" s="6">
        <v>1</v>
      </c>
      <c r="H22" s="1">
        <v>180</v>
      </c>
      <c r="I22" s="1" t="s">
        <v>48</v>
      </c>
      <c r="J22" s="1"/>
      <c r="K22" s="1">
        <f t="shared" si="1"/>
        <v>38.799999999999997</v>
      </c>
      <c r="L22" s="1"/>
      <c r="M22" s="1"/>
      <c r="N22" s="1"/>
      <c r="O22" s="1">
        <f t="shared" si="2"/>
        <v>7.76</v>
      </c>
      <c r="P22" s="5"/>
      <c r="Q22" s="5"/>
      <c r="R22" s="1"/>
      <c r="S22" s="1">
        <f t="shared" si="3"/>
        <v>26.146907216494846</v>
      </c>
      <c r="T22" s="1">
        <f t="shared" si="4"/>
        <v>26.146907216494846</v>
      </c>
      <c r="U22" s="1">
        <v>11</v>
      </c>
      <c r="V22" s="1">
        <v>8</v>
      </c>
      <c r="W22" s="1">
        <v>12.58</v>
      </c>
      <c r="X22" s="1">
        <v>16.28</v>
      </c>
      <c r="Y22" s="1">
        <v>13.32</v>
      </c>
      <c r="Z22" s="21" t="s">
        <v>57</v>
      </c>
      <c r="AA22" s="1">
        <f t="shared" si="5"/>
        <v>0</v>
      </c>
      <c r="AB22" s="6">
        <v>3.7</v>
      </c>
      <c r="AC22" s="10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6" t="s">
        <v>58</v>
      </c>
      <c r="B23" s="1" t="s">
        <v>44</v>
      </c>
      <c r="C23" s="1"/>
      <c r="D23" s="1"/>
      <c r="E23" s="20">
        <f>E20</f>
        <v>10.8</v>
      </c>
      <c r="F23" s="20">
        <f>F20</f>
        <v>70.819999999999993</v>
      </c>
      <c r="G23" s="6">
        <v>1</v>
      </c>
      <c r="H23" s="1">
        <v>180</v>
      </c>
      <c r="I23" s="1" t="s">
        <v>35</v>
      </c>
      <c r="J23" s="1"/>
      <c r="K23" s="1">
        <f t="shared" si="1"/>
        <v>10.8</v>
      </c>
      <c r="L23" s="1"/>
      <c r="M23" s="1"/>
      <c r="N23" s="1"/>
      <c r="O23" s="1">
        <f t="shared" si="2"/>
        <v>2.16</v>
      </c>
      <c r="P23" s="5"/>
      <c r="Q23" s="5"/>
      <c r="R23" s="1"/>
      <c r="S23" s="1">
        <f t="shared" si="3"/>
        <v>32.787037037037031</v>
      </c>
      <c r="T23" s="1">
        <f t="shared" si="4"/>
        <v>32.787037037037031</v>
      </c>
      <c r="U23" s="1">
        <v>1.08</v>
      </c>
      <c r="V23" s="1">
        <v>1.08</v>
      </c>
      <c r="W23" s="1">
        <v>1.44</v>
      </c>
      <c r="X23" s="1">
        <v>2.3959999999999999</v>
      </c>
      <c r="Y23" s="1">
        <v>3.62</v>
      </c>
      <c r="Z23" s="21" t="s">
        <v>57</v>
      </c>
      <c r="AA23" s="1">
        <f t="shared" si="5"/>
        <v>0</v>
      </c>
      <c r="AB23" s="6">
        <v>1.8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59</v>
      </c>
      <c r="B24" s="1" t="s">
        <v>34</v>
      </c>
      <c r="C24" s="1">
        <v>489</v>
      </c>
      <c r="D24" s="1"/>
      <c r="E24" s="1">
        <v>168</v>
      </c>
      <c r="F24" s="1">
        <v>280</v>
      </c>
      <c r="G24" s="6">
        <v>0.25</v>
      </c>
      <c r="H24" s="1">
        <v>180</v>
      </c>
      <c r="I24" s="1" t="s">
        <v>35</v>
      </c>
      <c r="J24" s="1">
        <v>169</v>
      </c>
      <c r="K24" s="1">
        <f t="shared" si="1"/>
        <v>-1</v>
      </c>
      <c r="L24" s="1"/>
      <c r="M24" s="1"/>
      <c r="N24" s="1"/>
      <c r="O24" s="1">
        <f t="shared" si="2"/>
        <v>33.6</v>
      </c>
      <c r="P24" s="5">
        <f t="shared" ref="P24:P28" si="8">14*O24-F24</f>
        <v>190.40000000000003</v>
      </c>
      <c r="Q24" s="5"/>
      <c r="R24" s="1"/>
      <c r="S24" s="1">
        <f t="shared" si="3"/>
        <v>14</v>
      </c>
      <c r="T24" s="1">
        <f t="shared" si="4"/>
        <v>8.3333333333333321</v>
      </c>
      <c r="U24" s="1">
        <v>23.6</v>
      </c>
      <c r="V24" s="1">
        <v>40.4</v>
      </c>
      <c r="W24" s="1">
        <v>50.2</v>
      </c>
      <c r="X24" s="1">
        <v>43.2</v>
      </c>
      <c r="Y24" s="1">
        <v>40.4</v>
      </c>
      <c r="Z24" s="1"/>
      <c r="AA24" s="1">
        <f t="shared" si="5"/>
        <v>47.600000000000009</v>
      </c>
      <c r="AB24" s="6">
        <v>6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6" t="s">
        <v>60</v>
      </c>
      <c r="B25" s="1" t="s">
        <v>34</v>
      </c>
      <c r="C25" s="1">
        <v>341</v>
      </c>
      <c r="D25" s="1"/>
      <c r="E25" s="1">
        <v>90</v>
      </c>
      <c r="F25" s="1">
        <v>240</v>
      </c>
      <c r="G25" s="6">
        <v>0.25</v>
      </c>
      <c r="H25" s="1">
        <v>180</v>
      </c>
      <c r="I25" s="1" t="s">
        <v>35</v>
      </c>
      <c r="J25" s="1">
        <v>90</v>
      </c>
      <c r="K25" s="1">
        <f t="shared" si="1"/>
        <v>0</v>
      </c>
      <c r="L25" s="1"/>
      <c r="M25" s="1"/>
      <c r="N25" s="1"/>
      <c r="O25" s="1">
        <f t="shared" si="2"/>
        <v>18</v>
      </c>
      <c r="P25" s="5">
        <f t="shared" si="8"/>
        <v>12</v>
      </c>
      <c r="Q25" s="5"/>
      <c r="R25" s="1"/>
      <c r="S25" s="1">
        <f t="shared" si="3"/>
        <v>14</v>
      </c>
      <c r="T25" s="1">
        <f t="shared" si="4"/>
        <v>13.333333333333334</v>
      </c>
      <c r="U25" s="1">
        <v>14.4</v>
      </c>
      <c r="V25" s="1">
        <v>27.6</v>
      </c>
      <c r="W25" s="1">
        <v>26.8</v>
      </c>
      <c r="X25" s="1">
        <v>23.6</v>
      </c>
      <c r="Y25" s="1">
        <v>24.2</v>
      </c>
      <c r="Z25" s="1"/>
      <c r="AA25" s="1">
        <f t="shared" si="5"/>
        <v>3</v>
      </c>
      <c r="AB25" s="6">
        <v>6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6" t="s">
        <v>61</v>
      </c>
      <c r="B26" s="1" t="s">
        <v>34</v>
      </c>
      <c r="C26" s="1">
        <v>232</v>
      </c>
      <c r="D26" s="1"/>
      <c r="E26" s="1">
        <v>70</v>
      </c>
      <c r="F26" s="1">
        <v>154</v>
      </c>
      <c r="G26" s="6">
        <v>0.25</v>
      </c>
      <c r="H26" s="1">
        <v>180</v>
      </c>
      <c r="I26" s="1" t="s">
        <v>35</v>
      </c>
      <c r="J26" s="1">
        <v>70</v>
      </c>
      <c r="K26" s="1">
        <f t="shared" si="1"/>
        <v>0</v>
      </c>
      <c r="L26" s="1"/>
      <c r="M26" s="1"/>
      <c r="N26" s="1"/>
      <c r="O26" s="1">
        <f t="shared" si="2"/>
        <v>14</v>
      </c>
      <c r="P26" s="5">
        <f t="shared" si="8"/>
        <v>42</v>
      </c>
      <c r="Q26" s="5"/>
      <c r="R26" s="1"/>
      <c r="S26" s="1">
        <f t="shared" si="3"/>
        <v>14</v>
      </c>
      <c r="T26" s="1">
        <f t="shared" si="4"/>
        <v>11</v>
      </c>
      <c r="U26" s="1">
        <v>10</v>
      </c>
      <c r="V26" s="1">
        <v>18.8</v>
      </c>
      <c r="W26" s="1">
        <v>21.8</v>
      </c>
      <c r="X26" s="1">
        <v>18.600000000000001</v>
      </c>
      <c r="Y26" s="1">
        <v>17</v>
      </c>
      <c r="Z26" s="1"/>
      <c r="AA26" s="1">
        <f t="shared" si="5"/>
        <v>10.5</v>
      </c>
      <c r="AB26" s="6">
        <v>6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6" t="s">
        <v>62</v>
      </c>
      <c r="B27" s="1" t="s">
        <v>44</v>
      </c>
      <c r="C27" s="1">
        <v>444</v>
      </c>
      <c r="D27" s="1">
        <v>84</v>
      </c>
      <c r="E27" s="1">
        <v>150</v>
      </c>
      <c r="F27" s="1">
        <v>330</v>
      </c>
      <c r="G27" s="6">
        <v>1</v>
      </c>
      <c r="H27" s="1">
        <v>180</v>
      </c>
      <c r="I27" s="1" t="s">
        <v>35</v>
      </c>
      <c r="J27" s="1">
        <v>154</v>
      </c>
      <c r="K27" s="1">
        <f t="shared" si="1"/>
        <v>-4</v>
      </c>
      <c r="L27" s="1"/>
      <c r="M27" s="1"/>
      <c r="N27" s="1"/>
      <c r="O27" s="1">
        <f t="shared" si="2"/>
        <v>30</v>
      </c>
      <c r="P27" s="5">
        <f t="shared" si="8"/>
        <v>90</v>
      </c>
      <c r="Q27" s="5"/>
      <c r="R27" s="1"/>
      <c r="S27" s="1">
        <f t="shared" si="3"/>
        <v>14</v>
      </c>
      <c r="T27" s="1">
        <f t="shared" si="4"/>
        <v>11</v>
      </c>
      <c r="U27" s="1">
        <v>28.8</v>
      </c>
      <c r="V27" s="1">
        <v>37.200000000000003</v>
      </c>
      <c r="W27" s="1">
        <v>42</v>
      </c>
      <c r="X27" s="1">
        <v>39.6</v>
      </c>
      <c r="Y27" s="1">
        <v>34.799999999999997</v>
      </c>
      <c r="Z27" s="1"/>
      <c r="AA27" s="1">
        <f t="shared" si="5"/>
        <v>90</v>
      </c>
      <c r="AB27" s="6">
        <v>6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63</v>
      </c>
      <c r="B28" s="1" t="s">
        <v>34</v>
      </c>
      <c r="C28" s="1">
        <v>618</v>
      </c>
      <c r="D28" s="1"/>
      <c r="E28" s="1">
        <v>270</v>
      </c>
      <c r="F28" s="1">
        <v>327</v>
      </c>
      <c r="G28" s="6">
        <v>0.25</v>
      </c>
      <c r="H28" s="1">
        <v>180</v>
      </c>
      <c r="I28" s="1" t="s">
        <v>35</v>
      </c>
      <c r="J28" s="1">
        <v>271</v>
      </c>
      <c r="K28" s="1">
        <f t="shared" si="1"/>
        <v>-1</v>
      </c>
      <c r="L28" s="1"/>
      <c r="M28" s="1"/>
      <c r="N28" s="1"/>
      <c r="O28" s="1">
        <f t="shared" si="2"/>
        <v>54</v>
      </c>
      <c r="P28" s="5">
        <f t="shared" si="8"/>
        <v>429</v>
      </c>
      <c r="Q28" s="5"/>
      <c r="R28" s="1"/>
      <c r="S28" s="1">
        <f t="shared" si="3"/>
        <v>14</v>
      </c>
      <c r="T28" s="1">
        <f t="shared" si="4"/>
        <v>6.0555555555555554</v>
      </c>
      <c r="U28" s="1">
        <v>34.200000000000003</v>
      </c>
      <c r="V28" s="1">
        <v>54</v>
      </c>
      <c r="W28" s="1">
        <v>41.8</v>
      </c>
      <c r="X28" s="1">
        <v>35.200000000000003</v>
      </c>
      <c r="Y28" s="1">
        <v>56.6</v>
      </c>
      <c r="Z28" s="1"/>
      <c r="AA28" s="1">
        <f t="shared" si="5"/>
        <v>107.25</v>
      </c>
      <c r="AB28" s="6">
        <v>12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64</v>
      </c>
      <c r="B29" s="14" t="s">
        <v>34</v>
      </c>
      <c r="C29" s="14">
        <v>664</v>
      </c>
      <c r="D29" s="14">
        <v>144</v>
      </c>
      <c r="E29" s="20">
        <v>343</v>
      </c>
      <c r="F29" s="20">
        <v>391</v>
      </c>
      <c r="G29" s="15">
        <v>0</v>
      </c>
      <c r="H29" s="14">
        <v>180</v>
      </c>
      <c r="I29" s="14" t="s">
        <v>54</v>
      </c>
      <c r="J29" s="14">
        <v>335</v>
      </c>
      <c r="K29" s="14">
        <f t="shared" si="1"/>
        <v>8</v>
      </c>
      <c r="L29" s="14"/>
      <c r="M29" s="14"/>
      <c r="N29" s="14"/>
      <c r="O29" s="14">
        <f t="shared" si="2"/>
        <v>68.599999999999994</v>
      </c>
      <c r="P29" s="16"/>
      <c r="Q29" s="16"/>
      <c r="R29" s="14"/>
      <c r="S29" s="14">
        <f t="shared" si="3"/>
        <v>5.6997084548104961</v>
      </c>
      <c r="T29" s="14">
        <f t="shared" si="4"/>
        <v>5.6997084548104961</v>
      </c>
      <c r="U29" s="14">
        <v>43.2</v>
      </c>
      <c r="V29" s="14">
        <v>36</v>
      </c>
      <c r="W29" s="14">
        <v>70.400000000000006</v>
      </c>
      <c r="X29" s="14">
        <v>62</v>
      </c>
      <c r="Y29" s="14">
        <v>35.4</v>
      </c>
      <c r="Z29" s="14" t="s">
        <v>65</v>
      </c>
      <c r="AA29" s="14">
        <f t="shared" si="5"/>
        <v>0</v>
      </c>
      <c r="AB29" s="15">
        <v>0</v>
      </c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66</v>
      </c>
      <c r="B30" s="1" t="s">
        <v>34</v>
      </c>
      <c r="C30" s="1"/>
      <c r="D30" s="1"/>
      <c r="E30" s="20">
        <f>E29</f>
        <v>343</v>
      </c>
      <c r="F30" s="20">
        <f>F29</f>
        <v>391</v>
      </c>
      <c r="G30" s="6">
        <v>0.25</v>
      </c>
      <c r="H30" s="1">
        <v>180</v>
      </c>
      <c r="I30" s="1" t="s">
        <v>35</v>
      </c>
      <c r="J30" s="1">
        <v>3</v>
      </c>
      <c r="K30" s="1">
        <f t="shared" si="1"/>
        <v>340</v>
      </c>
      <c r="L30" s="1"/>
      <c r="M30" s="1"/>
      <c r="N30" s="1"/>
      <c r="O30" s="1">
        <f t="shared" si="2"/>
        <v>68.599999999999994</v>
      </c>
      <c r="P30" s="5">
        <f>14*O30-F30</f>
        <v>569.39999999999986</v>
      </c>
      <c r="Q30" s="5"/>
      <c r="R30" s="1"/>
      <c r="S30" s="1">
        <f t="shared" si="3"/>
        <v>14</v>
      </c>
      <c r="T30" s="1">
        <f t="shared" si="4"/>
        <v>5.6997084548104961</v>
      </c>
      <c r="U30" s="1">
        <v>45.6</v>
      </c>
      <c r="V30" s="1">
        <v>36</v>
      </c>
      <c r="W30" s="1">
        <v>70.2</v>
      </c>
      <c r="X30" s="1">
        <v>62.4</v>
      </c>
      <c r="Y30" s="1">
        <v>50.2</v>
      </c>
      <c r="Z30" s="1" t="s">
        <v>67</v>
      </c>
      <c r="AA30" s="1">
        <f t="shared" si="5"/>
        <v>142.34999999999997</v>
      </c>
      <c r="AB30" s="6">
        <v>12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68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1"/>
        <v>0</v>
      </c>
      <c r="L31" s="22"/>
      <c r="M31" s="22"/>
      <c r="N31" s="22"/>
      <c r="O31" s="22">
        <f t="shared" si="2"/>
        <v>0</v>
      </c>
      <c r="P31" s="24"/>
      <c r="Q31" s="24"/>
      <c r="R31" s="22"/>
      <c r="S31" s="22" t="e">
        <f t="shared" si="3"/>
        <v>#DIV/0!</v>
      </c>
      <c r="T31" s="22" t="e">
        <f t="shared" si="4"/>
        <v>#DIV/0!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 t="s">
        <v>50</v>
      </c>
      <c r="AA31" s="22">
        <f t="shared" si="5"/>
        <v>0</v>
      </c>
      <c r="AB31" s="23">
        <v>0</v>
      </c>
      <c r="AC31" s="25"/>
      <c r="AD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69</v>
      </c>
      <c r="B32" s="1" t="s">
        <v>34</v>
      </c>
      <c r="C32" s="1">
        <v>79</v>
      </c>
      <c r="D32" s="1">
        <v>18</v>
      </c>
      <c r="E32" s="1">
        <v>51</v>
      </c>
      <c r="F32" s="1">
        <v>42</v>
      </c>
      <c r="G32" s="6">
        <v>0.25</v>
      </c>
      <c r="H32" s="1">
        <v>180</v>
      </c>
      <c r="I32" s="1" t="s">
        <v>35</v>
      </c>
      <c r="J32" s="1">
        <v>51</v>
      </c>
      <c r="K32" s="1">
        <f t="shared" si="1"/>
        <v>0</v>
      </c>
      <c r="L32" s="1"/>
      <c r="M32" s="1"/>
      <c r="N32" s="1"/>
      <c r="O32" s="1">
        <f t="shared" si="2"/>
        <v>10.199999999999999</v>
      </c>
      <c r="P32" s="5">
        <f t="shared" ref="P32:P33" si="9">14*O32-F32</f>
        <v>100.79999999999998</v>
      </c>
      <c r="Q32" s="5"/>
      <c r="R32" s="1"/>
      <c r="S32" s="1">
        <f t="shared" si="3"/>
        <v>14</v>
      </c>
      <c r="T32" s="1">
        <f t="shared" si="4"/>
        <v>4.1176470588235299</v>
      </c>
      <c r="U32" s="1">
        <v>4.2</v>
      </c>
      <c r="V32" s="1">
        <v>3.6</v>
      </c>
      <c r="W32" s="1">
        <v>7.6</v>
      </c>
      <c r="X32" s="1">
        <v>0.4</v>
      </c>
      <c r="Y32" s="1">
        <v>5.8</v>
      </c>
      <c r="Z32" s="1"/>
      <c r="AA32" s="1">
        <f t="shared" si="5"/>
        <v>25.199999999999996</v>
      </c>
      <c r="AB32" s="6">
        <v>6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103</v>
      </c>
      <c r="D33" s="1"/>
      <c r="E33" s="1">
        <v>39</v>
      </c>
      <c r="F33" s="1">
        <v>57</v>
      </c>
      <c r="G33" s="6">
        <v>0.25</v>
      </c>
      <c r="H33" s="1">
        <v>180</v>
      </c>
      <c r="I33" s="1" t="s">
        <v>35</v>
      </c>
      <c r="J33" s="1">
        <v>39</v>
      </c>
      <c r="K33" s="1">
        <f t="shared" si="1"/>
        <v>0</v>
      </c>
      <c r="L33" s="1"/>
      <c r="M33" s="1"/>
      <c r="N33" s="1"/>
      <c r="O33" s="1">
        <f t="shared" si="2"/>
        <v>7.8</v>
      </c>
      <c r="P33" s="5">
        <f t="shared" si="9"/>
        <v>52.2</v>
      </c>
      <c r="Q33" s="5"/>
      <c r="R33" s="1"/>
      <c r="S33" s="1">
        <f t="shared" si="3"/>
        <v>14</v>
      </c>
      <c r="T33" s="1">
        <f t="shared" si="4"/>
        <v>7.3076923076923075</v>
      </c>
      <c r="U33" s="1">
        <v>3.4</v>
      </c>
      <c r="V33" s="1">
        <v>3.8</v>
      </c>
      <c r="W33" s="1">
        <v>8</v>
      </c>
      <c r="X33" s="1">
        <v>1.8</v>
      </c>
      <c r="Y33" s="1">
        <v>5.6</v>
      </c>
      <c r="Z33" s="1"/>
      <c r="AA33" s="1">
        <f t="shared" si="5"/>
        <v>13.05</v>
      </c>
      <c r="AB33" s="6">
        <v>12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2"/>
      <c r="S34" s="22" t="e">
        <f t="shared" si="3"/>
        <v>#DIV/0!</v>
      </c>
      <c r="T34" s="22" t="e">
        <f t="shared" si="4"/>
        <v>#DIV/0!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 t="s">
        <v>50</v>
      </c>
      <c r="AA34" s="22">
        <f t="shared" si="5"/>
        <v>0</v>
      </c>
      <c r="AB34" s="23">
        <v>0</v>
      </c>
      <c r="AC34" s="25"/>
      <c r="AD34" s="2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72</v>
      </c>
      <c r="B35" s="22" t="s">
        <v>34</v>
      </c>
      <c r="C35" s="22"/>
      <c r="D35" s="22"/>
      <c r="E35" s="22"/>
      <c r="F35" s="22"/>
      <c r="G35" s="23">
        <v>0</v>
      </c>
      <c r="H35" s="22" t="e">
        <v>#N/A</v>
      </c>
      <c r="I35" s="22" t="s">
        <v>35</v>
      </c>
      <c r="J35" s="22"/>
      <c r="K35" s="22">
        <f t="shared" si="1"/>
        <v>0</v>
      </c>
      <c r="L35" s="22"/>
      <c r="M35" s="22"/>
      <c r="N35" s="22"/>
      <c r="O35" s="22">
        <f t="shared" si="2"/>
        <v>0</v>
      </c>
      <c r="P35" s="24"/>
      <c r="Q35" s="24"/>
      <c r="R35" s="22"/>
      <c r="S35" s="22" t="e">
        <f t="shared" si="3"/>
        <v>#DIV/0!</v>
      </c>
      <c r="T35" s="22" t="e">
        <f t="shared" si="4"/>
        <v>#DIV/0!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 t="s">
        <v>50</v>
      </c>
      <c r="AA35" s="22">
        <f t="shared" si="5"/>
        <v>0</v>
      </c>
      <c r="AB35" s="23">
        <v>0</v>
      </c>
      <c r="AC35" s="25"/>
      <c r="AD35" s="2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73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2"/>
      <c r="S36" s="22" t="e">
        <f t="shared" si="3"/>
        <v>#DIV/0!</v>
      </c>
      <c r="T36" s="22" t="e">
        <f t="shared" si="4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50</v>
      </c>
      <c r="AA36" s="22">
        <f t="shared" si="5"/>
        <v>0</v>
      </c>
      <c r="AB36" s="23">
        <v>0</v>
      </c>
      <c r="AC36" s="25"/>
      <c r="AD36" s="2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34</v>
      </c>
      <c r="C37" s="1">
        <v>331</v>
      </c>
      <c r="D37" s="1">
        <v>160</v>
      </c>
      <c r="E37" s="1">
        <v>156</v>
      </c>
      <c r="F37" s="1">
        <v>297</v>
      </c>
      <c r="G37" s="6">
        <v>0.75</v>
      </c>
      <c r="H37" s="1">
        <v>180</v>
      </c>
      <c r="I37" s="1" t="s">
        <v>35</v>
      </c>
      <c r="J37" s="1">
        <v>152</v>
      </c>
      <c r="K37" s="1">
        <f t="shared" si="1"/>
        <v>4</v>
      </c>
      <c r="L37" s="1"/>
      <c r="M37" s="1"/>
      <c r="N37" s="1"/>
      <c r="O37" s="1">
        <f t="shared" si="2"/>
        <v>31.2</v>
      </c>
      <c r="P37" s="5">
        <f>14*O37-F37</f>
        <v>139.80000000000001</v>
      </c>
      <c r="Q37" s="5"/>
      <c r="R37" s="1"/>
      <c r="S37" s="1">
        <f t="shared" si="3"/>
        <v>14</v>
      </c>
      <c r="T37" s="1">
        <f t="shared" si="4"/>
        <v>9.5192307692307701</v>
      </c>
      <c r="U37" s="1">
        <v>27.2</v>
      </c>
      <c r="V37" s="1">
        <v>29.2</v>
      </c>
      <c r="W37" s="1">
        <v>27.8</v>
      </c>
      <c r="X37" s="1">
        <v>35</v>
      </c>
      <c r="Y37" s="1">
        <v>45.8</v>
      </c>
      <c r="Z37" s="1"/>
      <c r="AA37" s="1">
        <f t="shared" si="5"/>
        <v>104.85000000000001</v>
      </c>
      <c r="AB37" s="6">
        <v>8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10">E38-J38</f>
        <v>0</v>
      </c>
      <c r="L38" s="22"/>
      <c r="M38" s="22"/>
      <c r="N38" s="22"/>
      <c r="O38" s="22">
        <f t="shared" si="2"/>
        <v>0</v>
      </c>
      <c r="P38" s="24"/>
      <c r="Q38" s="24"/>
      <c r="R38" s="22"/>
      <c r="S38" s="22" t="e">
        <f t="shared" si="3"/>
        <v>#DIV/0!</v>
      </c>
      <c r="T38" s="22" t="e">
        <f t="shared" si="4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50</v>
      </c>
      <c r="AA38" s="22">
        <f t="shared" si="5"/>
        <v>0</v>
      </c>
      <c r="AB38" s="23">
        <v>0</v>
      </c>
      <c r="AC38" s="25"/>
      <c r="AD38" s="2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10"/>
        <v>0</v>
      </c>
      <c r="L39" s="22"/>
      <c r="M39" s="22"/>
      <c r="N39" s="22"/>
      <c r="O39" s="22">
        <f t="shared" si="2"/>
        <v>0</v>
      </c>
      <c r="P39" s="24"/>
      <c r="Q39" s="24"/>
      <c r="R39" s="22"/>
      <c r="S39" s="22" t="e">
        <f t="shared" si="3"/>
        <v>#DIV/0!</v>
      </c>
      <c r="T39" s="22" t="e">
        <f t="shared" si="4"/>
        <v>#DIV/0!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 t="s">
        <v>50</v>
      </c>
      <c r="AA39" s="22">
        <f t="shared" si="5"/>
        <v>0</v>
      </c>
      <c r="AB39" s="23">
        <v>0</v>
      </c>
      <c r="AC39" s="25"/>
      <c r="AD39" s="2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77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10"/>
        <v>0</v>
      </c>
      <c r="L40" s="22"/>
      <c r="M40" s="22"/>
      <c r="N40" s="22"/>
      <c r="O40" s="22">
        <f t="shared" si="2"/>
        <v>0</v>
      </c>
      <c r="P40" s="24"/>
      <c r="Q40" s="24"/>
      <c r="R40" s="22"/>
      <c r="S40" s="22" t="e">
        <f t="shared" si="3"/>
        <v>#DIV/0!</v>
      </c>
      <c r="T40" s="22" t="e">
        <f t="shared" si="4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50</v>
      </c>
      <c r="AA40" s="22">
        <f t="shared" si="5"/>
        <v>0</v>
      </c>
      <c r="AB40" s="23">
        <v>0</v>
      </c>
      <c r="AC40" s="25"/>
      <c r="AD40" s="2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34</v>
      </c>
      <c r="C41" s="1">
        <v>401</v>
      </c>
      <c r="D41" s="1"/>
      <c r="E41" s="1">
        <v>51</v>
      </c>
      <c r="F41" s="1">
        <v>335</v>
      </c>
      <c r="G41" s="6">
        <v>0.9</v>
      </c>
      <c r="H41" s="1">
        <v>180</v>
      </c>
      <c r="I41" s="1" t="s">
        <v>35</v>
      </c>
      <c r="J41" s="1">
        <v>49</v>
      </c>
      <c r="K41" s="1">
        <f t="shared" si="10"/>
        <v>2</v>
      </c>
      <c r="L41" s="1"/>
      <c r="M41" s="1"/>
      <c r="N41" s="1"/>
      <c r="O41" s="1">
        <f t="shared" si="2"/>
        <v>10.199999999999999</v>
      </c>
      <c r="P41" s="5"/>
      <c r="Q41" s="5"/>
      <c r="R41" s="1"/>
      <c r="S41" s="1">
        <f t="shared" si="3"/>
        <v>32.843137254901961</v>
      </c>
      <c r="T41" s="1">
        <f t="shared" si="4"/>
        <v>32.843137254901961</v>
      </c>
      <c r="U41" s="1">
        <v>11.8</v>
      </c>
      <c r="V41" s="1">
        <v>13</v>
      </c>
      <c r="W41" s="1">
        <v>11.8</v>
      </c>
      <c r="X41" s="1">
        <v>12</v>
      </c>
      <c r="Y41" s="1">
        <v>15.2</v>
      </c>
      <c r="Z41" s="21" t="s">
        <v>57</v>
      </c>
      <c r="AA41" s="1">
        <f t="shared" si="5"/>
        <v>0</v>
      </c>
      <c r="AB41" s="6">
        <v>8</v>
      </c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34</v>
      </c>
      <c r="C42" s="1">
        <v>290</v>
      </c>
      <c r="D42" s="1"/>
      <c r="E42" s="1">
        <v>62</v>
      </c>
      <c r="F42" s="1">
        <v>204</v>
      </c>
      <c r="G42" s="6">
        <v>0.9</v>
      </c>
      <c r="H42" s="1">
        <v>180</v>
      </c>
      <c r="I42" s="1" t="s">
        <v>35</v>
      </c>
      <c r="J42" s="1">
        <v>62</v>
      </c>
      <c r="K42" s="1">
        <f t="shared" si="10"/>
        <v>0</v>
      </c>
      <c r="L42" s="1"/>
      <c r="M42" s="1"/>
      <c r="N42" s="1"/>
      <c r="O42" s="1">
        <f t="shared" si="2"/>
        <v>12.4</v>
      </c>
      <c r="P42" s="5"/>
      <c r="Q42" s="5"/>
      <c r="R42" s="1"/>
      <c r="S42" s="1">
        <f t="shared" si="3"/>
        <v>16.451612903225804</v>
      </c>
      <c r="T42" s="1">
        <f t="shared" si="4"/>
        <v>16.451612903225804</v>
      </c>
      <c r="U42" s="1">
        <v>11.2</v>
      </c>
      <c r="V42" s="1">
        <v>14.4</v>
      </c>
      <c r="W42" s="1">
        <v>19.600000000000001</v>
      </c>
      <c r="X42" s="1">
        <v>11</v>
      </c>
      <c r="Y42" s="1">
        <v>20</v>
      </c>
      <c r="Z42" s="18" t="s">
        <v>37</v>
      </c>
      <c r="AA42" s="1">
        <f t="shared" si="5"/>
        <v>0</v>
      </c>
      <c r="AB42" s="6">
        <v>8</v>
      </c>
      <c r="AC42" s="10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10"/>
        <v>0</v>
      </c>
      <c r="L43" s="22"/>
      <c r="M43" s="22"/>
      <c r="N43" s="22"/>
      <c r="O43" s="22">
        <f t="shared" si="2"/>
        <v>0</v>
      </c>
      <c r="P43" s="24"/>
      <c r="Q43" s="24"/>
      <c r="R43" s="22"/>
      <c r="S43" s="22" t="e">
        <f t="shared" si="3"/>
        <v>#DIV/0!</v>
      </c>
      <c r="T43" s="22" t="e">
        <f t="shared" si="4"/>
        <v>#DIV/0!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 t="s">
        <v>50</v>
      </c>
      <c r="AA43" s="22">
        <f t="shared" si="5"/>
        <v>0</v>
      </c>
      <c r="AB43" s="23">
        <v>0</v>
      </c>
      <c r="AC43" s="25"/>
      <c r="AD43" s="2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34</v>
      </c>
      <c r="C44" s="1">
        <v>286</v>
      </c>
      <c r="D44" s="1"/>
      <c r="E44" s="1">
        <v>110</v>
      </c>
      <c r="F44" s="1">
        <v>133</v>
      </c>
      <c r="G44" s="6">
        <v>0.9</v>
      </c>
      <c r="H44" s="1">
        <v>180</v>
      </c>
      <c r="I44" s="1" t="s">
        <v>48</v>
      </c>
      <c r="J44" s="1">
        <v>104</v>
      </c>
      <c r="K44" s="1">
        <f t="shared" si="10"/>
        <v>6</v>
      </c>
      <c r="L44" s="1"/>
      <c r="M44" s="1"/>
      <c r="N44" s="1"/>
      <c r="O44" s="1">
        <f t="shared" si="2"/>
        <v>22</v>
      </c>
      <c r="P44" s="5">
        <f t="shared" ref="P44:P52" si="11">14*O44-F44</f>
        <v>175</v>
      </c>
      <c r="Q44" s="5"/>
      <c r="R44" s="1"/>
      <c r="S44" s="1">
        <f t="shared" si="3"/>
        <v>14</v>
      </c>
      <c r="T44" s="1">
        <f t="shared" si="4"/>
        <v>6.0454545454545459</v>
      </c>
      <c r="U44" s="1">
        <v>16.8</v>
      </c>
      <c r="V44" s="1">
        <v>23.4</v>
      </c>
      <c r="W44" s="1">
        <v>26.6</v>
      </c>
      <c r="X44" s="1">
        <v>22.4</v>
      </c>
      <c r="Y44" s="1">
        <v>35.799999999999997</v>
      </c>
      <c r="Z44" s="1"/>
      <c r="AA44" s="1">
        <f t="shared" si="5"/>
        <v>157.5</v>
      </c>
      <c r="AB44" s="6">
        <v>8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34</v>
      </c>
      <c r="C45" s="1">
        <v>58</v>
      </c>
      <c r="D45" s="1"/>
      <c r="E45" s="1">
        <v>36</v>
      </c>
      <c r="F45" s="1">
        <v>4</v>
      </c>
      <c r="G45" s="6">
        <v>0.43</v>
      </c>
      <c r="H45" s="1">
        <v>180</v>
      </c>
      <c r="I45" s="1" t="s">
        <v>48</v>
      </c>
      <c r="J45" s="1">
        <v>39</v>
      </c>
      <c r="K45" s="1">
        <f t="shared" si="10"/>
        <v>-3</v>
      </c>
      <c r="L45" s="1"/>
      <c r="M45" s="1"/>
      <c r="N45" s="1"/>
      <c r="O45" s="1">
        <f t="shared" si="2"/>
        <v>7.2</v>
      </c>
      <c r="P45" s="5">
        <f t="shared" si="11"/>
        <v>96.8</v>
      </c>
      <c r="Q45" s="5"/>
      <c r="R45" s="1"/>
      <c r="S45" s="1">
        <f t="shared" si="3"/>
        <v>14</v>
      </c>
      <c r="T45" s="1">
        <f t="shared" si="4"/>
        <v>0.55555555555555558</v>
      </c>
      <c r="U45" s="1">
        <v>5</v>
      </c>
      <c r="V45" s="1">
        <v>4.8</v>
      </c>
      <c r="W45" s="1">
        <v>5.4</v>
      </c>
      <c r="X45" s="1">
        <v>6.6</v>
      </c>
      <c r="Y45" s="1">
        <v>7.4</v>
      </c>
      <c r="Z45" s="1"/>
      <c r="AA45" s="1">
        <f t="shared" si="5"/>
        <v>41.623999999999995</v>
      </c>
      <c r="AB45" s="6">
        <v>16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44</v>
      </c>
      <c r="C46" s="1">
        <v>1030</v>
      </c>
      <c r="D46" s="1"/>
      <c r="E46" s="1">
        <v>320</v>
      </c>
      <c r="F46" s="1">
        <v>605</v>
      </c>
      <c r="G46" s="6">
        <v>1</v>
      </c>
      <c r="H46" s="1">
        <v>180</v>
      </c>
      <c r="I46" s="1" t="s">
        <v>35</v>
      </c>
      <c r="J46" s="1">
        <v>325</v>
      </c>
      <c r="K46" s="1">
        <f t="shared" si="10"/>
        <v>-5</v>
      </c>
      <c r="L46" s="1"/>
      <c r="M46" s="1"/>
      <c r="N46" s="1"/>
      <c r="O46" s="1">
        <f t="shared" si="2"/>
        <v>64</v>
      </c>
      <c r="P46" s="5">
        <f t="shared" si="11"/>
        <v>291</v>
      </c>
      <c r="Q46" s="5"/>
      <c r="R46" s="1"/>
      <c r="S46" s="1">
        <f t="shared" si="3"/>
        <v>14</v>
      </c>
      <c r="T46" s="1">
        <f t="shared" si="4"/>
        <v>9.453125</v>
      </c>
      <c r="U46" s="1">
        <v>49</v>
      </c>
      <c r="V46" s="1">
        <v>83</v>
      </c>
      <c r="W46" s="1">
        <v>60.206000000000003</v>
      </c>
      <c r="X46" s="1">
        <v>74.95</v>
      </c>
      <c r="Y46" s="1">
        <v>72</v>
      </c>
      <c r="Z46" s="1"/>
      <c r="AA46" s="1">
        <f t="shared" si="5"/>
        <v>291</v>
      </c>
      <c r="AB46" s="6">
        <v>5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34</v>
      </c>
      <c r="C47" s="1">
        <v>540</v>
      </c>
      <c r="D47" s="1">
        <v>192</v>
      </c>
      <c r="E47" s="1">
        <v>327</v>
      </c>
      <c r="F47" s="1">
        <v>327</v>
      </c>
      <c r="G47" s="6">
        <v>0.9</v>
      </c>
      <c r="H47" s="1">
        <v>180</v>
      </c>
      <c r="I47" s="1" t="s">
        <v>48</v>
      </c>
      <c r="J47" s="1">
        <v>312</v>
      </c>
      <c r="K47" s="1">
        <f t="shared" si="10"/>
        <v>15</v>
      </c>
      <c r="L47" s="1"/>
      <c r="M47" s="1"/>
      <c r="N47" s="1"/>
      <c r="O47" s="1">
        <f t="shared" si="2"/>
        <v>65.400000000000006</v>
      </c>
      <c r="P47" s="5">
        <f t="shared" si="11"/>
        <v>588.60000000000014</v>
      </c>
      <c r="Q47" s="5"/>
      <c r="R47" s="1"/>
      <c r="S47" s="1">
        <f t="shared" si="3"/>
        <v>14</v>
      </c>
      <c r="T47" s="1">
        <f t="shared" si="4"/>
        <v>5</v>
      </c>
      <c r="U47" s="1">
        <v>41.4</v>
      </c>
      <c r="V47" s="1">
        <v>45.8</v>
      </c>
      <c r="W47" s="1">
        <v>62.6</v>
      </c>
      <c r="X47" s="1">
        <v>63.8</v>
      </c>
      <c r="Y47" s="1">
        <v>63</v>
      </c>
      <c r="Z47" s="1"/>
      <c r="AA47" s="1">
        <f t="shared" si="5"/>
        <v>529.74000000000012</v>
      </c>
      <c r="AB47" s="6">
        <v>8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34</v>
      </c>
      <c r="C48" s="1">
        <v>200</v>
      </c>
      <c r="D48" s="1"/>
      <c r="E48" s="1">
        <v>69</v>
      </c>
      <c r="F48" s="1">
        <v>104</v>
      </c>
      <c r="G48" s="6">
        <v>0.43</v>
      </c>
      <c r="H48" s="1">
        <v>180</v>
      </c>
      <c r="I48" s="1" t="s">
        <v>48</v>
      </c>
      <c r="J48" s="1">
        <v>69</v>
      </c>
      <c r="K48" s="1">
        <f t="shared" si="10"/>
        <v>0</v>
      </c>
      <c r="L48" s="1"/>
      <c r="M48" s="1"/>
      <c r="N48" s="1"/>
      <c r="O48" s="1">
        <f t="shared" si="2"/>
        <v>13.8</v>
      </c>
      <c r="P48" s="5">
        <f t="shared" si="11"/>
        <v>89.200000000000017</v>
      </c>
      <c r="Q48" s="5"/>
      <c r="R48" s="1"/>
      <c r="S48" s="1">
        <f t="shared" si="3"/>
        <v>14</v>
      </c>
      <c r="T48" s="1">
        <f t="shared" si="4"/>
        <v>7.5362318840579707</v>
      </c>
      <c r="U48" s="1">
        <v>9.8000000000000007</v>
      </c>
      <c r="V48" s="1">
        <v>11.8</v>
      </c>
      <c r="W48" s="1">
        <v>11.6</v>
      </c>
      <c r="X48" s="1">
        <v>22.8</v>
      </c>
      <c r="Y48" s="1">
        <v>18.2</v>
      </c>
      <c r="Z48" s="1"/>
      <c r="AA48" s="1">
        <f t="shared" si="5"/>
        <v>38.356000000000009</v>
      </c>
      <c r="AB48" s="6">
        <v>16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9</v>
      </c>
      <c r="D49" s="1">
        <v>32</v>
      </c>
      <c r="E49" s="1">
        <v>5</v>
      </c>
      <c r="F49" s="1">
        <v>34</v>
      </c>
      <c r="G49" s="6">
        <v>0.7</v>
      </c>
      <c r="H49" s="1">
        <v>180</v>
      </c>
      <c r="I49" s="1" t="s">
        <v>35</v>
      </c>
      <c r="J49" s="1">
        <v>8</v>
      </c>
      <c r="K49" s="1">
        <f t="shared" si="10"/>
        <v>-3</v>
      </c>
      <c r="L49" s="1"/>
      <c r="M49" s="1"/>
      <c r="N49" s="1"/>
      <c r="O49" s="1">
        <f t="shared" si="2"/>
        <v>1</v>
      </c>
      <c r="P49" s="5"/>
      <c r="Q49" s="5"/>
      <c r="R49" s="1"/>
      <c r="S49" s="1">
        <f t="shared" si="3"/>
        <v>34</v>
      </c>
      <c r="T49" s="1">
        <f t="shared" si="4"/>
        <v>34</v>
      </c>
      <c r="U49" s="1">
        <v>2.2000000000000002</v>
      </c>
      <c r="V49" s="1">
        <v>0.2</v>
      </c>
      <c r="W49" s="1">
        <v>2.4</v>
      </c>
      <c r="X49" s="1">
        <v>0.4</v>
      </c>
      <c r="Y49" s="1">
        <v>1.6</v>
      </c>
      <c r="Z49" s="1"/>
      <c r="AA49" s="1">
        <f t="shared" si="5"/>
        <v>0</v>
      </c>
      <c r="AB49" s="6">
        <v>8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34</v>
      </c>
      <c r="C50" s="1">
        <v>31</v>
      </c>
      <c r="D50" s="1"/>
      <c r="E50" s="1">
        <v>10</v>
      </c>
      <c r="F50" s="1">
        <v>18</v>
      </c>
      <c r="G50" s="6">
        <v>0.7</v>
      </c>
      <c r="H50" s="1">
        <v>180</v>
      </c>
      <c r="I50" s="1" t="s">
        <v>35</v>
      </c>
      <c r="J50" s="1">
        <v>10</v>
      </c>
      <c r="K50" s="1">
        <f t="shared" si="10"/>
        <v>0</v>
      </c>
      <c r="L50" s="1"/>
      <c r="M50" s="1"/>
      <c r="N50" s="1"/>
      <c r="O50" s="1">
        <f t="shared" si="2"/>
        <v>2</v>
      </c>
      <c r="P50" s="5">
        <f t="shared" si="11"/>
        <v>10</v>
      </c>
      <c r="Q50" s="5"/>
      <c r="R50" s="1"/>
      <c r="S50" s="1">
        <f t="shared" si="3"/>
        <v>14</v>
      </c>
      <c r="T50" s="1">
        <f t="shared" si="4"/>
        <v>9</v>
      </c>
      <c r="U50" s="1">
        <v>1.6</v>
      </c>
      <c r="V50" s="1">
        <v>0.4</v>
      </c>
      <c r="W50" s="1">
        <v>2.4</v>
      </c>
      <c r="X50" s="1">
        <v>1.6</v>
      </c>
      <c r="Y50" s="1">
        <v>3.6</v>
      </c>
      <c r="Z50" s="1"/>
      <c r="AA50" s="1">
        <f t="shared" si="5"/>
        <v>7</v>
      </c>
      <c r="AB50" s="6">
        <v>8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36</v>
      </c>
      <c r="D51" s="1"/>
      <c r="E51" s="1">
        <v>7</v>
      </c>
      <c r="F51" s="1">
        <v>27</v>
      </c>
      <c r="G51" s="6">
        <v>0.7</v>
      </c>
      <c r="H51" s="1">
        <v>180</v>
      </c>
      <c r="I51" s="1" t="s">
        <v>35</v>
      </c>
      <c r="J51" s="1">
        <v>7</v>
      </c>
      <c r="K51" s="1">
        <f t="shared" si="10"/>
        <v>0</v>
      </c>
      <c r="L51" s="1"/>
      <c r="M51" s="1"/>
      <c r="N51" s="1"/>
      <c r="O51" s="1">
        <f t="shared" si="2"/>
        <v>1.4</v>
      </c>
      <c r="P51" s="5"/>
      <c r="Q51" s="5"/>
      <c r="R51" s="1"/>
      <c r="S51" s="1">
        <f t="shared" si="3"/>
        <v>19.285714285714288</v>
      </c>
      <c r="T51" s="1">
        <f t="shared" si="4"/>
        <v>19.285714285714288</v>
      </c>
      <c r="U51" s="1">
        <v>0.4</v>
      </c>
      <c r="V51" s="1">
        <v>0.2</v>
      </c>
      <c r="W51" s="1">
        <v>1</v>
      </c>
      <c r="X51" s="1">
        <v>-0.2</v>
      </c>
      <c r="Y51" s="1">
        <v>3.2</v>
      </c>
      <c r="Z51" s="21" t="s">
        <v>57</v>
      </c>
      <c r="AA51" s="1">
        <f t="shared" si="5"/>
        <v>0</v>
      </c>
      <c r="AB51" s="6">
        <v>8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220</v>
      </c>
      <c r="D52" s="1">
        <v>176</v>
      </c>
      <c r="E52" s="1">
        <v>169</v>
      </c>
      <c r="F52" s="1">
        <v>193</v>
      </c>
      <c r="G52" s="6">
        <v>0.7</v>
      </c>
      <c r="H52" s="1">
        <v>180</v>
      </c>
      <c r="I52" s="1" t="s">
        <v>35</v>
      </c>
      <c r="J52" s="1">
        <v>161</v>
      </c>
      <c r="K52" s="1">
        <f t="shared" si="10"/>
        <v>8</v>
      </c>
      <c r="L52" s="1"/>
      <c r="M52" s="1"/>
      <c r="N52" s="1"/>
      <c r="O52" s="1">
        <f t="shared" si="2"/>
        <v>33.799999999999997</v>
      </c>
      <c r="P52" s="5">
        <f t="shared" si="11"/>
        <v>280.19999999999993</v>
      </c>
      <c r="Q52" s="5"/>
      <c r="R52" s="1"/>
      <c r="S52" s="1">
        <f t="shared" si="3"/>
        <v>14</v>
      </c>
      <c r="T52" s="1">
        <f t="shared" si="4"/>
        <v>5.7100591715976332</v>
      </c>
      <c r="U52" s="1">
        <v>22.2</v>
      </c>
      <c r="V52" s="1">
        <v>20.8</v>
      </c>
      <c r="W52" s="1">
        <v>27.4</v>
      </c>
      <c r="X52" s="1">
        <v>26.6</v>
      </c>
      <c r="Y52" s="1">
        <v>32.4</v>
      </c>
      <c r="Z52" s="1"/>
      <c r="AA52" s="1">
        <f t="shared" si="5"/>
        <v>196.13999999999993</v>
      </c>
      <c r="AB52" s="6">
        <v>8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215</v>
      </c>
      <c r="D53" s="1">
        <v>40</v>
      </c>
      <c r="E53" s="1">
        <v>60</v>
      </c>
      <c r="F53" s="1">
        <v>182</v>
      </c>
      <c r="G53" s="6">
        <v>0.9</v>
      </c>
      <c r="H53" s="1">
        <v>180</v>
      </c>
      <c r="I53" s="1" t="s">
        <v>35</v>
      </c>
      <c r="J53" s="1">
        <v>61</v>
      </c>
      <c r="K53" s="1">
        <f t="shared" si="10"/>
        <v>-1</v>
      </c>
      <c r="L53" s="1"/>
      <c r="M53" s="1"/>
      <c r="N53" s="1"/>
      <c r="O53" s="1">
        <f t="shared" si="2"/>
        <v>12</v>
      </c>
      <c r="P53" s="5"/>
      <c r="Q53" s="5"/>
      <c r="R53" s="1"/>
      <c r="S53" s="1">
        <f t="shared" si="3"/>
        <v>15.166666666666666</v>
      </c>
      <c r="T53" s="1">
        <f t="shared" si="4"/>
        <v>15.166666666666666</v>
      </c>
      <c r="U53" s="1">
        <v>13.4</v>
      </c>
      <c r="V53" s="1">
        <v>20.8</v>
      </c>
      <c r="W53" s="1">
        <v>10.4</v>
      </c>
      <c r="X53" s="1">
        <v>15.2</v>
      </c>
      <c r="Y53" s="1">
        <v>15.6</v>
      </c>
      <c r="Z53" s="1"/>
      <c r="AA53" s="1">
        <f t="shared" si="5"/>
        <v>0</v>
      </c>
      <c r="AB53" s="6">
        <v>8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86</v>
      </c>
      <c r="D54" s="1">
        <v>24</v>
      </c>
      <c r="E54" s="1">
        <v>19</v>
      </c>
      <c r="F54" s="1">
        <v>87</v>
      </c>
      <c r="G54" s="6">
        <v>0.9</v>
      </c>
      <c r="H54" s="1">
        <v>180</v>
      </c>
      <c r="I54" s="1" t="s">
        <v>35</v>
      </c>
      <c r="J54" s="1">
        <v>19</v>
      </c>
      <c r="K54" s="1">
        <f t="shared" si="10"/>
        <v>0</v>
      </c>
      <c r="L54" s="1"/>
      <c r="M54" s="1"/>
      <c r="N54" s="1"/>
      <c r="O54" s="1">
        <f t="shared" si="2"/>
        <v>3.8</v>
      </c>
      <c r="P54" s="5"/>
      <c r="Q54" s="5"/>
      <c r="R54" s="1"/>
      <c r="S54" s="1">
        <f t="shared" si="3"/>
        <v>22.894736842105264</v>
      </c>
      <c r="T54" s="1">
        <f t="shared" si="4"/>
        <v>22.894736842105264</v>
      </c>
      <c r="U54" s="1">
        <v>6.4</v>
      </c>
      <c r="V54" s="1">
        <v>8.1999999999999993</v>
      </c>
      <c r="W54" s="1">
        <v>6.2</v>
      </c>
      <c r="X54" s="1">
        <v>4.4000000000000004</v>
      </c>
      <c r="Y54" s="1">
        <v>6.4</v>
      </c>
      <c r="Z54" s="21" t="s">
        <v>57</v>
      </c>
      <c r="AA54" s="1">
        <f t="shared" si="5"/>
        <v>0</v>
      </c>
      <c r="AB54" s="6">
        <v>8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44</v>
      </c>
      <c r="C55" s="1">
        <v>820</v>
      </c>
      <c r="D55" s="1">
        <v>120</v>
      </c>
      <c r="E55" s="1">
        <v>210</v>
      </c>
      <c r="F55" s="1">
        <v>605</v>
      </c>
      <c r="G55" s="6">
        <v>1</v>
      </c>
      <c r="H55" s="1">
        <v>180</v>
      </c>
      <c r="I55" s="1" t="s">
        <v>48</v>
      </c>
      <c r="J55" s="1">
        <v>210</v>
      </c>
      <c r="K55" s="1">
        <f t="shared" si="10"/>
        <v>0</v>
      </c>
      <c r="L55" s="1"/>
      <c r="M55" s="1"/>
      <c r="N55" s="1"/>
      <c r="O55" s="1">
        <f t="shared" si="2"/>
        <v>42</v>
      </c>
      <c r="P55" s="5"/>
      <c r="Q55" s="5"/>
      <c r="R55" s="1"/>
      <c r="S55" s="1">
        <f t="shared" si="3"/>
        <v>14.404761904761905</v>
      </c>
      <c r="T55" s="1">
        <f t="shared" si="4"/>
        <v>14.404761904761905</v>
      </c>
      <c r="U55" s="1">
        <v>47</v>
      </c>
      <c r="V55" s="1">
        <v>65</v>
      </c>
      <c r="W55" s="1">
        <v>76</v>
      </c>
      <c r="X55" s="1">
        <v>59.899000000000001</v>
      </c>
      <c r="Y55" s="1">
        <v>85</v>
      </c>
      <c r="Z55" s="1"/>
      <c r="AA55" s="1">
        <f t="shared" si="5"/>
        <v>0</v>
      </c>
      <c r="AB55" s="6">
        <v>5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93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10"/>
        <v>0</v>
      </c>
      <c r="L56" s="22"/>
      <c r="M56" s="22"/>
      <c r="N56" s="22"/>
      <c r="O56" s="22">
        <f t="shared" si="2"/>
        <v>0</v>
      </c>
      <c r="P56" s="24"/>
      <c r="Q56" s="24"/>
      <c r="R56" s="22"/>
      <c r="S56" s="22" t="e">
        <f t="shared" si="3"/>
        <v>#DIV/0!</v>
      </c>
      <c r="T56" s="22" t="e">
        <f t="shared" si="4"/>
        <v>#DIV/0!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 t="s">
        <v>50</v>
      </c>
      <c r="AA56" s="22">
        <f t="shared" si="5"/>
        <v>0</v>
      </c>
      <c r="AB56" s="23">
        <v>0</v>
      </c>
      <c r="AC56" s="25"/>
      <c r="AD56" s="2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94</v>
      </c>
      <c r="B57" s="14" t="s">
        <v>34</v>
      </c>
      <c r="C57" s="14">
        <v>9</v>
      </c>
      <c r="D57" s="14"/>
      <c r="E57" s="14">
        <v>4</v>
      </c>
      <c r="F57" s="14">
        <v>3</v>
      </c>
      <c r="G57" s="15">
        <v>0</v>
      </c>
      <c r="H57" s="14" t="e">
        <v>#N/A</v>
      </c>
      <c r="I57" s="14" t="s">
        <v>54</v>
      </c>
      <c r="J57" s="14">
        <v>8</v>
      </c>
      <c r="K57" s="14">
        <f t="shared" si="10"/>
        <v>-4</v>
      </c>
      <c r="L57" s="14"/>
      <c r="M57" s="14"/>
      <c r="N57" s="14"/>
      <c r="O57" s="14">
        <f t="shared" si="2"/>
        <v>0.8</v>
      </c>
      <c r="P57" s="16"/>
      <c r="Q57" s="16"/>
      <c r="R57" s="14"/>
      <c r="S57" s="14">
        <f t="shared" si="3"/>
        <v>3.75</v>
      </c>
      <c r="T57" s="14">
        <f t="shared" si="4"/>
        <v>3.75</v>
      </c>
      <c r="U57" s="14">
        <v>2.8</v>
      </c>
      <c r="V57" s="14">
        <v>7</v>
      </c>
      <c r="W57" s="14">
        <v>10.4</v>
      </c>
      <c r="X57" s="14">
        <v>1.2</v>
      </c>
      <c r="Y57" s="14">
        <v>0</v>
      </c>
      <c r="Z57" s="14" t="s">
        <v>95</v>
      </c>
      <c r="AA57" s="14">
        <f t="shared" si="5"/>
        <v>0</v>
      </c>
      <c r="AB57" s="15">
        <v>0</v>
      </c>
      <c r="AC57" s="17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96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0"/>
        <v>0</v>
      </c>
      <c r="L58" s="22"/>
      <c r="M58" s="22"/>
      <c r="N58" s="22"/>
      <c r="O58" s="22">
        <f t="shared" si="2"/>
        <v>0</v>
      </c>
      <c r="P58" s="24"/>
      <c r="Q58" s="24"/>
      <c r="R58" s="22"/>
      <c r="S58" s="22" t="e">
        <f t="shared" si="3"/>
        <v>#DIV/0!</v>
      </c>
      <c r="T58" s="22" t="e">
        <f t="shared" si="4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50</v>
      </c>
      <c r="AA58" s="22">
        <f t="shared" si="5"/>
        <v>0</v>
      </c>
      <c r="AB58" s="23">
        <v>0</v>
      </c>
      <c r="AC58" s="25"/>
      <c r="AD58" s="2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97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10"/>
        <v>0</v>
      </c>
      <c r="L59" s="22"/>
      <c r="M59" s="22"/>
      <c r="N59" s="22"/>
      <c r="O59" s="22">
        <f t="shared" si="2"/>
        <v>0</v>
      </c>
      <c r="P59" s="24"/>
      <c r="Q59" s="24"/>
      <c r="R59" s="22"/>
      <c r="S59" s="22" t="e">
        <f t="shared" si="3"/>
        <v>#DIV/0!</v>
      </c>
      <c r="T59" s="22" t="e">
        <f t="shared" si="4"/>
        <v>#DIV/0!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 t="s">
        <v>50</v>
      </c>
      <c r="AA59" s="22">
        <f t="shared" si="5"/>
        <v>0</v>
      </c>
      <c r="AB59" s="23">
        <v>0</v>
      </c>
      <c r="AC59" s="25"/>
      <c r="AD59" s="2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10"/>
        <v>0</v>
      </c>
      <c r="L60" s="22"/>
      <c r="M60" s="22"/>
      <c r="N60" s="22"/>
      <c r="O60" s="22">
        <f t="shared" si="2"/>
        <v>0</v>
      </c>
      <c r="P60" s="24"/>
      <c r="Q60" s="24"/>
      <c r="R60" s="22"/>
      <c r="S60" s="22" t="e">
        <f t="shared" si="3"/>
        <v>#DIV/0!</v>
      </c>
      <c r="T60" s="22" t="e">
        <f t="shared" si="4"/>
        <v>#DIV/0!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 t="s">
        <v>50</v>
      </c>
      <c r="AA60" s="22">
        <f t="shared" si="5"/>
        <v>0</v>
      </c>
      <c r="AB60" s="23">
        <v>0</v>
      </c>
      <c r="AC60" s="25"/>
      <c r="AD60" s="2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99</v>
      </c>
      <c r="B61" s="14" t="s">
        <v>34</v>
      </c>
      <c r="C61" s="14">
        <v>50</v>
      </c>
      <c r="D61" s="14"/>
      <c r="E61" s="14"/>
      <c r="F61" s="14">
        <v>50</v>
      </c>
      <c r="G61" s="15">
        <v>0</v>
      </c>
      <c r="H61" s="14" t="e">
        <v>#N/A</v>
      </c>
      <c r="I61" s="14" t="s">
        <v>54</v>
      </c>
      <c r="J61" s="14"/>
      <c r="K61" s="14">
        <f t="shared" si="10"/>
        <v>0</v>
      </c>
      <c r="L61" s="14"/>
      <c r="M61" s="14"/>
      <c r="N61" s="14"/>
      <c r="O61" s="14">
        <f t="shared" si="2"/>
        <v>0</v>
      </c>
      <c r="P61" s="16"/>
      <c r="Q61" s="16"/>
      <c r="R61" s="14"/>
      <c r="S61" s="14" t="e">
        <f t="shared" si="3"/>
        <v>#DIV/0!</v>
      </c>
      <c r="T61" s="14" t="e">
        <f t="shared" si="4"/>
        <v>#DIV/0!</v>
      </c>
      <c r="U61" s="14">
        <v>0.2</v>
      </c>
      <c r="V61" s="14">
        <v>0</v>
      </c>
      <c r="W61" s="14">
        <v>0</v>
      </c>
      <c r="X61" s="14">
        <v>0</v>
      </c>
      <c r="Y61" s="14">
        <v>0</v>
      </c>
      <c r="Z61" s="21" t="s">
        <v>57</v>
      </c>
      <c r="AA61" s="14">
        <f t="shared" si="5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100</v>
      </c>
      <c r="B62" s="14" t="s">
        <v>34</v>
      </c>
      <c r="C62" s="14">
        <v>71</v>
      </c>
      <c r="D62" s="14"/>
      <c r="E62" s="14">
        <v>1</v>
      </c>
      <c r="F62" s="14">
        <v>70</v>
      </c>
      <c r="G62" s="15">
        <v>0</v>
      </c>
      <c r="H62" s="14" t="e">
        <v>#N/A</v>
      </c>
      <c r="I62" s="14" t="s">
        <v>54</v>
      </c>
      <c r="J62" s="14">
        <v>1</v>
      </c>
      <c r="K62" s="14">
        <f t="shared" si="10"/>
        <v>0</v>
      </c>
      <c r="L62" s="14"/>
      <c r="M62" s="14"/>
      <c r="N62" s="14"/>
      <c r="O62" s="14">
        <f t="shared" si="2"/>
        <v>0.2</v>
      </c>
      <c r="P62" s="16"/>
      <c r="Q62" s="16"/>
      <c r="R62" s="14"/>
      <c r="S62" s="14">
        <f t="shared" si="3"/>
        <v>350</v>
      </c>
      <c r="T62" s="14">
        <f t="shared" si="4"/>
        <v>350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21" t="s">
        <v>57</v>
      </c>
      <c r="AA62" s="14">
        <f t="shared" si="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101</v>
      </c>
      <c r="B63" s="14" t="s">
        <v>34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54</v>
      </c>
      <c r="J63" s="14"/>
      <c r="K63" s="14">
        <f t="shared" si="10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 t="e">
        <f t="shared" si="3"/>
        <v>#DIV/0!</v>
      </c>
      <c r="T63" s="14" t="e">
        <f t="shared" si="4"/>
        <v>#DIV/0!</v>
      </c>
      <c r="U63" s="14">
        <v>0</v>
      </c>
      <c r="V63" s="14">
        <v>0.2</v>
      </c>
      <c r="W63" s="14">
        <v>0</v>
      </c>
      <c r="X63" s="14">
        <v>0</v>
      </c>
      <c r="Y63" s="14">
        <v>0</v>
      </c>
      <c r="Z63" s="21" t="s">
        <v>57</v>
      </c>
      <c r="AA63" s="14">
        <f t="shared" si="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102</v>
      </c>
      <c r="B64" s="14" t="s">
        <v>34</v>
      </c>
      <c r="C64" s="14">
        <v>21</v>
      </c>
      <c r="D64" s="14"/>
      <c r="E64" s="14"/>
      <c r="F64" s="14">
        <v>21</v>
      </c>
      <c r="G64" s="15">
        <v>0</v>
      </c>
      <c r="H64" s="14">
        <v>365</v>
      </c>
      <c r="I64" s="14" t="s">
        <v>54</v>
      </c>
      <c r="J64" s="14"/>
      <c r="K64" s="14">
        <f t="shared" si="10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 t="e">
        <f t="shared" si="3"/>
        <v>#DIV/0!</v>
      </c>
      <c r="T64" s="14" t="e">
        <f t="shared" si="4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1.2</v>
      </c>
      <c r="Z64" s="21" t="s">
        <v>57</v>
      </c>
      <c r="AA64" s="14">
        <f t="shared" si="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44</v>
      </c>
      <c r="C65" s="1">
        <v>108</v>
      </c>
      <c r="D65" s="1"/>
      <c r="E65" s="1">
        <v>9</v>
      </c>
      <c r="F65" s="1">
        <v>99</v>
      </c>
      <c r="G65" s="6">
        <v>1</v>
      </c>
      <c r="H65" s="1">
        <v>180</v>
      </c>
      <c r="I65" s="1" t="s">
        <v>35</v>
      </c>
      <c r="J65" s="1">
        <v>9</v>
      </c>
      <c r="K65" s="1">
        <f t="shared" si="10"/>
        <v>0</v>
      </c>
      <c r="L65" s="1"/>
      <c r="M65" s="1"/>
      <c r="N65" s="1"/>
      <c r="O65" s="1">
        <f t="shared" si="2"/>
        <v>1.8</v>
      </c>
      <c r="P65" s="5"/>
      <c r="Q65" s="5"/>
      <c r="R65" s="1"/>
      <c r="S65" s="1">
        <f t="shared" si="3"/>
        <v>55</v>
      </c>
      <c r="T65" s="1">
        <f t="shared" si="4"/>
        <v>55</v>
      </c>
      <c r="U65" s="1">
        <v>0.6</v>
      </c>
      <c r="V65" s="1">
        <v>0.6</v>
      </c>
      <c r="W65" s="1">
        <v>0.6</v>
      </c>
      <c r="X65" s="1">
        <v>0</v>
      </c>
      <c r="Y65" s="1">
        <v>9.6</v>
      </c>
      <c r="Z65" s="21" t="s">
        <v>57</v>
      </c>
      <c r="AA65" s="1">
        <f t="shared" si="5"/>
        <v>0</v>
      </c>
      <c r="AB65" s="6">
        <v>3</v>
      </c>
      <c r="AC65" s="10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34</v>
      </c>
      <c r="C66" s="1">
        <v>293</v>
      </c>
      <c r="D66" s="1"/>
      <c r="E66" s="1">
        <v>93</v>
      </c>
      <c r="F66" s="1">
        <v>166</v>
      </c>
      <c r="G66" s="6">
        <v>0.25</v>
      </c>
      <c r="H66" s="1">
        <v>180</v>
      </c>
      <c r="I66" s="1" t="s">
        <v>35</v>
      </c>
      <c r="J66" s="1">
        <v>85</v>
      </c>
      <c r="K66" s="1">
        <f t="shared" si="10"/>
        <v>8</v>
      </c>
      <c r="L66" s="1"/>
      <c r="M66" s="1"/>
      <c r="N66" s="1"/>
      <c r="O66" s="1">
        <f t="shared" si="2"/>
        <v>18.600000000000001</v>
      </c>
      <c r="P66" s="5">
        <f t="shared" ref="P66:P68" si="12">14*O66-F66</f>
        <v>94.400000000000034</v>
      </c>
      <c r="Q66" s="5"/>
      <c r="R66" s="1"/>
      <c r="S66" s="1">
        <f t="shared" si="3"/>
        <v>14</v>
      </c>
      <c r="T66" s="1">
        <f t="shared" si="4"/>
        <v>8.9247311827956981</v>
      </c>
      <c r="U66" s="1">
        <v>14</v>
      </c>
      <c r="V66" s="1">
        <v>22.8</v>
      </c>
      <c r="W66" s="1">
        <v>23.6</v>
      </c>
      <c r="X66" s="1">
        <v>21.4</v>
      </c>
      <c r="Y66" s="1">
        <v>22.6</v>
      </c>
      <c r="Z66" s="1"/>
      <c r="AA66" s="1">
        <f t="shared" si="5"/>
        <v>23.600000000000009</v>
      </c>
      <c r="AB66" s="6">
        <v>12</v>
      </c>
      <c r="AC66" s="1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34</v>
      </c>
      <c r="C67" s="1">
        <v>273</v>
      </c>
      <c r="D67" s="1">
        <v>48</v>
      </c>
      <c r="E67" s="1">
        <v>120</v>
      </c>
      <c r="F67" s="1">
        <v>173</v>
      </c>
      <c r="G67" s="6">
        <v>0.3</v>
      </c>
      <c r="H67" s="1">
        <v>180</v>
      </c>
      <c r="I67" s="1" t="s">
        <v>35</v>
      </c>
      <c r="J67" s="1">
        <v>121</v>
      </c>
      <c r="K67" s="1">
        <f t="shared" si="10"/>
        <v>-1</v>
      </c>
      <c r="L67" s="1"/>
      <c r="M67" s="1"/>
      <c r="N67" s="1"/>
      <c r="O67" s="1">
        <f t="shared" si="2"/>
        <v>24</v>
      </c>
      <c r="P67" s="5">
        <f t="shared" si="12"/>
        <v>163</v>
      </c>
      <c r="Q67" s="5"/>
      <c r="R67" s="1"/>
      <c r="S67" s="1">
        <f t="shared" si="3"/>
        <v>14</v>
      </c>
      <c r="T67" s="1">
        <f t="shared" si="4"/>
        <v>7.208333333333333</v>
      </c>
      <c r="U67" s="1">
        <v>17.399999999999999</v>
      </c>
      <c r="V67" s="1">
        <v>22.2</v>
      </c>
      <c r="W67" s="1">
        <v>21.4</v>
      </c>
      <c r="X67" s="1">
        <v>15.2</v>
      </c>
      <c r="Y67" s="1">
        <v>25.8</v>
      </c>
      <c r="Z67" s="1"/>
      <c r="AA67" s="1">
        <f t="shared" si="5"/>
        <v>48.9</v>
      </c>
      <c r="AB67" s="6">
        <v>12</v>
      </c>
      <c r="AC67" s="1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44</v>
      </c>
      <c r="C68" s="1">
        <v>102.6</v>
      </c>
      <c r="D68" s="1"/>
      <c r="E68" s="1">
        <v>52.2</v>
      </c>
      <c r="F68" s="1">
        <v>46.8</v>
      </c>
      <c r="G68" s="6">
        <v>1</v>
      </c>
      <c r="H68" s="1">
        <v>180</v>
      </c>
      <c r="I68" s="1" t="s">
        <v>35</v>
      </c>
      <c r="J68" s="1">
        <v>52</v>
      </c>
      <c r="K68" s="1">
        <f t="shared" si="10"/>
        <v>0.20000000000000284</v>
      </c>
      <c r="L68" s="1"/>
      <c r="M68" s="1"/>
      <c r="N68" s="1"/>
      <c r="O68" s="1">
        <f t="shared" si="2"/>
        <v>10.440000000000001</v>
      </c>
      <c r="P68" s="5">
        <f t="shared" si="12"/>
        <v>99.360000000000028</v>
      </c>
      <c r="Q68" s="5"/>
      <c r="R68" s="1"/>
      <c r="S68" s="1">
        <f t="shared" si="3"/>
        <v>14</v>
      </c>
      <c r="T68" s="1">
        <f t="shared" si="4"/>
        <v>4.4827586206896539</v>
      </c>
      <c r="U68" s="1">
        <v>5.76</v>
      </c>
      <c r="V68" s="1">
        <v>8.64</v>
      </c>
      <c r="W68" s="1">
        <v>9.7200000000000006</v>
      </c>
      <c r="X68" s="1">
        <v>7.92</v>
      </c>
      <c r="Y68" s="1">
        <v>12.24</v>
      </c>
      <c r="Z68" s="1"/>
      <c r="AA68" s="1">
        <f t="shared" si="5"/>
        <v>99.360000000000028</v>
      </c>
      <c r="AB68" s="6">
        <v>1.8</v>
      </c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34</v>
      </c>
      <c r="C69" s="1">
        <v>315</v>
      </c>
      <c r="D69" s="1"/>
      <c r="E69" s="1">
        <v>119</v>
      </c>
      <c r="F69" s="1">
        <v>171</v>
      </c>
      <c r="G69" s="6">
        <v>0.3</v>
      </c>
      <c r="H69" s="1">
        <v>180</v>
      </c>
      <c r="I69" s="1" t="s">
        <v>35</v>
      </c>
      <c r="J69" s="1">
        <v>118</v>
      </c>
      <c r="K69" s="1">
        <f t="shared" ref="K69:K78" si="13">E69-J69</f>
        <v>1</v>
      </c>
      <c r="L69" s="1"/>
      <c r="M69" s="1"/>
      <c r="N69" s="1"/>
      <c r="O69" s="1">
        <f t="shared" si="2"/>
        <v>23.8</v>
      </c>
      <c r="P69" s="5">
        <f>13*O69-F69</f>
        <v>138.40000000000003</v>
      </c>
      <c r="Q69" s="5"/>
      <c r="R69" s="1"/>
      <c r="S69" s="1">
        <f t="shared" si="3"/>
        <v>13.000000000000002</v>
      </c>
      <c r="T69" s="1">
        <f t="shared" si="4"/>
        <v>7.1848739495798313</v>
      </c>
      <c r="U69" s="1">
        <v>13.8</v>
      </c>
      <c r="V69" s="1">
        <v>18.2</v>
      </c>
      <c r="W69" s="1">
        <v>22.2</v>
      </c>
      <c r="X69" s="1">
        <v>14.6</v>
      </c>
      <c r="Y69" s="1">
        <v>18</v>
      </c>
      <c r="Z69" s="1"/>
      <c r="AA69" s="1">
        <f t="shared" si="5"/>
        <v>41.52000000000001</v>
      </c>
      <c r="AB69" s="6">
        <v>12</v>
      </c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114</v>
      </c>
      <c r="D70" s="1"/>
      <c r="E70" s="1">
        <v>28</v>
      </c>
      <c r="F70" s="1">
        <v>83</v>
      </c>
      <c r="G70" s="6">
        <v>0.2</v>
      </c>
      <c r="H70" s="1">
        <v>365</v>
      </c>
      <c r="I70" s="1" t="s">
        <v>35</v>
      </c>
      <c r="J70" s="1">
        <v>26</v>
      </c>
      <c r="K70" s="1">
        <f t="shared" si="13"/>
        <v>2</v>
      </c>
      <c r="L70" s="1"/>
      <c r="M70" s="1"/>
      <c r="N70" s="1"/>
      <c r="O70" s="1">
        <f t="shared" ref="O70:O78" si="14">E70/5</f>
        <v>5.6</v>
      </c>
      <c r="P70" s="5"/>
      <c r="Q70" s="5"/>
      <c r="R70" s="1"/>
      <c r="S70" s="1">
        <f t="shared" ref="S70:S78" si="15">(F70+P70)/O70</f>
        <v>14.821428571428573</v>
      </c>
      <c r="T70" s="1">
        <f t="shared" ref="T70:T78" si="16">F70/O70</f>
        <v>14.821428571428573</v>
      </c>
      <c r="U70" s="1">
        <v>3</v>
      </c>
      <c r="V70" s="1">
        <v>9</v>
      </c>
      <c r="W70" s="1">
        <v>10</v>
      </c>
      <c r="X70" s="1">
        <v>8.8000000000000007</v>
      </c>
      <c r="Y70" s="1">
        <v>8.8000000000000007</v>
      </c>
      <c r="Z70" s="18" t="s">
        <v>37</v>
      </c>
      <c r="AA70" s="1">
        <f t="shared" ref="AA70:AA78" si="17">P70*G70</f>
        <v>0</v>
      </c>
      <c r="AB70" s="6">
        <v>6</v>
      </c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124</v>
      </c>
      <c r="D71" s="1"/>
      <c r="E71" s="1">
        <v>31</v>
      </c>
      <c r="F71" s="1">
        <v>91</v>
      </c>
      <c r="G71" s="6">
        <v>0.2</v>
      </c>
      <c r="H71" s="1">
        <v>365</v>
      </c>
      <c r="I71" s="1" t="s">
        <v>35</v>
      </c>
      <c r="J71" s="1">
        <v>31</v>
      </c>
      <c r="K71" s="1">
        <f t="shared" si="13"/>
        <v>0</v>
      </c>
      <c r="L71" s="1"/>
      <c r="M71" s="1"/>
      <c r="N71" s="1"/>
      <c r="O71" s="1">
        <f t="shared" si="14"/>
        <v>6.2</v>
      </c>
      <c r="P71" s="5"/>
      <c r="Q71" s="5"/>
      <c r="R71" s="1"/>
      <c r="S71" s="1">
        <f t="shared" si="15"/>
        <v>14.67741935483871</v>
      </c>
      <c r="T71" s="1">
        <f t="shared" si="16"/>
        <v>14.67741935483871</v>
      </c>
      <c r="U71" s="1">
        <v>5.8</v>
      </c>
      <c r="V71" s="1">
        <v>10.8</v>
      </c>
      <c r="W71" s="1">
        <v>9.8000000000000007</v>
      </c>
      <c r="X71" s="1">
        <v>13.2</v>
      </c>
      <c r="Y71" s="1">
        <v>0</v>
      </c>
      <c r="Z71" s="18" t="s">
        <v>37</v>
      </c>
      <c r="AA71" s="1">
        <f t="shared" si="17"/>
        <v>0</v>
      </c>
      <c r="AB71" s="6">
        <v>6</v>
      </c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34</v>
      </c>
      <c r="C72" s="1">
        <v>50</v>
      </c>
      <c r="D72" s="1"/>
      <c r="E72" s="1">
        <v>15</v>
      </c>
      <c r="F72" s="1">
        <v>35</v>
      </c>
      <c r="G72" s="6">
        <v>0.3</v>
      </c>
      <c r="H72" s="1">
        <v>180</v>
      </c>
      <c r="I72" s="1" t="s">
        <v>35</v>
      </c>
      <c r="J72" s="1">
        <v>14</v>
      </c>
      <c r="K72" s="1">
        <f t="shared" si="13"/>
        <v>1</v>
      </c>
      <c r="L72" s="1"/>
      <c r="M72" s="1"/>
      <c r="N72" s="1"/>
      <c r="O72" s="1">
        <f t="shared" si="14"/>
        <v>3</v>
      </c>
      <c r="P72" s="5">
        <v>14</v>
      </c>
      <c r="Q72" s="5"/>
      <c r="R72" s="1"/>
      <c r="S72" s="1">
        <f t="shared" si="15"/>
        <v>16.333333333333332</v>
      </c>
      <c r="T72" s="1">
        <f t="shared" si="16"/>
        <v>11.666666666666666</v>
      </c>
      <c r="U72" s="1">
        <v>2.8</v>
      </c>
      <c r="V72" s="1">
        <v>3.8</v>
      </c>
      <c r="W72" s="1">
        <v>4.4000000000000004</v>
      </c>
      <c r="X72" s="1">
        <v>2</v>
      </c>
      <c r="Y72" s="1">
        <v>6.4</v>
      </c>
      <c r="Z72" s="1"/>
      <c r="AA72" s="1">
        <f t="shared" si="17"/>
        <v>4.2</v>
      </c>
      <c r="AB72" s="6">
        <v>14</v>
      </c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2" t="s">
        <v>111</v>
      </c>
      <c r="B73" s="22" t="s">
        <v>34</v>
      </c>
      <c r="C73" s="22"/>
      <c r="D73" s="22"/>
      <c r="E73" s="22"/>
      <c r="F73" s="22"/>
      <c r="G73" s="23">
        <v>0</v>
      </c>
      <c r="H73" s="22" t="e">
        <v>#N/A</v>
      </c>
      <c r="I73" s="22" t="s">
        <v>35</v>
      </c>
      <c r="J73" s="22"/>
      <c r="K73" s="22">
        <f t="shared" si="13"/>
        <v>0</v>
      </c>
      <c r="L73" s="22"/>
      <c r="M73" s="22"/>
      <c r="N73" s="22"/>
      <c r="O73" s="22">
        <f t="shared" si="14"/>
        <v>0</v>
      </c>
      <c r="P73" s="24"/>
      <c r="Q73" s="24"/>
      <c r="R73" s="22"/>
      <c r="S73" s="22" t="e">
        <f t="shared" si="15"/>
        <v>#DIV/0!</v>
      </c>
      <c r="T73" s="22" t="e">
        <f t="shared" si="16"/>
        <v>#DIV/0!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 t="s">
        <v>50</v>
      </c>
      <c r="AA73" s="22">
        <f t="shared" si="17"/>
        <v>0</v>
      </c>
      <c r="AB73" s="23">
        <v>0</v>
      </c>
      <c r="AC73" s="25"/>
      <c r="AD73" s="2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387</v>
      </c>
      <c r="D74" s="1">
        <v>84</v>
      </c>
      <c r="E74" s="1">
        <v>171</v>
      </c>
      <c r="F74" s="1">
        <v>269</v>
      </c>
      <c r="G74" s="6">
        <v>0.25</v>
      </c>
      <c r="H74" s="1">
        <v>180</v>
      </c>
      <c r="I74" s="1" t="s">
        <v>35</v>
      </c>
      <c r="J74" s="1">
        <v>171</v>
      </c>
      <c r="K74" s="1">
        <f t="shared" si="13"/>
        <v>0</v>
      </c>
      <c r="L74" s="1"/>
      <c r="M74" s="1"/>
      <c r="N74" s="1"/>
      <c r="O74" s="1">
        <f t="shared" si="14"/>
        <v>34.200000000000003</v>
      </c>
      <c r="P74" s="5">
        <f t="shared" ref="P74:P77" si="18">14*O74-F74</f>
        <v>209.80000000000007</v>
      </c>
      <c r="Q74" s="5"/>
      <c r="R74" s="1"/>
      <c r="S74" s="1">
        <f t="shared" si="15"/>
        <v>14</v>
      </c>
      <c r="T74" s="1">
        <f t="shared" si="16"/>
        <v>7.8654970760233915</v>
      </c>
      <c r="U74" s="1">
        <v>26.2</v>
      </c>
      <c r="V74" s="1">
        <v>33.200000000000003</v>
      </c>
      <c r="W74" s="1">
        <v>33.4</v>
      </c>
      <c r="X74" s="1">
        <v>40</v>
      </c>
      <c r="Y74" s="1">
        <v>47.4</v>
      </c>
      <c r="Z74" s="1"/>
      <c r="AA74" s="1">
        <f t="shared" si="17"/>
        <v>52.450000000000017</v>
      </c>
      <c r="AB74" s="6">
        <v>12</v>
      </c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412</v>
      </c>
      <c r="D75" s="1">
        <v>168</v>
      </c>
      <c r="E75" s="1">
        <v>203</v>
      </c>
      <c r="F75" s="1">
        <v>334</v>
      </c>
      <c r="G75" s="6">
        <v>0.25</v>
      </c>
      <c r="H75" s="1">
        <v>180</v>
      </c>
      <c r="I75" s="1" t="s">
        <v>48</v>
      </c>
      <c r="J75" s="1">
        <v>202</v>
      </c>
      <c r="K75" s="1">
        <f t="shared" si="13"/>
        <v>1</v>
      </c>
      <c r="L75" s="1"/>
      <c r="M75" s="1"/>
      <c r="N75" s="1"/>
      <c r="O75" s="1">
        <f t="shared" si="14"/>
        <v>40.6</v>
      </c>
      <c r="P75" s="5">
        <f t="shared" si="18"/>
        <v>234.39999999999998</v>
      </c>
      <c r="Q75" s="5"/>
      <c r="R75" s="1"/>
      <c r="S75" s="1">
        <f t="shared" si="15"/>
        <v>13.999999999999998</v>
      </c>
      <c r="T75" s="1">
        <f t="shared" si="16"/>
        <v>8.2266009852216744</v>
      </c>
      <c r="U75" s="1">
        <v>31</v>
      </c>
      <c r="V75" s="1">
        <v>38.200000000000003</v>
      </c>
      <c r="W75" s="1">
        <v>37</v>
      </c>
      <c r="X75" s="1">
        <v>45</v>
      </c>
      <c r="Y75" s="1">
        <v>51.6</v>
      </c>
      <c r="Z75" s="1"/>
      <c r="AA75" s="1">
        <f t="shared" si="17"/>
        <v>58.599999999999994</v>
      </c>
      <c r="AB75" s="6">
        <v>12</v>
      </c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44</v>
      </c>
      <c r="C76" s="1">
        <v>27</v>
      </c>
      <c r="D76" s="1">
        <v>21.6</v>
      </c>
      <c r="E76" s="1">
        <v>2.7</v>
      </c>
      <c r="F76" s="1">
        <v>43.2</v>
      </c>
      <c r="G76" s="6">
        <v>1</v>
      </c>
      <c r="H76" s="1">
        <v>180</v>
      </c>
      <c r="I76" s="1" t="s">
        <v>35</v>
      </c>
      <c r="J76" s="1">
        <v>2.7</v>
      </c>
      <c r="K76" s="1">
        <f t="shared" si="13"/>
        <v>0</v>
      </c>
      <c r="L76" s="1"/>
      <c r="M76" s="1"/>
      <c r="N76" s="1"/>
      <c r="O76" s="1">
        <f t="shared" si="14"/>
        <v>0.54</v>
      </c>
      <c r="P76" s="5"/>
      <c r="Q76" s="5"/>
      <c r="R76" s="1"/>
      <c r="S76" s="1">
        <f t="shared" si="15"/>
        <v>80</v>
      </c>
      <c r="T76" s="1">
        <f t="shared" si="16"/>
        <v>80</v>
      </c>
      <c r="U76" s="1">
        <v>2.7</v>
      </c>
      <c r="V76" s="1">
        <v>1.62</v>
      </c>
      <c r="W76" s="1">
        <v>2.7</v>
      </c>
      <c r="X76" s="1">
        <v>3.24</v>
      </c>
      <c r="Y76" s="1">
        <v>4.8600000000000003</v>
      </c>
      <c r="Z76" s="21" t="s">
        <v>57</v>
      </c>
      <c r="AA76" s="1">
        <f t="shared" si="17"/>
        <v>0</v>
      </c>
      <c r="AB76" s="6">
        <v>2.7</v>
      </c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44</v>
      </c>
      <c r="C77" s="1">
        <v>515</v>
      </c>
      <c r="D77" s="1">
        <v>300</v>
      </c>
      <c r="E77" s="1">
        <v>205</v>
      </c>
      <c r="F77" s="1">
        <v>550</v>
      </c>
      <c r="G77" s="6">
        <v>1</v>
      </c>
      <c r="H77" s="1">
        <v>180</v>
      </c>
      <c r="I77" s="1" t="s">
        <v>48</v>
      </c>
      <c r="J77" s="1">
        <v>207</v>
      </c>
      <c r="K77" s="1">
        <f t="shared" si="13"/>
        <v>-2</v>
      </c>
      <c r="L77" s="1"/>
      <c r="M77" s="1"/>
      <c r="N77" s="1"/>
      <c r="O77" s="1">
        <f t="shared" si="14"/>
        <v>41</v>
      </c>
      <c r="P77" s="5">
        <f t="shared" si="18"/>
        <v>24</v>
      </c>
      <c r="Q77" s="5"/>
      <c r="R77" s="1"/>
      <c r="S77" s="1">
        <f t="shared" si="15"/>
        <v>14</v>
      </c>
      <c r="T77" s="1">
        <f t="shared" si="16"/>
        <v>13.414634146341463</v>
      </c>
      <c r="U77" s="1">
        <v>46</v>
      </c>
      <c r="V77" s="1">
        <v>46</v>
      </c>
      <c r="W77" s="1">
        <v>43</v>
      </c>
      <c r="X77" s="1">
        <v>37</v>
      </c>
      <c r="Y77" s="1">
        <v>51</v>
      </c>
      <c r="Z77" s="1"/>
      <c r="AA77" s="1">
        <f t="shared" si="17"/>
        <v>24</v>
      </c>
      <c r="AB77" s="6">
        <v>5</v>
      </c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791</v>
      </c>
      <c r="D78" s="1"/>
      <c r="E78" s="1">
        <v>149</v>
      </c>
      <c r="F78" s="1">
        <v>621</v>
      </c>
      <c r="G78" s="6">
        <v>0.14000000000000001</v>
      </c>
      <c r="H78" s="1">
        <v>180</v>
      </c>
      <c r="I78" s="1" t="s">
        <v>35</v>
      </c>
      <c r="J78" s="1">
        <v>144</v>
      </c>
      <c r="K78" s="1">
        <f t="shared" si="13"/>
        <v>5</v>
      </c>
      <c r="L78" s="1"/>
      <c r="M78" s="1"/>
      <c r="N78" s="1"/>
      <c r="O78" s="1">
        <f t="shared" si="14"/>
        <v>29.8</v>
      </c>
      <c r="P78" s="5"/>
      <c r="Q78" s="5"/>
      <c r="R78" s="1"/>
      <c r="S78" s="1">
        <f t="shared" si="15"/>
        <v>20.838926174496645</v>
      </c>
      <c r="T78" s="1">
        <f t="shared" si="16"/>
        <v>20.838926174496645</v>
      </c>
      <c r="U78" s="1">
        <v>15</v>
      </c>
      <c r="V78" s="1">
        <v>37</v>
      </c>
      <c r="W78" s="1">
        <v>66.400000000000006</v>
      </c>
      <c r="X78" s="1">
        <v>38.6</v>
      </c>
      <c r="Y78" s="1">
        <v>56.4</v>
      </c>
      <c r="Z78" s="21" t="s">
        <v>57</v>
      </c>
      <c r="AA78" s="1">
        <f t="shared" si="17"/>
        <v>0</v>
      </c>
      <c r="AB78" s="6">
        <v>22</v>
      </c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8" xr:uid="{9AD23314-8FDB-4C0A-BEDF-153B24385D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2024-06-27T06:45:19Z</dcterms:created>
  <dcterms:modified xsi:type="dcterms:W3CDTF">2024-06-27T06:55:57Z</dcterms:modified>
</cp:coreProperties>
</file>