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6,24 ПОКОМ КИ филиалы\"/>
    </mc:Choice>
  </mc:AlternateContent>
  <xr:revisionPtr revIDLastSave="0" documentId="13_ncr:1_{A7784485-160F-4363-85A6-B5BD7218FA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17" i="1" l="1"/>
  <c r="R116" i="1"/>
  <c r="AE116" i="1" s="1"/>
  <c r="R115" i="1"/>
  <c r="R114" i="1"/>
  <c r="AE114" i="1" s="1"/>
  <c r="R112" i="1"/>
  <c r="R111" i="1"/>
  <c r="AE111" i="1" s="1"/>
  <c r="R110" i="1"/>
  <c r="R108" i="1"/>
  <c r="R106" i="1"/>
  <c r="AE106" i="1" s="1"/>
  <c r="R103" i="1"/>
  <c r="R102" i="1"/>
  <c r="AE102" i="1" s="1"/>
  <c r="R101" i="1"/>
  <c r="R81" i="1"/>
  <c r="R76" i="1"/>
  <c r="R61" i="1"/>
  <c r="R60" i="1"/>
  <c r="R51" i="1"/>
  <c r="R47" i="1"/>
  <c r="R39" i="1"/>
  <c r="AE39" i="1" s="1"/>
  <c r="R10" i="1"/>
  <c r="R7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6" i="1"/>
  <c r="AE7" i="1"/>
  <c r="AE10" i="1"/>
  <c r="AE11" i="1"/>
  <c r="AE14" i="1"/>
  <c r="AE16" i="1"/>
  <c r="AE17" i="1"/>
  <c r="AE18" i="1"/>
  <c r="AE20" i="1"/>
  <c r="AE22" i="1"/>
  <c r="AE23" i="1"/>
  <c r="AE24" i="1"/>
  <c r="AE25" i="1"/>
  <c r="AE26" i="1"/>
  <c r="AE27" i="1"/>
  <c r="AE31" i="1"/>
  <c r="AE32" i="1"/>
  <c r="AE34" i="1"/>
  <c r="AE35" i="1"/>
  <c r="AE40" i="1"/>
  <c r="AE41" i="1"/>
  <c r="AE43" i="1"/>
  <c r="AE44" i="1"/>
  <c r="AE46" i="1"/>
  <c r="AE47" i="1"/>
  <c r="AE48" i="1"/>
  <c r="AE49" i="1"/>
  <c r="AE51" i="1"/>
  <c r="AE53" i="1"/>
  <c r="AE55" i="1"/>
  <c r="AE57" i="1"/>
  <c r="AE58" i="1"/>
  <c r="AE59" i="1"/>
  <c r="AE60" i="1"/>
  <c r="AE61" i="1"/>
  <c r="AE66" i="1"/>
  <c r="AE70" i="1"/>
  <c r="AE71" i="1"/>
  <c r="AE72" i="1"/>
  <c r="AE74" i="1"/>
  <c r="AE75" i="1"/>
  <c r="AE76" i="1"/>
  <c r="AE80" i="1"/>
  <c r="AE81" i="1"/>
  <c r="AE86" i="1"/>
  <c r="AE87" i="1"/>
  <c r="AE88" i="1"/>
  <c r="AE89" i="1"/>
  <c r="AE91" i="1"/>
  <c r="AE92" i="1"/>
  <c r="AE93" i="1"/>
  <c r="AE94" i="1"/>
  <c r="AE95" i="1"/>
  <c r="AE96" i="1"/>
  <c r="AE97" i="1"/>
  <c r="AE98" i="1"/>
  <c r="AE99" i="1"/>
  <c r="AE100" i="1"/>
  <c r="AE101" i="1"/>
  <c r="AE103" i="1"/>
  <c r="AE107" i="1"/>
  <c r="AE108" i="1"/>
  <c r="AE110" i="1"/>
  <c r="AE112" i="1"/>
  <c r="AE113" i="1"/>
  <c r="AE115" i="1"/>
  <c r="AE117" i="1"/>
  <c r="S5" i="1"/>
  <c r="AF5" i="1" l="1"/>
  <c r="E115" i="1"/>
  <c r="L115" i="1" s="1"/>
  <c r="P115" i="1" s="1"/>
  <c r="E112" i="1"/>
  <c r="L112" i="1" s="1"/>
  <c r="P112" i="1" s="1"/>
  <c r="F116" i="1"/>
  <c r="E116" i="1"/>
  <c r="L116" i="1" s="1"/>
  <c r="P116" i="1" s="1"/>
  <c r="L7" i="1"/>
  <c r="P7" i="1" s="1"/>
  <c r="L8" i="1"/>
  <c r="P8" i="1" s="1"/>
  <c r="L9" i="1"/>
  <c r="P9" i="1" s="1"/>
  <c r="Q9" i="1" s="1"/>
  <c r="R9" i="1" s="1"/>
  <c r="AE9" i="1" s="1"/>
  <c r="L10" i="1"/>
  <c r="P10" i="1" s="1"/>
  <c r="V10" i="1" s="1"/>
  <c r="L11" i="1"/>
  <c r="P11" i="1" s="1"/>
  <c r="L12" i="1"/>
  <c r="P12" i="1" s="1"/>
  <c r="Q12" i="1" s="1"/>
  <c r="R12" i="1" s="1"/>
  <c r="AE12" i="1" s="1"/>
  <c r="L13" i="1"/>
  <c r="P13" i="1" s="1"/>
  <c r="Q13" i="1" s="1"/>
  <c r="R13" i="1" s="1"/>
  <c r="AE13" i="1" s="1"/>
  <c r="L14" i="1"/>
  <c r="P14" i="1" s="1"/>
  <c r="V14" i="1" s="1"/>
  <c r="L15" i="1"/>
  <c r="P15" i="1" s="1"/>
  <c r="Q15" i="1" s="1"/>
  <c r="R15" i="1" s="1"/>
  <c r="AE15" i="1" s="1"/>
  <c r="L16" i="1"/>
  <c r="P16" i="1" s="1"/>
  <c r="V16" i="1" s="1"/>
  <c r="L17" i="1"/>
  <c r="P17" i="1" s="1"/>
  <c r="L18" i="1"/>
  <c r="P18" i="1" s="1"/>
  <c r="V18" i="1" s="1"/>
  <c r="L19" i="1"/>
  <c r="P19" i="1" s="1"/>
  <c r="Q19" i="1" s="1"/>
  <c r="R19" i="1" s="1"/>
  <c r="AE19" i="1" s="1"/>
  <c r="L20" i="1"/>
  <c r="P20" i="1" s="1"/>
  <c r="V20" i="1" s="1"/>
  <c r="L21" i="1"/>
  <c r="P21" i="1" s="1"/>
  <c r="Q21" i="1" s="1"/>
  <c r="R21" i="1" s="1"/>
  <c r="AE21" i="1" s="1"/>
  <c r="L22" i="1"/>
  <c r="P22" i="1" s="1"/>
  <c r="V22" i="1" s="1"/>
  <c r="L23" i="1"/>
  <c r="P23" i="1" s="1"/>
  <c r="L24" i="1"/>
  <c r="P24" i="1" s="1"/>
  <c r="V24" i="1" s="1"/>
  <c r="L25" i="1"/>
  <c r="P25" i="1" s="1"/>
  <c r="L26" i="1"/>
  <c r="P26" i="1" s="1"/>
  <c r="V26" i="1" s="1"/>
  <c r="L27" i="1"/>
  <c r="P27" i="1" s="1"/>
  <c r="V27" i="1" s="1"/>
  <c r="L28" i="1"/>
  <c r="P28" i="1" s="1"/>
  <c r="L29" i="1"/>
  <c r="P29" i="1" s="1"/>
  <c r="Q29" i="1" s="1"/>
  <c r="R29" i="1" s="1"/>
  <c r="AE29" i="1" s="1"/>
  <c r="L30" i="1"/>
  <c r="P30" i="1" s="1"/>
  <c r="L31" i="1"/>
  <c r="P31" i="1" s="1"/>
  <c r="V31" i="1" s="1"/>
  <c r="L32" i="1"/>
  <c r="P32" i="1" s="1"/>
  <c r="V32" i="1" s="1"/>
  <c r="L33" i="1"/>
  <c r="P33" i="1" s="1"/>
  <c r="Q33" i="1" s="1"/>
  <c r="R33" i="1" s="1"/>
  <c r="AE33" i="1" s="1"/>
  <c r="L34" i="1"/>
  <c r="P34" i="1" s="1"/>
  <c r="V34" i="1" s="1"/>
  <c r="L35" i="1"/>
  <c r="P35" i="1" s="1"/>
  <c r="V35" i="1" s="1"/>
  <c r="L36" i="1"/>
  <c r="P36" i="1" s="1"/>
  <c r="L37" i="1"/>
  <c r="P37" i="1" s="1"/>
  <c r="Q37" i="1" s="1"/>
  <c r="R37" i="1" s="1"/>
  <c r="AE37" i="1" s="1"/>
  <c r="L38" i="1"/>
  <c r="P38" i="1" s="1"/>
  <c r="L39" i="1"/>
  <c r="P39" i="1" s="1"/>
  <c r="L40" i="1"/>
  <c r="P40" i="1" s="1"/>
  <c r="V40" i="1" s="1"/>
  <c r="L41" i="1"/>
  <c r="P41" i="1" s="1"/>
  <c r="V41" i="1" s="1"/>
  <c r="L42" i="1"/>
  <c r="P42" i="1" s="1"/>
  <c r="Q42" i="1" s="1"/>
  <c r="R42" i="1" s="1"/>
  <c r="AE42" i="1" s="1"/>
  <c r="L43" i="1"/>
  <c r="P43" i="1" s="1"/>
  <c r="V43" i="1" s="1"/>
  <c r="L44" i="1"/>
  <c r="P44" i="1" s="1"/>
  <c r="V44" i="1" s="1"/>
  <c r="L45" i="1"/>
  <c r="P45" i="1" s="1"/>
  <c r="Q45" i="1" s="1"/>
  <c r="R45" i="1" s="1"/>
  <c r="AE45" i="1" s="1"/>
  <c r="L46" i="1"/>
  <c r="P46" i="1" s="1"/>
  <c r="V46" i="1" s="1"/>
  <c r="L47" i="1"/>
  <c r="P47" i="1" s="1"/>
  <c r="L48" i="1"/>
  <c r="P48" i="1" s="1"/>
  <c r="V48" i="1" s="1"/>
  <c r="L49" i="1"/>
  <c r="P49" i="1" s="1"/>
  <c r="V49" i="1" s="1"/>
  <c r="L50" i="1"/>
  <c r="P50" i="1" s="1"/>
  <c r="Q50" i="1" s="1"/>
  <c r="R50" i="1" s="1"/>
  <c r="AE50" i="1" s="1"/>
  <c r="L51" i="1"/>
  <c r="P51" i="1" s="1"/>
  <c r="L52" i="1"/>
  <c r="P52" i="1" s="1"/>
  <c r="Q52" i="1" s="1"/>
  <c r="R52" i="1" s="1"/>
  <c r="AE52" i="1" s="1"/>
  <c r="L53" i="1"/>
  <c r="P53" i="1" s="1"/>
  <c r="V53" i="1" s="1"/>
  <c r="L54" i="1"/>
  <c r="P54" i="1" s="1"/>
  <c r="L55" i="1"/>
  <c r="P55" i="1" s="1"/>
  <c r="V55" i="1" s="1"/>
  <c r="L56" i="1"/>
  <c r="P56" i="1" s="1"/>
  <c r="Q56" i="1" s="1"/>
  <c r="R56" i="1" s="1"/>
  <c r="AE56" i="1" s="1"/>
  <c r="L57" i="1"/>
  <c r="P57" i="1" s="1"/>
  <c r="V57" i="1" s="1"/>
  <c r="L58" i="1"/>
  <c r="P58" i="1" s="1"/>
  <c r="V58" i="1" s="1"/>
  <c r="L59" i="1"/>
  <c r="P59" i="1" s="1"/>
  <c r="V59" i="1" s="1"/>
  <c r="L60" i="1"/>
  <c r="P60" i="1" s="1"/>
  <c r="L61" i="1"/>
  <c r="P61" i="1" s="1"/>
  <c r="L62" i="1"/>
  <c r="P62" i="1" s="1"/>
  <c r="L63" i="1"/>
  <c r="P63" i="1" s="1"/>
  <c r="Q63" i="1" s="1"/>
  <c r="R63" i="1" s="1"/>
  <c r="AE63" i="1" s="1"/>
  <c r="L64" i="1"/>
  <c r="P64" i="1" s="1"/>
  <c r="L65" i="1"/>
  <c r="P65" i="1" s="1"/>
  <c r="Q65" i="1" s="1"/>
  <c r="R65" i="1" s="1"/>
  <c r="AE65" i="1" s="1"/>
  <c r="L66" i="1"/>
  <c r="P66" i="1" s="1"/>
  <c r="V66" i="1" s="1"/>
  <c r="L67" i="1"/>
  <c r="P67" i="1" s="1"/>
  <c r="L68" i="1"/>
  <c r="P68" i="1" s="1"/>
  <c r="Q68" i="1" s="1"/>
  <c r="R68" i="1" s="1"/>
  <c r="AE68" i="1" s="1"/>
  <c r="L69" i="1"/>
  <c r="P69" i="1" s="1"/>
  <c r="L70" i="1"/>
  <c r="P70" i="1" s="1"/>
  <c r="V70" i="1" s="1"/>
  <c r="L71" i="1"/>
  <c r="P71" i="1" s="1"/>
  <c r="V71" i="1" s="1"/>
  <c r="L72" i="1"/>
  <c r="P72" i="1" s="1"/>
  <c r="V72" i="1" s="1"/>
  <c r="L73" i="1"/>
  <c r="P73" i="1" s="1"/>
  <c r="Q73" i="1" s="1"/>
  <c r="R73" i="1" s="1"/>
  <c r="AE73" i="1" s="1"/>
  <c r="L74" i="1"/>
  <c r="P74" i="1" s="1"/>
  <c r="V74" i="1" s="1"/>
  <c r="L75" i="1"/>
  <c r="P75" i="1" s="1"/>
  <c r="V75" i="1" s="1"/>
  <c r="L76" i="1"/>
  <c r="P76" i="1" s="1"/>
  <c r="L77" i="1"/>
  <c r="P77" i="1" s="1"/>
  <c r="Q77" i="1" s="1"/>
  <c r="R77" i="1" s="1"/>
  <c r="AE77" i="1" s="1"/>
  <c r="L78" i="1"/>
  <c r="P78" i="1" s="1"/>
  <c r="L79" i="1"/>
  <c r="P79" i="1" s="1"/>
  <c r="Q79" i="1" s="1"/>
  <c r="R79" i="1" s="1"/>
  <c r="AE79" i="1" s="1"/>
  <c r="L80" i="1"/>
  <c r="P80" i="1" s="1"/>
  <c r="V80" i="1" s="1"/>
  <c r="L81" i="1"/>
  <c r="P81" i="1" s="1"/>
  <c r="L82" i="1"/>
  <c r="P82" i="1" s="1"/>
  <c r="Q82" i="1" s="1"/>
  <c r="R82" i="1" s="1"/>
  <c r="AE82" i="1" s="1"/>
  <c r="L83" i="1"/>
  <c r="P83" i="1" s="1"/>
  <c r="L84" i="1"/>
  <c r="P84" i="1" s="1"/>
  <c r="Q84" i="1" s="1"/>
  <c r="R84" i="1" s="1"/>
  <c r="AE84" i="1" s="1"/>
  <c r="L85" i="1"/>
  <c r="P85" i="1" s="1"/>
  <c r="L86" i="1"/>
  <c r="P86" i="1" s="1"/>
  <c r="V86" i="1" s="1"/>
  <c r="L87" i="1"/>
  <c r="P87" i="1" s="1"/>
  <c r="V87" i="1" s="1"/>
  <c r="L88" i="1"/>
  <c r="P88" i="1" s="1"/>
  <c r="V88" i="1" s="1"/>
  <c r="L89" i="1"/>
  <c r="P89" i="1" s="1"/>
  <c r="L90" i="1"/>
  <c r="P90" i="1" s="1"/>
  <c r="L91" i="1"/>
  <c r="P91" i="1" s="1"/>
  <c r="V91" i="1" s="1"/>
  <c r="L92" i="1"/>
  <c r="P92" i="1" s="1"/>
  <c r="V92" i="1" s="1"/>
  <c r="L93" i="1"/>
  <c r="P93" i="1" s="1"/>
  <c r="V93" i="1" s="1"/>
  <c r="L94" i="1"/>
  <c r="P94" i="1" s="1"/>
  <c r="V94" i="1" s="1"/>
  <c r="L95" i="1"/>
  <c r="P95" i="1" s="1"/>
  <c r="V95" i="1" s="1"/>
  <c r="L96" i="1"/>
  <c r="P96" i="1" s="1"/>
  <c r="V96" i="1" s="1"/>
  <c r="L97" i="1"/>
  <c r="P97" i="1" s="1"/>
  <c r="V97" i="1" s="1"/>
  <c r="L98" i="1"/>
  <c r="P98" i="1" s="1"/>
  <c r="V98" i="1" s="1"/>
  <c r="L99" i="1"/>
  <c r="P99" i="1" s="1"/>
  <c r="V99" i="1" s="1"/>
  <c r="L100" i="1"/>
  <c r="P100" i="1" s="1"/>
  <c r="V100" i="1" s="1"/>
  <c r="L101" i="1"/>
  <c r="P101" i="1" s="1"/>
  <c r="L102" i="1"/>
  <c r="P102" i="1" s="1"/>
  <c r="L103" i="1"/>
  <c r="P103" i="1" s="1"/>
  <c r="L104" i="1"/>
  <c r="P104" i="1" s="1"/>
  <c r="Q104" i="1" s="1"/>
  <c r="R104" i="1" s="1"/>
  <c r="AE104" i="1" s="1"/>
  <c r="L105" i="1"/>
  <c r="P105" i="1" s="1"/>
  <c r="L106" i="1"/>
  <c r="P106" i="1" s="1"/>
  <c r="L107" i="1"/>
  <c r="P107" i="1" s="1"/>
  <c r="V107" i="1" s="1"/>
  <c r="L108" i="1"/>
  <c r="P108" i="1" s="1"/>
  <c r="L109" i="1"/>
  <c r="P109" i="1" s="1"/>
  <c r="Q109" i="1" s="1"/>
  <c r="R109" i="1" s="1"/>
  <c r="AE109" i="1" s="1"/>
  <c r="L110" i="1"/>
  <c r="P110" i="1" s="1"/>
  <c r="L111" i="1"/>
  <c r="P111" i="1" s="1"/>
  <c r="L113" i="1"/>
  <c r="P113" i="1" s="1"/>
  <c r="V113" i="1" s="1"/>
  <c r="L114" i="1"/>
  <c r="P114" i="1" s="1"/>
  <c r="L117" i="1"/>
  <c r="P117" i="1" s="1"/>
  <c r="L6" i="1"/>
  <c r="P6" i="1" s="1"/>
  <c r="W6" i="1" s="1"/>
  <c r="Q6" i="1" l="1"/>
  <c r="R6" i="1" s="1"/>
  <c r="Q8" i="1"/>
  <c r="R8" i="1" s="1"/>
  <c r="AE8" i="1" s="1"/>
  <c r="Q90" i="1"/>
  <c r="R90" i="1" s="1"/>
  <c r="AE90" i="1" s="1"/>
  <c r="Q105" i="1"/>
  <c r="R105" i="1" s="1"/>
  <c r="AE105" i="1" s="1"/>
  <c r="Q85" i="1"/>
  <c r="R85" i="1" s="1"/>
  <c r="AE85" i="1" s="1"/>
  <c r="Q83" i="1"/>
  <c r="R83" i="1" s="1"/>
  <c r="AE83" i="1" s="1"/>
  <c r="Q69" i="1"/>
  <c r="R69" i="1" s="1"/>
  <c r="AE69" i="1" s="1"/>
  <c r="Q67" i="1"/>
  <c r="R67" i="1" s="1"/>
  <c r="AE67" i="1" s="1"/>
  <c r="V114" i="1"/>
  <c r="V106" i="1"/>
  <c r="V104" i="1"/>
  <c r="V102" i="1"/>
  <c r="V90" i="1"/>
  <c r="V84" i="1"/>
  <c r="V82" i="1"/>
  <c r="V68" i="1"/>
  <c r="V56" i="1"/>
  <c r="V52" i="1"/>
  <c r="V50" i="1"/>
  <c r="V12" i="1"/>
  <c r="Q28" i="1"/>
  <c r="R28" i="1" s="1"/>
  <c r="AE28" i="1" s="1"/>
  <c r="Q30" i="1"/>
  <c r="R30" i="1" s="1"/>
  <c r="AE30" i="1" s="1"/>
  <c r="Q36" i="1"/>
  <c r="R36" i="1" s="1"/>
  <c r="AE36" i="1" s="1"/>
  <c r="Q38" i="1"/>
  <c r="R38" i="1" s="1"/>
  <c r="AE38" i="1" s="1"/>
  <c r="Q54" i="1"/>
  <c r="R54" i="1" s="1"/>
  <c r="AE54" i="1" s="1"/>
  <c r="Q62" i="1"/>
  <c r="R62" i="1" s="1"/>
  <c r="AE62" i="1" s="1"/>
  <c r="Q64" i="1"/>
  <c r="R64" i="1" s="1"/>
  <c r="AE64" i="1" s="1"/>
  <c r="Q78" i="1"/>
  <c r="R78" i="1" s="1"/>
  <c r="AE78" i="1" s="1"/>
  <c r="V111" i="1"/>
  <c r="V109" i="1"/>
  <c r="V79" i="1"/>
  <c r="V77" i="1"/>
  <c r="V63" i="1"/>
  <c r="V61" i="1"/>
  <c r="V45" i="1"/>
  <c r="V39" i="1"/>
  <c r="V37" i="1"/>
  <c r="V33" i="1"/>
  <c r="V29" i="1"/>
  <c r="V116" i="1"/>
  <c r="W105" i="1"/>
  <c r="W117" i="1"/>
  <c r="W113" i="1"/>
  <c r="W109" i="1"/>
  <c r="W101" i="1"/>
  <c r="W97" i="1"/>
  <c r="W93" i="1"/>
  <c r="W115" i="1"/>
  <c r="W111" i="1"/>
  <c r="W107" i="1"/>
  <c r="W103" i="1"/>
  <c r="W99" i="1"/>
  <c r="W95" i="1"/>
  <c r="W91" i="1"/>
  <c r="V25" i="1"/>
  <c r="W25" i="1"/>
  <c r="V23" i="1"/>
  <c r="W23" i="1"/>
  <c r="V21" i="1"/>
  <c r="W21" i="1"/>
  <c r="V19" i="1"/>
  <c r="W19" i="1"/>
  <c r="V17" i="1"/>
  <c r="W17" i="1"/>
  <c r="V15" i="1"/>
  <c r="W15" i="1"/>
  <c r="V13" i="1"/>
  <c r="W13" i="1"/>
  <c r="V11" i="1"/>
  <c r="W11" i="1"/>
  <c r="V9" i="1"/>
  <c r="W9" i="1"/>
  <c r="V7" i="1"/>
  <c r="W7" i="1"/>
  <c r="V89" i="1"/>
  <c r="W89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9" i="1"/>
  <c r="V81" i="1"/>
  <c r="W81" i="1"/>
  <c r="V65" i="1"/>
  <c r="W65" i="1"/>
  <c r="V73" i="1"/>
  <c r="W73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1" i="1"/>
  <c r="W27" i="1"/>
  <c r="W87" i="1"/>
  <c r="W85" i="1"/>
  <c r="W83" i="1"/>
  <c r="W79" i="1"/>
  <c r="W77" i="1"/>
  <c r="W75" i="1"/>
  <c r="W71" i="1"/>
  <c r="W69" i="1"/>
  <c r="W67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0" i="1"/>
  <c r="W28" i="1"/>
  <c r="W26" i="1"/>
  <c r="W24" i="1"/>
  <c r="W22" i="1"/>
  <c r="W20" i="1"/>
  <c r="W18" i="1"/>
  <c r="W16" i="1"/>
  <c r="W14" i="1"/>
  <c r="W12" i="1"/>
  <c r="W10" i="1"/>
  <c r="W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AE6" i="1" l="1"/>
  <c r="R5" i="1"/>
  <c r="V6" i="1"/>
  <c r="V105" i="1"/>
  <c r="V8" i="1"/>
  <c r="Q5" i="1"/>
  <c r="V62" i="1"/>
  <c r="AE5" i="1"/>
  <c r="V28" i="1"/>
  <c r="V36" i="1"/>
  <c r="V42" i="1"/>
  <c r="V78" i="1"/>
  <c r="V110" i="1"/>
  <c r="V30" i="1"/>
  <c r="V38" i="1"/>
  <c r="V54" i="1"/>
  <c r="V60" i="1"/>
  <c r="V64" i="1"/>
  <c r="V76" i="1"/>
  <c r="V108" i="1"/>
  <c r="V115" i="1"/>
  <c r="V112" i="1"/>
  <c r="V47" i="1"/>
  <c r="V51" i="1"/>
  <c r="V67" i="1"/>
  <c r="V69" i="1"/>
  <c r="V83" i="1"/>
  <c r="V85" i="1"/>
  <c r="V101" i="1"/>
  <c r="V103" i="1"/>
  <c r="V117" i="1"/>
  <c r="K5" i="1"/>
</calcChain>
</file>

<file path=xl/sharedStrings.xml><?xml version="1.0" encoding="utf-8"?>
<sst xmlns="http://schemas.openxmlformats.org/spreadsheetml/2006/main" count="426" uniqueCount="157">
  <si>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</si>
  <si>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</si>
  <si>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</si>
  <si>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</si>
  <si>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</si>
  <si>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</si>
  <si>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</si>
  <si>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</si>
  <si>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</si>
  <si>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</si>
  <si>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</si>
  <si>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</si>
  <si>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</si>
  <si>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</si>
  <si>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</si>
  <si>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</si>
  <si>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</si>
  <si>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</si>
  <si>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</si>
  <si>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</si>
  <si>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</si>
  <si>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</si>
  <si>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</si>
  <si>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25,06,</t>
  </si>
  <si>
    <t>29,06,</t>
  </si>
  <si>
    <t>27,06,</t>
  </si>
  <si>
    <t>26,06,</t>
  </si>
  <si>
    <t>20,06,</t>
  </si>
  <si>
    <t>19,06,</t>
  </si>
  <si>
    <t>13,06,</t>
  </si>
  <si>
    <t>12,06,</t>
  </si>
  <si>
    <t>06,06,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</si>
  <si>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</si>
  <si>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</si>
  <si>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</si>
  <si>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</si>
  <si>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</si>
  <si>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</si>
  <si>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</si>
  <si>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</si>
  <si>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</si>
  <si>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</si>
  <si>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</si>
  <si>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</si>
  <si>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</si>
  <si>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</si>
  <si>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</si>
  <si>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</si>
  <si>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059  Колбаса Докторская по-стародворски  0.5 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</si>
  <si>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</si>
  <si>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</si>
  <si>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</si>
  <si>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</si>
  <si>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</si>
  <si>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</si>
  <si>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</si>
  <si>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</si>
  <si>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</si>
  <si>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</si>
  <si>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</si>
  <si>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</si>
  <si>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</si>
  <si>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</si>
  <si>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</si>
  <si>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</si>
  <si>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</si>
  <si>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</si>
  <si>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</si>
  <si>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</si>
  <si>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</si>
  <si>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</si>
  <si>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</si>
  <si>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</si>
  <si>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</si>
  <si>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</si>
  <si>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</si>
  <si>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</si>
  <si>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</si>
  <si>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</si>
  <si>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</si>
  <si>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</si>
  <si>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</si>
  <si>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</si>
  <si>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</si>
  <si>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</si>
  <si>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</si>
  <si>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</si>
  <si>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</si>
  <si>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</si>
  <si>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</si>
  <si>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</si>
  <si>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</si>
  <si>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</si>
  <si>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</si>
  <si>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</si>
  <si>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</si>
  <si>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</si>
  <si>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</si>
  <si>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</si>
  <si>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</si>
  <si>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</si>
  <si>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</si>
  <si>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</si>
  <si>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</si>
  <si>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</si>
  <si>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</si>
  <si>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</si>
  <si>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</si>
  <si>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</si>
  <si>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</si>
  <si>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</si>
  <si>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</si>
  <si>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</si>
  <si>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</si>
  <si>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</si>
  <si>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</si>
  <si>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</si>
  <si>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</si>
  <si>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</si>
  <si>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</si>
  <si>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</si>
  <si>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</si>
  <si>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</si>
  <si>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</si>
  <si>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</si>
  <si>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</si>
  <si>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</si>
  <si>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</si>
  <si>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</si>
  <si>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</si>
  <si>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</si>
  <si>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</si>
  <si>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</si>
  <si>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</si>
  <si>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</si>
  <si>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</si>
  <si>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</si>
  <si>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</si>
  <si>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</si>
  <si>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</si>
  <si>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</si>
  <si>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</si>
  <si>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</si>
  <si>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</si>
  <si>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</si>
  <si>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</si>
  <si>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</si>
  <si>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</si>
  <si>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</si>
  <si>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</si>
  <si>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</si>
  <si>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</si>
  <si>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</si>
  <si>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нужно увеличить продажи!!!</t>
  </si>
  <si>
    <t>заказ</t>
  </si>
  <si>
    <t>01,07,</t>
  </si>
  <si>
    <t>02,07,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</si>
</sst>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7" sqref="U7"/>
    </sheetView>
  </sheetViews>
  <sheetFormatPr defaultRowHeight="15" x14ac:dyDescent="0.25"/>
  <cols>
    <col min="1" max="1" width="60" customWidth="1"/>
    <col min="2" max="2" width="3.28515625" customWidth="1"/>
    <col min="3" max="6" width="6.7109375" customWidth="1"/>
    <col min="7" max="7" width="5.140625" style="8" customWidth="1"/>
    <col min="8" max="8" width="5.140625" customWidth="1"/>
    <col min="9" max="9" width="23.140625" customWidth="1"/>
    <col min="10" max="20" width="6.42578125" customWidth="1"/>
    <col min="21" max="21" width="20.85546875" customWidth="1"/>
    <col min="22" max="23" width="5.28515625" customWidth="1"/>
    <col min="24" max="29" width="6.28515625" customWidth="1"/>
    <col min="30" max="30" width="31.8554687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154</v>
      </c>
      <c r="S3" s="3" t="s">
        <v>154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155</v>
      </c>
      <c r="S4" s="1" t="s">
        <v>156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155</v>
      </c>
      <c r="AF4" s="1" t="s">
        <v>156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61376.011000000013</v>
      </c>
      <c r="F5" s="4">
        <f>SUM(F6:F498)</f>
        <v>53890.391999999993</v>
      </c>
      <c r="G5" s="6"/>
      <c r="H5" s="1"/>
      <c r="I5" s="1"/>
      <c r="J5" s="4">
        <f t="shared" ref="J5:T5" si="0">SUM(J6:J498)</f>
        <v>58189.518999999993</v>
      </c>
      <c r="K5" s="4">
        <f t="shared" si="0"/>
        <v>3186.4919999999988</v>
      </c>
      <c r="L5" s="4">
        <f t="shared" si="0"/>
        <v>41245.753000000004</v>
      </c>
      <c r="M5" s="4">
        <f t="shared" si="0"/>
        <v>20130.258000000002</v>
      </c>
      <c r="N5" s="4">
        <f t="shared" si="0"/>
        <v>7400</v>
      </c>
      <c r="O5" s="4">
        <f t="shared" si="0"/>
        <v>18356.866849999999</v>
      </c>
      <c r="P5" s="4">
        <f t="shared" si="0"/>
        <v>8249.150599999999</v>
      </c>
      <c r="Q5" s="4">
        <f t="shared" si="0"/>
        <v>14334.844449999999</v>
      </c>
      <c r="R5" s="4">
        <f t="shared" si="0"/>
        <v>7624.8444499999978</v>
      </c>
      <c r="S5" s="4">
        <f t="shared" si="0"/>
        <v>6710</v>
      </c>
      <c r="T5" s="4">
        <f t="shared" si="0"/>
        <v>0</v>
      </c>
      <c r="U5" s="1"/>
      <c r="V5" s="1"/>
      <c r="W5" s="1"/>
      <c r="X5" s="4">
        <f t="shared" ref="X5:AC5" si="1">SUM(X6:X498)</f>
        <v>8799.5835999999945</v>
      </c>
      <c r="Y5" s="4">
        <f t="shared" si="1"/>
        <v>9458.5771999999961</v>
      </c>
      <c r="Z5" s="4">
        <f t="shared" si="1"/>
        <v>9205.7291999999979</v>
      </c>
      <c r="AA5" s="4">
        <f t="shared" si="1"/>
        <v>9566.6931999999979</v>
      </c>
      <c r="AB5" s="4">
        <f t="shared" si="1"/>
        <v>9631.7688000000016</v>
      </c>
      <c r="AC5" s="4">
        <f t="shared" si="1"/>
        <v>8870.2183999999979</v>
      </c>
      <c r="AD5" s="1"/>
      <c r="AE5" s="4">
        <f>SUM(AE6:AE498)</f>
        <v>6458</v>
      </c>
      <c r="AF5" s="4">
        <f>SUM(AF6:AF498)</f>
        <v>5905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479.07499999999999</v>
      </c>
      <c r="D6" s="1">
        <v>160.84200000000001</v>
      </c>
      <c r="E6" s="1">
        <v>316.93099999999998</v>
      </c>
      <c r="F6" s="1">
        <v>271.37400000000002</v>
      </c>
      <c r="G6" s="6">
        <v>1</v>
      </c>
      <c r="H6" s="1">
        <v>50</v>
      </c>
      <c r="I6" s="1" t="s">
        <v>34</v>
      </c>
      <c r="J6" s="1">
        <v>275.89999999999998</v>
      </c>
      <c r="K6" s="1">
        <f t="shared" ref="K6:K36" si="2">E6-J6</f>
        <v>41.031000000000006</v>
      </c>
      <c r="L6" s="1">
        <f>E6-M6</f>
        <v>316.93099999999998</v>
      </c>
      <c r="M6" s="1"/>
      <c r="N6" s="1"/>
      <c r="O6" s="1">
        <v>133.03059999999991</v>
      </c>
      <c r="P6" s="1">
        <f>L6/5</f>
        <v>63.386199999999995</v>
      </c>
      <c r="Q6" s="5">
        <f t="shared" ref="Q6:Q9" si="3">11.5*P6-O6-N6-F6</f>
        <v>324.5367</v>
      </c>
      <c r="R6" s="5">
        <f>Q6-S6</f>
        <v>174.5367</v>
      </c>
      <c r="S6" s="5">
        <v>150</v>
      </c>
      <c r="T6" s="5"/>
      <c r="U6" s="1"/>
      <c r="V6" s="1">
        <f>(F6+N6+O6+Q6)/P6</f>
        <v>11.5</v>
      </c>
      <c r="W6" s="1">
        <f>(F6+N6+O6)/P6</f>
        <v>6.3800101599401762</v>
      </c>
      <c r="X6" s="1">
        <v>50.941800000000001</v>
      </c>
      <c r="Y6" s="1">
        <v>49.343400000000003</v>
      </c>
      <c r="Z6" s="1">
        <v>45.7898</v>
      </c>
      <c r="AA6" s="1">
        <v>46.053400000000003</v>
      </c>
      <c r="AB6" s="1">
        <v>68.776600000000002</v>
      </c>
      <c r="AC6" s="1">
        <v>71.588200000000001</v>
      </c>
      <c r="AD6" s="1"/>
      <c r="AE6" s="1">
        <f>ROUND(R6*G6,0)</f>
        <v>175</v>
      </c>
      <c r="AF6" s="1">
        <f>ROUND(S6*G6,0)</f>
        <v>150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35</v>
      </c>
      <c r="B7" s="1" t="s">
        <v>33</v>
      </c>
      <c r="C7" s="1">
        <v>146.78</v>
      </c>
      <c r="D7" s="1">
        <v>16.189</v>
      </c>
      <c r="E7" s="1">
        <v>58.642000000000003</v>
      </c>
      <c r="F7" s="1">
        <v>73.992999999999995</v>
      </c>
      <c r="G7" s="6">
        <v>1</v>
      </c>
      <c r="H7" s="1">
        <v>30</v>
      </c>
      <c r="I7" s="1" t="s">
        <v>34</v>
      </c>
      <c r="J7" s="1">
        <v>64.95</v>
      </c>
      <c r="K7" s="1">
        <f t="shared" si="2"/>
        <v>-6.3079999999999998</v>
      </c>
      <c r="L7" s="1">
        <f t="shared" ref="L7:L69" si="4">E7-M7</f>
        <v>58.642000000000003</v>
      </c>
      <c r="M7" s="1"/>
      <c r="N7" s="1"/>
      <c r="O7" s="1">
        <v>62.101599999999998</v>
      </c>
      <c r="P7" s="1">
        <f t="shared" ref="P7:P69" si="5">L7/5</f>
        <v>11.728400000000001</v>
      </c>
      <c r="Q7" s="5"/>
      <c r="R7" s="5">
        <f t="shared" ref="R7:R10" si="6">Q7-S7</f>
        <v>0</v>
      </c>
      <c r="S7" s="5"/>
      <c r="T7" s="5"/>
      <c r="U7" s="1"/>
      <c r="V7" s="1">
        <f t="shared" ref="V7:V69" si="7">(F7+N7+O7+Q7)/P7</f>
        <v>11.603850482589269</v>
      </c>
      <c r="W7" s="1">
        <f t="shared" ref="W7:W69" si="8">(F7+N7+O7)/P7</f>
        <v>11.603850482589269</v>
      </c>
      <c r="X7" s="1">
        <v>13.704000000000001</v>
      </c>
      <c r="Y7" s="1">
        <v>12.096399999999999</v>
      </c>
      <c r="Z7" s="1">
        <v>7.9481999999999999</v>
      </c>
      <c r="AA7" s="1">
        <v>16.2422</v>
      </c>
      <c r="AB7" s="1">
        <v>19.232600000000001</v>
      </c>
      <c r="AC7" s="1">
        <v>2.4051999999999998</v>
      </c>
      <c r="AD7" s="1"/>
      <c r="AE7" s="1">
        <f t="shared" ref="AE7:AE70" si="9">ROUND(R7*G7,0)</f>
        <v>0</v>
      </c>
      <c r="AF7" s="1">
        <f t="shared" ref="AF7:AF70" si="10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33</v>
      </c>
      <c r="C8" s="1">
        <v>762.25199999999995</v>
      </c>
      <c r="D8" s="1"/>
      <c r="E8" s="1">
        <v>287.839</v>
      </c>
      <c r="F8" s="1">
        <v>404.13099999999997</v>
      </c>
      <c r="G8" s="6">
        <v>1</v>
      </c>
      <c r="H8" s="1">
        <v>45</v>
      </c>
      <c r="I8" s="1" t="s">
        <v>34</v>
      </c>
      <c r="J8" s="1">
        <v>251.26</v>
      </c>
      <c r="K8" s="1">
        <f t="shared" si="2"/>
        <v>36.579000000000008</v>
      </c>
      <c r="L8" s="1">
        <f t="shared" si="4"/>
        <v>287.839</v>
      </c>
      <c r="M8" s="1"/>
      <c r="N8" s="1"/>
      <c r="O8" s="1">
        <v>13.38760000000002</v>
      </c>
      <c r="P8" s="1">
        <f t="shared" si="5"/>
        <v>57.567799999999998</v>
      </c>
      <c r="Q8" s="5">
        <f t="shared" si="3"/>
        <v>244.51109999999994</v>
      </c>
      <c r="R8" s="5">
        <f t="shared" si="6"/>
        <v>144.51109999999994</v>
      </c>
      <c r="S8" s="5">
        <v>100</v>
      </c>
      <c r="T8" s="5"/>
      <c r="U8" s="1"/>
      <c r="V8" s="1">
        <f t="shared" si="7"/>
        <v>11.5</v>
      </c>
      <c r="W8" s="1">
        <f t="shared" si="8"/>
        <v>7.2526412334673207</v>
      </c>
      <c r="X8" s="1">
        <v>55.067399999999999</v>
      </c>
      <c r="Y8" s="1">
        <v>46.0428</v>
      </c>
      <c r="Z8" s="1">
        <v>50.562800000000003</v>
      </c>
      <c r="AA8" s="1">
        <v>56.141599999999997</v>
      </c>
      <c r="AB8" s="1">
        <v>64.183000000000007</v>
      </c>
      <c r="AC8" s="1">
        <v>104.6224</v>
      </c>
      <c r="AD8" s="1"/>
      <c r="AE8" s="1">
        <f t="shared" si="9"/>
        <v>145</v>
      </c>
      <c r="AF8" s="1">
        <f t="shared" si="10"/>
        <v>100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33</v>
      </c>
      <c r="C9" s="1">
        <v>919.38300000000004</v>
      </c>
      <c r="D9" s="1">
        <v>346.92899999999997</v>
      </c>
      <c r="E9" s="1">
        <v>461.363</v>
      </c>
      <c r="F9" s="1">
        <v>705.65300000000002</v>
      </c>
      <c r="G9" s="6">
        <v>1</v>
      </c>
      <c r="H9" s="1">
        <v>45</v>
      </c>
      <c r="I9" s="1" t="s">
        <v>34</v>
      </c>
      <c r="J9" s="1">
        <v>423.65</v>
      </c>
      <c r="K9" s="1">
        <f t="shared" si="2"/>
        <v>37.713000000000022</v>
      </c>
      <c r="L9" s="1">
        <f t="shared" si="4"/>
        <v>461.363</v>
      </c>
      <c r="M9" s="1"/>
      <c r="N9" s="1"/>
      <c r="O9" s="1">
        <v>155.3559999999998</v>
      </c>
      <c r="P9" s="1">
        <f t="shared" si="5"/>
        <v>92.272599999999997</v>
      </c>
      <c r="Q9" s="5">
        <f t="shared" si="3"/>
        <v>200.12590000000023</v>
      </c>
      <c r="R9" s="5">
        <f t="shared" si="6"/>
        <v>140.12590000000023</v>
      </c>
      <c r="S9" s="5">
        <v>60</v>
      </c>
      <c r="T9" s="5"/>
      <c r="U9" s="1"/>
      <c r="V9" s="1">
        <f t="shared" si="7"/>
        <v>11.5</v>
      </c>
      <c r="W9" s="1">
        <f t="shared" si="8"/>
        <v>9.3311448902491083</v>
      </c>
      <c r="X9" s="1">
        <v>93.632199999999997</v>
      </c>
      <c r="Y9" s="1">
        <v>101.5042</v>
      </c>
      <c r="Z9" s="1">
        <v>114.084</v>
      </c>
      <c r="AA9" s="1">
        <v>132.40600000000001</v>
      </c>
      <c r="AB9" s="1">
        <v>136.9228</v>
      </c>
      <c r="AC9" s="1">
        <v>183.4778</v>
      </c>
      <c r="AD9" s="1"/>
      <c r="AE9" s="1">
        <f t="shared" si="9"/>
        <v>140</v>
      </c>
      <c r="AF9" s="1">
        <f t="shared" si="10"/>
        <v>60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33</v>
      </c>
      <c r="C10" s="1">
        <v>46.295000000000002</v>
      </c>
      <c r="D10" s="1"/>
      <c r="E10" s="1">
        <v>4.4320000000000004</v>
      </c>
      <c r="F10" s="1">
        <v>39.863</v>
      </c>
      <c r="G10" s="6">
        <v>1</v>
      </c>
      <c r="H10" s="1">
        <v>40</v>
      </c>
      <c r="I10" s="1" t="s">
        <v>34</v>
      </c>
      <c r="J10" s="1">
        <v>33.9</v>
      </c>
      <c r="K10" s="1">
        <f t="shared" si="2"/>
        <v>-29.467999999999996</v>
      </c>
      <c r="L10" s="1">
        <f t="shared" si="4"/>
        <v>4.4320000000000004</v>
      </c>
      <c r="M10" s="1"/>
      <c r="N10" s="1"/>
      <c r="O10" s="1"/>
      <c r="P10" s="1">
        <f t="shared" si="5"/>
        <v>0.88640000000000008</v>
      </c>
      <c r="Q10" s="5"/>
      <c r="R10" s="5">
        <f t="shared" si="6"/>
        <v>0</v>
      </c>
      <c r="S10" s="5"/>
      <c r="T10" s="5"/>
      <c r="U10" s="1"/>
      <c r="V10" s="1">
        <f t="shared" si="7"/>
        <v>44.97179602888086</v>
      </c>
      <c r="W10" s="1">
        <f t="shared" si="8"/>
        <v>44.97179602888086</v>
      </c>
      <c r="X10" s="1">
        <v>0.1166</v>
      </c>
      <c r="Y10" s="1">
        <v>3.2976000000000001</v>
      </c>
      <c r="Z10" s="1">
        <v>3.1736</v>
      </c>
      <c r="AA10" s="1">
        <v>3.9929999999999999</v>
      </c>
      <c r="AB10" s="1">
        <v>5.7629999999999999</v>
      </c>
      <c r="AC10" s="1">
        <v>6.2576000000000001</v>
      </c>
      <c r="AD10" s="16" t="s">
        <v>39</v>
      </c>
      <c r="AE10" s="1">
        <f t="shared" si="9"/>
        <v>0</v>
      </c>
      <c r="AF10" s="1">
        <f t="shared" si="10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40</v>
      </c>
      <c r="B11" s="10" t="s">
        <v>41</v>
      </c>
      <c r="C11" s="10"/>
      <c r="D11" s="10">
        <v>360</v>
      </c>
      <c r="E11" s="10">
        <v>360</v>
      </c>
      <c r="F11" s="10"/>
      <c r="G11" s="11">
        <v>0</v>
      </c>
      <c r="H11" s="10" t="e">
        <v>#N/A</v>
      </c>
      <c r="I11" s="10" t="s">
        <v>42</v>
      </c>
      <c r="J11" s="10">
        <v>360</v>
      </c>
      <c r="K11" s="10">
        <f t="shared" si="2"/>
        <v>0</v>
      </c>
      <c r="L11" s="10">
        <f t="shared" si="4"/>
        <v>0</v>
      </c>
      <c r="M11" s="10">
        <v>360</v>
      </c>
      <c r="N11" s="10"/>
      <c r="O11" s="10"/>
      <c r="P11" s="10">
        <f t="shared" si="5"/>
        <v>0</v>
      </c>
      <c r="Q11" s="12"/>
      <c r="R11" s="12"/>
      <c r="S11" s="12"/>
      <c r="T11" s="12"/>
      <c r="U11" s="10"/>
      <c r="V11" s="10" t="e">
        <f t="shared" si="7"/>
        <v>#DIV/0!</v>
      </c>
      <c r="W11" s="10" t="e">
        <f t="shared" si="8"/>
        <v>#DIV/0!</v>
      </c>
      <c r="X11" s="10">
        <v>0</v>
      </c>
      <c r="Y11" s="10">
        <v>0.4</v>
      </c>
      <c r="Z11" s="10">
        <v>0.4</v>
      </c>
      <c r="AA11" s="10">
        <v>0</v>
      </c>
      <c r="AB11" s="10">
        <v>0</v>
      </c>
      <c r="AC11" s="10">
        <v>0</v>
      </c>
      <c r="AD11" s="10"/>
      <c r="AE11" s="10">
        <f t="shared" si="9"/>
        <v>0</v>
      </c>
      <c r="AF11" s="10">
        <f t="shared" si="10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41</v>
      </c>
      <c r="C12" s="1">
        <v>764.7</v>
      </c>
      <c r="D12" s="1">
        <v>882</v>
      </c>
      <c r="E12" s="1">
        <v>589.48</v>
      </c>
      <c r="F12" s="1">
        <v>906</v>
      </c>
      <c r="G12" s="6">
        <v>0.45</v>
      </c>
      <c r="H12" s="1">
        <v>45</v>
      </c>
      <c r="I12" s="1" t="s">
        <v>34</v>
      </c>
      <c r="J12" s="1">
        <v>610</v>
      </c>
      <c r="K12" s="1">
        <f t="shared" si="2"/>
        <v>-20.519999999999982</v>
      </c>
      <c r="L12" s="1">
        <f t="shared" si="4"/>
        <v>589.48</v>
      </c>
      <c r="M12" s="1"/>
      <c r="N12" s="1"/>
      <c r="O12" s="1">
        <v>320</v>
      </c>
      <c r="P12" s="1">
        <f t="shared" si="5"/>
        <v>117.896</v>
      </c>
      <c r="Q12" s="5">
        <f>11.5*P12-O12-N12-F12</f>
        <v>129.80400000000009</v>
      </c>
      <c r="R12" s="5">
        <f t="shared" ref="R12:R13" si="11">Q12-S12</f>
        <v>129.80400000000009</v>
      </c>
      <c r="S12" s="5"/>
      <c r="T12" s="5"/>
      <c r="U12" s="1"/>
      <c r="V12" s="1">
        <f t="shared" si="7"/>
        <v>11.5</v>
      </c>
      <c r="W12" s="1">
        <f t="shared" si="8"/>
        <v>10.398995725045802</v>
      </c>
      <c r="X12" s="1">
        <v>130</v>
      </c>
      <c r="Y12" s="1">
        <v>115.312</v>
      </c>
      <c r="Z12" s="1">
        <v>111.05200000000001</v>
      </c>
      <c r="AA12" s="1">
        <v>120.6</v>
      </c>
      <c r="AB12" s="1">
        <v>126</v>
      </c>
      <c r="AC12" s="1">
        <v>128.6</v>
      </c>
      <c r="AD12" s="1"/>
      <c r="AE12" s="1">
        <f t="shared" si="9"/>
        <v>58</v>
      </c>
      <c r="AF12" s="1">
        <f t="shared" si="10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41</v>
      </c>
      <c r="C13" s="1">
        <v>1245</v>
      </c>
      <c r="D13" s="1">
        <v>1044</v>
      </c>
      <c r="E13" s="1">
        <v>808</v>
      </c>
      <c r="F13" s="1">
        <v>1334</v>
      </c>
      <c r="G13" s="6">
        <v>0.45</v>
      </c>
      <c r="H13" s="1">
        <v>45</v>
      </c>
      <c r="I13" s="1" t="s">
        <v>34</v>
      </c>
      <c r="J13" s="1">
        <v>846</v>
      </c>
      <c r="K13" s="1">
        <f t="shared" si="2"/>
        <v>-38</v>
      </c>
      <c r="L13" s="1">
        <f t="shared" si="4"/>
        <v>808</v>
      </c>
      <c r="M13" s="1"/>
      <c r="N13" s="1"/>
      <c r="O13" s="1">
        <v>250.59760000000031</v>
      </c>
      <c r="P13" s="1">
        <f t="shared" si="5"/>
        <v>161.6</v>
      </c>
      <c r="Q13" s="5">
        <f>11.5*P13-O13-N13-F13</f>
        <v>273.80239999999958</v>
      </c>
      <c r="R13" s="5">
        <f t="shared" si="11"/>
        <v>173.80239999999958</v>
      </c>
      <c r="S13" s="5">
        <v>100</v>
      </c>
      <c r="T13" s="5"/>
      <c r="U13" s="1"/>
      <c r="V13" s="1">
        <f t="shared" si="7"/>
        <v>11.5</v>
      </c>
      <c r="W13" s="1">
        <f t="shared" si="8"/>
        <v>9.8056782178217841</v>
      </c>
      <c r="X13" s="1">
        <v>168.8</v>
      </c>
      <c r="Y13" s="1">
        <v>164.91200000000001</v>
      </c>
      <c r="Z13" s="1">
        <v>163.31200000000001</v>
      </c>
      <c r="AA13" s="1">
        <v>180.6</v>
      </c>
      <c r="AB13" s="1">
        <v>195.8</v>
      </c>
      <c r="AC13" s="1">
        <v>178.4</v>
      </c>
      <c r="AD13" s="1"/>
      <c r="AE13" s="1">
        <f t="shared" si="9"/>
        <v>78</v>
      </c>
      <c r="AF13" s="1">
        <f t="shared" si="10"/>
        <v>45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45</v>
      </c>
      <c r="B14" s="10" t="s">
        <v>41</v>
      </c>
      <c r="C14" s="10"/>
      <c r="D14" s="10">
        <v>360</v>
      </c>
      <c r="E14" s="10">
        <v>360</v>
      </c>
      <c r="F14" s="10"/>
      <c r="G14" s="11">
        <v>0</v>
      </c>
      <c r="H14" s="10" t="e">
        <v>#N/A</v>
      </c>
      <c r="I14" s="10" t="s">
        <v>42</v>
      </c>
      <c r="J14" s="10">
        <v>360</v>
      </c>
      <c r="K14" s="10">
        <f t="shared" si="2"/>
        <v>0</v>
      </c>
      <c r="L14" s="10">
        <f t="shared" si="4"/>
        <v>0</v>
      </c>
      <c r="M14" s="10">
        <v>360</v>
      </c>
      <c r="N14" s="10"/>
      <c r="O14" s="10"/>
      <c r="P14" s="10">
        <f t="shared" si="5"/>
        <v>0</v>
      </c>
      <c r="Q14" s="12"/>
      <c r="R14" s="12"/>
      <c r="S14" s="12"/>
      <c r="T14" s="12"/>
      <c r="U14" s="10"/>
      <c r="V14" s="10" t="e">
        <f t="shared" si="7"/>
        <v>#DIV/0!</v>
      </c>
      <c r="W14" s="10" t="e">
        <f t="shared" si="8"/>
        <v>#DIV/0!</v>
      </c>
      <c r="X14" s="10">
        <v>0</v>
      </c>
      <c r="Y14" s="10">
        <v>0.4</v>
      </c>
      <c r="Z14" s="10">
        <v>0.4</v>
      </c>
      <c r="AA14" s="10">
        <v>0</v>
      </c>
      <c r="AB14" s="10">
        <v>0</v>
      </c>
      <c r="AC14" s="10">
        <v>0</v>
      </c>
      <c r="AD14" s="10"/>
      <c r="AE14" s="10">
        <f t="shared" si="9"/>
        <v>0</v>
      </c>
      <c r="AF14" s="10">
        <f t="shared" si="10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41</v>
      </c>
      <c r="C15" s="1">
        <v>70</v>
      </c>
      <c r="D15" s="1">
        <v>825</v>
      </c>
      <c r="E15" s="1">
        <v>851</v>
      </c>
      <c r="F15" s="1">
        <v>37</v>
      </c>
      <c r="G15" s="6">
        <v>0.17</v>
      </c>
      <c r="H15" s="1">
        <v>180</v>
      </c>
      <c r="I15" s="1" t="s">
        <v>34</v>
      </c>
      <c r="J15" s="1">
        <v>852</v>
      </c>
      <c r="K15" s="1">
        <f t="shared" si="2"/>
        <v>-1</v>
      </c>
      <c r="L15" s="1">
        <f t="shared" si="4"/>
        <v>41</v>
      </c>
      <c r="M15" s="1">
        <v>810</v>
      </c>
      <c r="N15" s="1"/>
      <c r="O15" s="1">
        <v>25.400000000000009</v>
      </c>
      <c r="P15" s="1">
        <f t="shared" si="5"/>
        <v>8.1999999999999993</v>
      </c>
      <c r="Q15" s="5">
        <f>11.5*P15-O15-N15-F15</f>
        <v>31.899999999999991</v>
      </c>
      <c r="R15" s="5">
        <f>Q15-S15</f>
        <v>31.899999999999991</v>
      </c>
      <c r="S15" s="5"/>
      <c r="T15" s="5"/>
      <c r="U15" s="1"/>
      <c r="V15" s="1">
        <f t="shared" si="7"/>
        <v>11.5</v>
      </c>
      <c r="W15" s="1">
        <f t="shared" si="8"/>
        <v>7.609756097560977</v>
      </c>
      <c r="X15" s="1">
        <v>7.2</v>
      </c>
      <c r="Y15" s="1">
        <v>6.6</v>
      </c>
      <c r="Z15" s="1">
        <v>5.4</v>
      </c>
      <c r="AA15" s="1">
        <v>5.8</v>
      </c>
      <c r="AB15" s="1">
        <v>7.6</v>
      </c>
      <c r="AC15" s="1">
        <v>7.6</v>
      </c>
      <c r="AD15" s="1"/>
      <c r="AE15" s="1">
        <f t="shared" si="9"/>
        <v>5</v>
      </c>
      <c r="AF15" s="1">
        <f t="shared" si="10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47</v>
      </c>
      <c r="B16" s="10" t="s">
        <v>41</v>
      </c>
      <c r="C16" s="10"/>
      <c r="D16" s="10">
        <v>756</v>
      </c>
      <c r="E16" s="10">
        <v>756</v>
      </c>
      <c r="F16" s="10"/>
      <c r="G16" s="11">
        <v>0</v>
      </c>
      <c r="H16" s="10" t="e">
        <v>#N/A</v>
      </c>
      <c r="I16" s="10" t="s">
        <v>42</v>
      </c>
      <c r="J16" s="10">
        <v>756</v>
      </c>
      <c r="K16" s="10">
        <f t="shared" si="2"/>
        <v>0</v>
      </c>
      <c r="L16" s="10">
        <f t="shared" si="4"/>
        <v>0</v>
      </c>
      <c r="M16" s="10">
        <v>756</v>
      </c>
      <c r="N16" s="10"/>
      <c r="O16" s="10"/>
      <c r="P16" s="10">
        <f t="shared" si="5"/>
        <v>0</v>
      </c>
      <c r="Q16" s="12"/>
      <c r="R16" s="12"/>
      <c r="S16" s="12"/>
      <c r="T16" s="12"/>
      <c r="U16" s="10"/>
      <c r="V16" s="10" t="e">
        <f t="shared" si="7"/>
        <v>#DIV/0!</v>
      </c>
      <c r="W16" s="10" t="e">
        <f t="shared" si="8"/>
        <v>#DIV/0!</v>
      </c>
      <c r="X16" s="10">
        <v>0</v>
      </c>
      <c r="Y16" s="10">
        <v>0.4</v>
      </c>
      <c r="Z16" s="10">
        <v>0.4</v>
      </c>
      <c r="AA16" s="10">
        <v>0</v>
      </c>
      <c r="AB16" s="10">
        <v>0</v>
      </c>
      <c r="AC16" s="10">
        <v>0</v>
      </c>
      <c r="AD16" s="10"/>
      <c r="AE16" s="10">
        <f t="shared" si="9"/>
        <v>0</v>
      </c>
      <c r="AF16" s="10">
        <f t="shared" si="10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48</v>
      </c>
      <c r="B17" s="10" t="s">
        <v>41</v>
      </c>
      <c r="C17" s="10"/>
      <c r="D17" s="10">
        <v>610</v>
      </c>
      <c r="E17" s="10">
        <v>610</v>
      </c>
      <c r="F17" s="10"/>
      <c r="G17" s="11">
        <v>0</v>
      </c>
      <c r="H17" s="10" t="e">
        <v>#N/A</v>
      </c>
      <c r="I17" s="10" t="s">
        <v>42</v>
      </c>
      <c r="J17" s="10">
        <v>610</v>
      </c>
      <c r="K17" s="10">
        <f t="shared" si="2"/>
        <v>0</v>
      </c>
      <c r="L17" s="10">
        <f t="shared" si="4"/>
        <v>0</v>
      </c>
      <c r="M17" s="10">
        <v>610</v>
      </c>
      <c r="N17" s="10"/>
      <c r="O17" s="10"/>
      <c r="P17" s="10">
        <f t="shared" si="5"/>
        <v>0</v>
      </c>
      <c r="Q17" s="12"/>
      <c r="R17" s="12"/>
      <c r="S17" s="12"/>
      <c r="T17" s="12"/>
      <c r="U17" s="10"/>
      <c r="V17" s="10" t="e">
        <f t="shared" si="7"/>
        <v>#DIV/0!</v>
      </c>
      <c r="W17" s="10" t="e">
        <f t="shared" si="8"/>
        <v>#DIV/0!</v>
      </c>
      <c r="X17" s="10">
        <v>0</v>
      </c>
      <c r="Y17" s="10">
        <v>0.4</v>
      </c>
      <c r="Z17" s="10">
        <v>0.4</v>
      </c>
      <c r="AA17" s="10">
        <v>0</v>
      </c>
      <c r="AB17" s="10">
        <v>0</v>
      </c>
      <c r="AC17" s="10">
        <v>0</v>
      </c>
      <c r="AD17" s="10"/>
      <c r="AE17" s="10">
        <f t="shared" si="9"/>
        <v>0</v>
      </c>
      <c r="AF17" s="10">
        <f t="shared" si="10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49</v>
      </c>
      <c r="B18" s="10" t="s">
        <v>41</v>
      </c>
      <c r="C18" s="10"/>
      <c r="D18" s="10">
        <v>240</v>
      </c>
      <c r="E18" s="10">
        <v>240</v>
      </c>
      <c r="F18" s="10"/>
      <c r="G18" s="11">
        <v>0</v>
      </c>
      <c r="H18" s="10" t="e">
        <v>#N/A</v>
      </c>
      <c r="I18" s="10" t="s">
        <v>42</v>
      </c>
      <c r="J18" s="10">
        <v>240</v>
      </c>
      <c r="K18" s="10">
        <f t="shared" si="2"/>
        <v>0</v>
      </c>
      <c r="L18" s="10">
        <f t="shared" si="4"/>
        <v>0</v>
      </c>
      <c r="M18" s="10">
        <v>240</v>
      </c>
      <c r="N18" s="10"/>
      <c r="O18" s="10"/>
      <c r="P18" s="10">
        <f t="shared" si="5"/>
        <v>0</v>
      </c>
      <c r="Q18" s="12"/>
      <c r="R18" s="12"/>
      <c r="S18" s="12"/>
      <c r="T18" s="12"/>
      <c r="U18" s="10"/>
      <c r="V18" s="10" t="e">
        <f t="shared" si="7"/>
        <v>#DIV/0!</v>
      </c>
      <c r="W18" s="10" t="e">
        <f t="shared" si="8"/>
        <v>#DIV/0!</v>
      </c>
      <c r="X18" s="10">
        <v>0</v>
      </c>
      <c r="Y18" s="10">
        <v>0.4</v>
      </c>
      <c r="Z18" s="10">
        <v>0.4</v>
      </c>
      <c r="AA18" s="10">
        <v>0</v>
      </c>
      <c r="AB18" s="10">
        <v>0</v>
      </c>
      <c r="AC18" s="10">
        <v>0</v>
      </c>
      <c r="AD18" s="10"/>
      <c r="AE18" s="10">
        <f t="shared" si="9"/>
        <v>0</v>
      </c>
      <c r="AF18" s="10">
        <f t="shared" si="10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41</v>
      </c>
      <c r="C19" s="1">
        <v>85</v>
      </c>
      <c r="D19" s="1">
        <v>540</v>
      </c>
      <c r="E19" s="1">
        <v>579</v>
      </c>
      <c r="F19" s="1">
        <v>34</v>
      </c>
      <c r="G19" s="6">
        <v>0.3</v>
      </c>
      <c r="H19" s="1">
        <v>40</v>
      </c>
      <c r="I19" s="1" t="s">
        <v>34</v>
      </c>
      <c r="J19" s="1">
        <v>587</v>
      </c>
      <c r="K19" s="1">
        <f t="shared" si="2"/>
        <v>-8</v>
      </c>
      <c r="L19" s="1">
        <f t="shared" si="4"/>
        <v>39</v>
      </c>
      <c r="M19" s="1">
        <v>540</v>
      </c>
      <c r="N19" s="1"/>
      <c r="O19" s="1">
        <v>45</v>
      </c>
      <c r="P19" s="1">
        <f t="shared" si="5"/>
        <v>7.8</v>
      </c>
      <c r="Q19" s="5">
        <f>11.5*P19-O19-N19-F19</f>
        <v>10.700000000000003</v>
      </c>
      <c r="R19" s="5">
        <f>Q19-S19</f>
        <v>10.700000000000003</v>
      </c>
      <c r="S19" s="5"/>
      <c r="T19" s="5"/>
      <c r="U19" s="1"/>
      <c r="V19" s="1">
        <f t="shared" si="7"/>
        <v>11.5</v>
      </c>
      <c r="W19" s="1">
        <f t="shared" si="8"/>
        <v>10.128205128205128</v>
      </c>
      <c r="X19" s="1">
        <v>9</v>
      </c>
      <c r="Y19" s="1">
        <v>5.8</v>
      </c>
      <c r="Z19" s="1">
        <v>5</v>
      </c>
      <c r="AA19" s="1">
        <v>6.2</v>
      </c>
      <c r="AB19" s="1">
        <v>7.8</v>
      </c>
      <c r="AC19" s="1">
        <v>4.4000000000000004</v>
      </c>
      <c r="AD19" s="1"/>
      <c r="AE19" s="1">
        <f t="shared" si="9"/>
        <v>3</v>
      </c>
      <c r="AF19" s="1">
        <f t="shared" si="10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3" t="s">
        <v>51</v>
      </c>
      <c r="B20" s="13" t="s">
        <v>41</v>
      </c>
      <c r="C20" s="13"/>
      <c r="D20" s="13">
        <v>720</v>
      </c>
      <c r="E20" s="13">
        <v>720</v>
      </c>
      <c r="F20" s="13"/>
      <c r="G20" s="14">
        <v>0</v>
      </c>
      <c r="H20" s="13" t="e">
        <v>#N/A</v>
      </c>
      <c r="I20" s="13" t="s">
        <v>34</v>
      </c>
      <c r="J20" s="13">
        <v>720</v>
      </c>
      <c r="K20" s="13">
        <f t="shared" si="2"/>
        <v>0</v>
      </c>
      <c r="L20" s="13">
        <f t="shared" si="4"/>
        <v>0</v>
      </c>
      <c r="M20" s="13">
        <v>720</v>
      </c>
      <c r="N20" s="13"/>
      <c r="O20" s="13"/>
      <c r="P20" s="13">
        <f t="shared" si="5"/>
        <v>0</v>
      </c>
      <c r="Q20" s="15"/>
      <c r="R20" s="15"/>
      <c r="S20" s="15"/>
      <c r="T20" s="15"/>
      <c r="U20" s="13"/>
      <c r="V20" s="13" t="e">
        <f t="shared" si="7"/>
        <v>#DIV/0!</v>
      </c>
      <c r="W20" s="13" t="e">
        <f t="shared" si="8"/>
        <v>#DIV/0!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 t="s">
        <v>63</v>
      </c>
      <c r="AE20" s="13">
        <f t="shared" si="9"/>
        <v>0</v>
      </c>
      <c r="AF20" s="13">
        <f t="shared" si="10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41</v>
      </c>
      <c r="C21" s="1">
        <v>110</v>
      </c>
      <c r="D21" s="1">
        <v>135</v>
      </c>
      <c r="E21" s="1">
        <v>87</v>
      </c>
      <c r="F21" s="1">
        <v>146</v>
      </c>
      <c r="G21" s="6">
        <v>0.17</v>
      </c>
      <c r="H21" s="1">
        <v>180</v>
      </c>
      <c r="I21" s="1" t="s">
        <v>34</v>
      </c>
      <c r="J21" s="1">
        <v>92</v>
      </c>
      <c r="K21" s="1">
        <f t="shared" si="2"/>
        <v>-5</v>
      </c>
      <c r="L21" s="1">
        <f t="shared" si="4"/>
        <v>87</v>
      </c>
      <c r="M21" s="1"/>
      <c r="N21" s="1"/>
      <c r="O21" s="1">
        <v>32.130000000000017</v>
      </c>
      <c r="P21" s="1">
        <f t="shared" si="5"/>
        <v>17.399999999999999</v>
      </c>
      <c r="Q21" s="5">
        <f>11.5*P21-O21-N21-F21</f>
        <v>21.96999999999997</v>
      </c>
      <c r="R21" s="5">
        <f>Q21-S21</f>
        <v>21.96999999999997</v>
      </c>
      <c r="S21" s="5"/>
      <c r="T21" s="5"/>
      <c r="U21" s="1"/>
      <c r="V21" s="1">
        <f t="shared" si="7"/>
        <v>11.5</v>
      </c>
      <c r="W21" s="1">
        <f t="shared" si="8"/>
        <v>10.237356321839084</v>
      </c>
      <c r="X21" s="1">
        <v>17.8</v>
      </c>
      <c r="Y21" s="1">
        <v>14.2</v>
      </c>
      <c r="Z21" s="1">
        <v>12.6</v>
      </c>
      <c r="AA21" s="1">
        <v>15.2</v>
      </c>
      <c r="AB21" s="1">
        <v>16.2</v>
      </c>
      <c r="AC21" s="1">
        <v>15.2</v>
      </c>
      <c r="AD21" s="1"/>
      <c r="AE21" s="1">
        <f t="shared" si="9"/>
        <v>4</v>
      </c>
      <c r="AF21" s="1">
        <f t="shared" si="10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0" t="s">
        <v>53</v>
      </c>
      <c r="B22" s="10" t="s">
        <v>41</v>
      </c>
      <c r="C22" s="10"/>
      <c r="D22" s="10">
        <v>600</v>
      </c>
      <c r="E22" s="10">
        <v>600</v>
      </c>
      <c r="F22" s="10"/>
      <c r="G22" s="11">
        <v>0</v>
      </c>
      <c r="H22" s="10" t="e">
        <v>#N/A</v>
      </c>
      <c r="I22" s="10" t="s">
        <v>42</v>
      </c>
      <c r="J22" s="10">
        <v>600</v>
      </c>
      <c r="K22" s="10">
        <f t="shared" si="2"/>
        <v>0</v>
      </c>
      <c r="L22" s="10">
        <f t="shared" si="4"/>
        <v>0</v>
      </c>
      <c r="M22" s="10">
        <v>600</v>
      </c>
      <c r="N22" s="10"/>
      <c r="O22" s="10"/>
      <c r="P22" s="10">
        <f t="shared" si="5"/>
        <v>0</v>
      </c>
      <c r="Q22" s="12"/>
      <c r="R22" s="12"/>
      <c r="S22" s="12"/>
      <c r="T22" s="12"/>
      <c r="U22" s="10"/>
      <c r="V22" s="10" t="e">
        <f t="shared" si="7"/>
        <v>#DIV/0!</v>
      </c>
      <c r="W22" s="10" t="e">
        <f t="shared" si="8"/>
        <v>#DIV/0!</v>
      </c>
      <c r="X22" s="10">
        <v>0</v>
      </c>
      <c r="Y22" s="10">
        <v>0.4</v>
      </c>
      <c r="Z22" s="10">
        <v>0.4</v>
      </c>
      <c r="AA22" s="10">
        <v>0</v>
      </c>
      <c r="AB22" s="10">
        <v>0</v>
      </c>
      <c r="AC22" s="10">
        <v>0</v>
      </c>
      <c r="AD22" s="10"/>
      <c r="AE22" s="10">
        <f t="shared" si="9"/>
        <v>0</v>
      </c>
      <c r="AF22" s="10">
        <f t="shared" si="10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54</v>
      </c>
      <c r="B23" s="10" t="s">
        <v>41</v>
      </c>
      <c r="C23" s="10"/>
      <c r="D23" s="10">
        <v>480</v>
      </c>
      <c r="E23" s="10">
        <v>480</v>
      </c>
      <c r="F23" s="10"/>
      <c r="G23" s="11">
        <v>0</v>
      </c>
      <c r="H23" s="10" t="e">
        <v>#N/A</v>
      </c>
      <c r="I23" s="10" t="s">
        <v>42</v>
      </c>
      <c r="J23" s="10">
        <v>480</v>
      </c>
      <c r="K23" s="10">
        <f t="shared" si="2"/>
        <v>0</v>
      </c>
      <c r="L23" s="10">
        <f t="shared" si="4"/>
        <v>0</v>
      </c>
      <c r="M23" s="10">
        <v>480</v>
      </c>
      <c r="N23" s="10"/>
      <c r="O23" s="10"/>
      <c r="P23" s="10">
        <f t="shared" si="5"/>
        <v>0</v>
      </c>
      <c r="Q23" s="12"/>
      <c r="R23" s="12"/>
      <c r="S23" s="12"/>
      <c r="T23" s="12"/>
      <c r="U23" s="10"/>
      <c r="V23" s="10" t="e">
        <f t="shared" si="7"/>
        <v>#DIV/0!</v>
      </c>
      <c r="W23" s="10" t="e">
        <f t="shared" si="8"/>
        <v>#DIV/0!</v>
      </c>
      <c r="X23" s="10">
        <v>0</v>
      </c>
      <c r="Y23" s="10">
        <v>0.4</v>
      </c>
      <c r="Z23" s="10">
        <v>0.4</v>
      </c>
      <c r="AA23" s="10">
        <v>0</v>
      </c>
      <c r="AB23" s="10">
        <v>0</v>
      </c>
      <c r="AC23" s="10">
        <v>0</v>
      </c>
      <c r="AD23" s="10"/>
      <c r="AE23" s="10">
        <f t="shared" si="9"/>
        <v>0</v>
      </c>
      <c r="AF23" s="10">
        <f t="shared" si="10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55</v>
      </c>
      <c r="B24" s="10" t="s">
        <v>41</v>
      </c>
      <c r="C24" s="10"/>
      <c r="D24" s="10">
        <v>480</v>
      </c>
      <c r="E24" s="10">
        <v>480</v>
      </c>
      <c r="F24" s="10"/>
      <c r="G24" s="11">
        <v>0</v>
      </c>
      <c r="H24" s="10" t="e">
        <v>#N/A</v>
      </c>
      <c r="I24" s="10" t="s">
        <v>42</v>
      </c>
      <c r="J24" s="10">
        <v>480</v>
      </c>
      <c r="K24" s="10">
        <f t="shared" si="2"/>
        <v>0</v>
      </c>
      <c r="L24" s="10">
        <f t="shared" si="4"/>
        <v>0</v>
      </c>
      <c r="M24" s="10">
        <v>480</v>
      </c>
      <c r="N24" s="10"/>
      <c r="O24" s="10"/>
      <c r="P24" s="10">
        <f t="shared" si="5"/>
        <v>0</v>
      </c>
      <c r="Q24" s="12"/>
      <c r="R24" s="12"/>
      <c r="S24" s="12"/>
      <c r="T24" s="12"/>
      <c r="U24" s="10"/>
      <c r="V24" s="10" t="e">
        <f t="shared" si="7"/>
        <v>#DIV/0!</v>
      </c>
      <c r="W24" s="10" t="e">
        <f t="shared" si="8"/>
        <v>#DIV/0!</v>
      </c>
      <c r="X24" s="10">
        <v>0</v>
      </c>
      <c r="Y24" s="10">
        <v>0.4</v>
      </c>
      <c r="Z24" s="10">
        <v>0.4</v>
      </c>
      <c r="AA24" s="10">
        <v>0</v>
      </c>
      <c r="AB24" s="10">
        <v>0</v>
      </c>
      <c r="AC24" s="10">
        <v>0</v>
      </c>
      <c r="AD24" s="10"/>
      <c r="AE24" s="10">
        <f t="shared" si="9"/>
        <v>0</v>
      </c>
      <c r="AF24" s="10">
        <f t="shared" si="10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56</v>
      </c>
      <c r="B25" s="10" t="s">
        <v>41</v>
      </c>
      <c r="C25" s="10"/>
      <c r="D25" s="10">
        <v>420</v>
      </c>
      <c r="E25" s="10">
        <v>420</v>
      </c>
      <c r="F25" s="10"/>
      <c r="G25" s="11">
        <v>0</v>
      </c>
      <c r="H25" s="10" t="e">
        <v>#N/A</v>
      </c>
      <c r="I25" s="10" t="s">
        <v>42</v>
      </c>
      <c r="J25" s="10">
        <v>424</v>
      </c>
      <c r="K25" s="10">
        <f t="shared" si="2"/>
        <v>-4</v>
      </c>
      <c r="L25" s="10">
        <f t="shared" si="4"/>
        <v>0</v>
      </c>
      <c r="M25" s="10">
        <v>420</v>
      </c>
      <c r="N25" s="10"/>
      <c r="O25" s="10"/>
      <c r="P25" s="10">
        <f t="shared" si="5"/>
        <v>0</v>
      </c>
      <c r="Q25" s="12"/>
      <c r="R25" s="12"/>
      <c r="S25" s="12"/>
      <c r="T25" s="12"/>
      <c r="U25" s="10"/>
      <c r="V25" s="10" t="e">
        <f t="shared" si="7"/>
        <v>#DIV/0!</v>
      </c>
      <c r="W25" s="10" t="e">
        <f t="shared" si="8"/>
        <v>#DIV/0!</v>
      </c>
      <c r="X25" s="10">
        <v>0</v>
      </c>
      <c r="Y25" s="10">
        <v>0.4</v>
      </c>
      <c r="Z25" s="10">
        <v>0.4</v>
      </c>
      <c r="AA25" s="10">
        <v>0</v>
      </c>
      <c r="AB25" s="10">
        <v>0</v>
      </c>
      <c r="AC25" s="10">
        <v>0</v>
      </c>
      <c r="AD25" s="10"/>
      <c r="AE25" s="10">
        <f t="shared" si="9"/>
        <v>0</v>
      </c>
      <c r="AF25" s="10">
        <f t="shared" si="10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3" t="s">
        <v>57</v>
      </c>
      <c r="B26" s="13" t="s">
        <v>41</v>
      </c>
      <c r="C26" s="13"/>
      <c r="D26" s="13">
        <v>300</v>
      </c>
      <c r="E26" s="13">
        <v>300</v>
      </c>
      <c r="F26" s="13"/>
      <c r="G26" s="14">
        <v>0</v>
      </c>
      <c r="H26" s="13" t="e">
        <v>#N/A</v>
      </c>
      <c r="I26" s="13" t="s">
        <v>34</v>
      </c>
      <c r="J26" s="13">
        <v>303</v>
      </c>
      <c r="K26" s="13">
        <f t="shared" si="2"/>
        <v>-3</v>
      </c>
      <c r="L26" s="13">
        <f t="shared" si="4"/>
        <v>0</v>
      </c>
      <c r="M26" s="13">
        <v>300</v>
      </c>
      <c r="N26" s="13"/>
      <c r="O26" s="13"/>
      <c r="P26" s="13">
        <f t="shared" si="5"/>
        <v>0</v>
      </c>
      <c r="Q26" s="15"/>
      <c r="R26" s="15"/>
      <c r="S26" s="15"/>
      <c r="T26" s="15"/>
      <c r="U26" s="13"/>
      <c r="V26" s="13" t="e">
        <f t="shared" si="7"/>
        <v>#DIV/0!</v>
      </c>
      <c r="W26" s="13" t="e">
        <f t="shared" si="8"/>
        <v>#DIV/0!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 t="s">
        <v>63</v>
      </c>
      <c r="AE26" s="13">
        <f t="shared" si="9"/>
        <v>0</v>
      </c>
      <c r="AF26" s="13">
        <f t="shared" si="10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3" t="s">
        <v>58</v>
      </c>
      <c r="B27" s="13" t="s">
        <v>41</v>
      </c>
      <c r="C27" s="13"/>
      <c r="D27" s="13">
        <v>480</v>
      </c>
      <c r="E27" s="13">
        <v>480</v>
      </c>
      <c r="F27" s="13"/>
      <c r="G27" s="14">
        <v>0</v>
      </c>
      <c r="H27" s="13" t="e">
        <v>#N/A</v>
      </c>
      <c r="I27" s="13" t="s">
        <v>34</v>
      </c>
      <c r="J27" s="13">
        <v>483</v>
      </c>
      <c r="K27" s="13">
        <f t="shared" si="2"/>
        <v>-3</v>
      </c>
      <c r="L27" s="13">
        <f t="shared" si="4"/>
        <v>0</v>
      </c>
      <c r="M27" s="13">
        <v>480</v>
      </c>
      <c r="N27" s="13"/>
      <c r="O27" s="13"/>
      <c r="P27" s="13">
        <f t="shared" si="5"/>
        <v>0</v>
      </c>
      <c r="Q27" s="15"/>
      <c r="R27" s="15"/>
      <c r="S27" s="15"/>
      <c r="T27" s="15"/>
      <c r="U27" s="13"/>
      <c r="V27" s="13" t="e">
        <f t="shared" si="7"/>
        <v>#DIV/0!</v>
      </c>
      <c r="W27" s="13" t="e">
        <f t="shared" si="8"/>
        <v>#DIV/0!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 t="s">
        <v>63</v>
      </c>
      <c r="AE27" s="13">
        <f t="shared" si="9"/>
        <v>0</v>
      </c>
      <c r="AF27" s="13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59</v>
      </c>
      <c r="B28" s="1" t="s">
        <v>33</v>
      </c>
      <c r="C28" s="1">
        <v>3186.7080000000001</v>
      </c>
      <c r="D28" s="1">
        <v>1643.923</v>
      </c>
      <c r="E28" s="1">
        <v>2246.2919999999999</v>
      </c>
      <c r="F28" s="1">
        <v>1999.989</v>
      </c>
      <c r="G28" s="6">
        <v>1</v>
      </c>
      <c r="H28" s="1">
        <v>55</v>
      </c>
      <c r="I28" s="1" t="s">
        <v>34</v>
      </c>
      <c r="J28" s="1">
        <v>2109.6759999999999</v>
      </c>
      <c r="K28" s="1">
        <f t="shared" si="2"/>
        <v>136.61599999999999</v>
      </c>
      <c r="L28" s="1">
        <f t="shared" si="4"/>
        <v>2246.2919999999999</v>
      </c>
      <c r="M28" s="1"/>
      <c r="N28" s="1">
        <v>1000</v>
      </c>
      <c r="O28" s="1">
        <v>1500</v>
      </c>
      <c r="P28" s="1">
        <f t="shared" si="5"/>
        <v>449.25839999999999</v>
      </c>
      <c r="Q28" s="5">
        <f t="shared" ref="Q28:Q30" si="12">11.5*P28-O28-N28-F28</f>
        <v>666.48259999999982</v>
      </c>
      <c r="R28" s="5">
        <f t="shared" ref="R28:R30" si="13">Q28-S28</f>
        <v>316.48259999999982</v>
      </c>
      <c r="S28" s="5">
        <v>350</v>
      </c>
      <c r="T28" s="5"/>
      <c r="U28" s="1"/>
      <c r="V28" s="1">
        <f t="shared" si="7"/>
        <v>11.499999999999998</v>
      </c>
      <c r="W28" s="1">
        <f t="shared" si="8"/>
        <v>10.016482719076594</v>
      </c>
      <c r="X28" s="1">
        <v>496.3374</v>
      </c>
      <c r="Y28" s="1">
        <v>444.38659999999999</v>
      </c>
      <c r="Z28" s="1">
        <v>378.94799999999998</v>
      </c>
      <c r="AA28" s="1">
        <v>386.7054</v>
      </c>
      <c r="AB28" s="1">
        <v>460.31400000000002</v>
      </c>
      <c r="AC28" s="1">
        <v>536.34379999999999</v>
      </c>
      <c r="AD28" s="1"/>
      <c r="AE28" s="1">
        <f t="shared" si="9"/>
        <v>316</v>
      </c>
      <c r="AF28" s="1">
        <f t="shared" si="10"/>
        <v>350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33</v>
      </c>
      <c r="C29" s="1">
        <v>2377.7649999999999</v>
      </c>
      <c r="D29" s="1">
        <v>5821.51</v>
      </c>
      <c r="E29" s="1">
        <v>3147.8429999999998</v>
      </c>
      <c r="F29" s="1">
        <v>4691.4390000000003</v>
      </c>
      <c r="G29" s="6">
        <v>1</v>
      </c>
      <c r="H29" s="1">
        <v>50</v>
      </c>
      <c r="I29" s="1" t="s">
        <v>34</v>
      </c>
      <c r="J29" s="1">
        <v>3140.6849999999999</v>
      </c>
      <c r="K29" s="1">
        <f t="shared" si="2"/>
        <v>7.1579999999999018</v>
      </c>
      <c r="L29" s="1">
        <f t="shared" si="4"/>
        <v>3147.8429999999998</v>
      </c>
      <c r="M29" s="1"/>
      <c r="N29" s="1"/>
      <c r="O29" s="1">
        <v>950</v>
      </c>
      <c r="P29" s="1">
        <f t="shared" si="5"/>
        <v>629.56859999999995</v>
      </c>
      <c r="Q29" s="5">
        <f t="shared" si="12"/>
        <v>1598.5998999999993</v>
      </c>
      <c r="R29" s="5">
        <f t="shared" si="13"/>
        <v>698.59989999999925</v>
      </c>
      <c r="S29" s="5">
        <v>900</v>
      </c>
      <c r="T29" s="5"/>
      <c r="U29" s="1"/>
      <c r="V29" s="1">
        <f t="shared" si="7"/>
        <v>11.5</v>
      </c>
      <c r="W29" s="1">
        <f t="shared" si="8"/>
        <v>8.9608010945908045</v>
      </c>
      <c r="X29" s="1">
        <v>616.56060000000002</v>
      </c>
      <c r="Y29" s="1">
        <v>645.34179999999992</v>
      </c>
      <c r="Z29" s="1">
        <v>759.62599999999998</v>
      </c>
      <c r="AA29" s="1">
        <v>664.85239999999999</v>
      </c>
      <c r="AB29" s="1">
        <v>555.54499999999996</v>
      </c>
      <c r="AC29" s="1">
        <v>550.99700000000007</v>
      </c>
      <c r="AD29" s="1"/>
      <c r="AE29" s="1">
        <f t="shared" si="9"/>
        <v>699</v>
      </c>
      <c r="AF29" s="1">
        <f t="shared" si="10"/>
        <v>900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33</v>
      </c>
      <c r="C30" s="1">
        <v>4433.3639999999996</v>
      </c>
      <c r="D30" s="1">
        <v>3929.3989999999999</v>
      </c>
      <c r="E30" s="1">
        <v>3456.2629999999999</v>
      </c>
      <c r="F30" s="1">
        <v>4129.4570000000003</v>
      </c>
      <c r="G30" s="6">
        <v>1</v>
      </c>
      <c r="H30" s="1">
        <v>55</v>
      </c>
      <c r="I30" s="1" t="s">
        <v>34</v>
      </c>
      <c r="J30" s="1">
        <v>3245.4870000000001</v>
      </c>
      <c r="K30" s="1">
        <f t="shared" si="2"/>
        <v>210.77599999999984</v>
      </c>
      <c r="L30" s="1">
        <f t="shared" si="4"/>
        <v>3456.2629999999999</v>
      </c>
      <c r="M30" s="1"/>
      <c r="N30" s="1">
        <v>1000</v>
      </c>
      <c r="O30" s="1">
        <v>1600</v>
      </c>
      <c r="P30" s="1">
        <f t="shared" si="5"/>
        <v>691.25260000000003</v>
      </c>
      <c r="Q30" s="5">
        <f t="shared" si="12"/>
        <v>1219.9479000000001</v>
      </c>
      <c r="R30" s="5">
        <f t="shared" si="13"/>
        <v>519.94790000000012</v>
      </c>
      <c r="S30" s="5">
        <v>700</v>
      </c>
      <c r="T30" s="5"/>
      <c r="U30" s="1"/>
      <c r="V30" s="1">
        <f t="shared" si="7"/>
        <v>11.5</v>
      </c>
      <c r="W30" s="1">
        <f t="shared" si="8"/>
        <v>9.7351633831106028</v>
      </c>
      <c r="X30" s="1">
        <v>740.66540000000009</v>
      </c>
      <c r="Y30" s="1">
        <v>718.67399999999998</v>
      </c>
      <c r="Z30" s="1">
        <v>662.01800000000003</v>
      </c>
      <c r="AA30" s="1">
        <v>642.98540000000003</v>
      </c>
      <c r="AB30" s="1">
        <v>699.15879999999993</v>
      </c>
      <c r="AC30" s="1">
        <v>756.31279999999992</v>
      </c>
      <c r="AD30" s="1"/>
      <c r="AE30" s="1">
        <f t="shared" si="9"/>
        <v>520</v>
      </c>
      <c r="AF30" s="1">
        <f t="shared" si="10"/>
        <v>700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3" t="s">
        <v>62</v>
      </c>
      <c r="B31" s="13" t="s">
        <v>33</v>
      </c>
      <c r="C31" s="13"/>
      <c r="D31" s="13"/>
      <c r="E31" s="13"/>
      <c r="F31" s="13"/>
      <c r="G31" s="14">
        <v>0</v>
      </c>
      <c r="H31" s="13">
        <v>60</v>
      </c>
      <c r="I31" s="13" t="s">
        <v>34</v>
      </c>
      <c r="J31" s="13"/>
      <c r="K31" s="13">
        <f t="shared" si="2"/>
        <v>0</v>
      </c>
      <c r="L31" s="13">
        <f t="shared" si="4"/>
        <v>0</v>
      </c>
      <c r="M31" s="13"/>
      <c r="N31" s="13"/>
      <c r="O31" s="13"/>
      <c r="P31" s="13">
        <f t="shared" si="5"/>
        <v>0</v>
      </c>
      <c r="Q31" s="15"/>
      <c r="R31" s="15"/>
      <c r="S31" s="15"/>
      <c r="T31" s="15"/>
      <c r="U31" s="13"/>
      <c r="V31" s="13" t="e">
        <f t="shared" si="7"/>
        <v>#DIV/0!</v>
      </c>
      <c r="W31" s="13" t="e">
        <f t="shared" si="8"/>
        <v>#DIV/0!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 t="s">
        <v>63</v>
      </c>
      <c r="AE31" s="13">
        <f t="shared" si="9"/>
        <v>0</v>
      </c>
      <c r="AF31" s="13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3" t="s">
        <v>65</v>
      </c>
      <c r="B32" s="13" t="s">
        <v>33</v>
      </c>
      <c r="C32" s="13"/>
      <c r="D32" s="13"/>
      <c r="E32" s="13"/>
      <c r="F32" s="13"/>
      <c r="G32" s="14">
        <v>0</v>
      </c>
      <c r="H32" s="13">
        <v>50</v>
      </c>
      <c r="I32" s="13" t="s">
        <v>34</v>
      </c>
      <c r="J32" s="13">
        <v>13</v>
      </c>
      <c r="K32" s="13">
        <f t="shared" si="2"/>
        <v>-13</v>
      </c>
      <c r="L32" s="13">
        <f t="shared" si="4"/>
        <v>0</v>
      </c>
      <c r="M32" s="13"/>
      <c r="N32" s="13"/>
      <c r="O32" s="13"/>
      <c r="P32" s="13">
        <f t="shared" si="5"/>
        <v>0</v>
      </c>
      <c r="Q32" s="15"/>
      <c r="R32" s="15"/>
      <c r="S32" s="15"/>
      <c r="T32" s="15"/>
      <c r="U32" s="13"/>
      <c r="V32" s="13" t="e">
        <f t="shared" si="7"/>
        <v>#DIV/0!</v>
      </c>
      <c r="W32" s="13" t="e">
        <f t="shared" si="8"/>
        <v>#DIV/0!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 t="s">
        <v>63</v>
      </c>
      <c r="AE32" s="13">
        <f t="shared" si="9"/>
        <v>0</v>
      </c>
      <c r="AF32" s="13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33</v>
      </c>
      <c r="C33" s="1">
        <v>4208.9160000000002</v>
      </c>
      <c r="D33" s="1">
        <v>1924.55</v>
      </c>
      <c r="E33" s="1">
        <v>2771.739</v>
      </c>
      <c r="F33" s="1">
        <v>2794.6590000000001</v>
      </c>
      <c r="G33" s="6">
        <v>1</v>
      </c>
      <c r="H33" s="1">
        <v>55</v>
      </c>
      <c r="I33" s="1" t="s">
        <v>34</v>
      </c>
      <c r="J33" s="1">
        <v>2616.6529999999998</v>
      </c>
      <c r="K33" s="1">
        <f t="shared" si="2"/>
        <v>155.08600000000024</v>
      </c>
      <c r="L33" s="1">
        <f t="shared" si="4"/>
        <v>2771.739</v>
      </c>
      <c r="M33" s="1"/>
      <c r="N33" s="1">
        <v>1000</v>
      </c>
      <c r="O33" s="1">
        <v>1300</v>
      </c>
      <c r="P33" s="1">
        <f t="shared" si="5"/>
        <v>554.34780000000001</v>
      </c>
      <c r="Q33" s="5">
        <f>11.5*P33-O33-N33-F33</f>
        <v>1280.3407000000002</v>
      </c>
      <c r="R33" s="5">
        <f>Q33-S33</f>
        <v>580.3407000000002</v>
      </c>
      <c r="S33" s="5">
        <v>700</v>
      </c>
      <c r="T33" s="5"/>
      <c r="U33" s="1"/>
      <c r="V33" s="1">
        <f t="shared" si="7"/>
        <v>11.5</v>
      </c>
      <c r="W33" s="1">
        <f t="shared" si="8"/>
        <v>9.1903656873897575</v>
      </c>
      <c r="X33" s="1">
        <v>564.97399999999993</v>
      </c>
      <c r="Y33" s="1">
        <v>543.65600000000006</v>
      </c>
      <c r="Z33" s="1">
        <v>508.97399999999999</v>
      </c>
      <c r="AA33" s="1">
        <v>542.90959999999995</v>
      </c>
      <c r="AB33" s="1">
        <v>611.94200000000001</v>
      </c>
      <c r="AC33" s="1">
        <v>639.53660000000002</v>
      </c>
      <c r="AD33" s="1"/>
      <c r="AE33" s="1">
        <f t="shared" si="9"/>
        <v>580</v>
      </c>
      <c r="AF33" s="1">
        <f t="shared" si="10"/>
        <v>700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0" t="s">
        <v>67</v>
      </c>
      <c r="B34" s="10" t="s">
        <v>33</v>
      </c>
      <c r="C34" s="10">
        <v>926.68</v>
      </c>
      <c r="D34" s="10">
        <v>2982.4679999999998</v>
      </c>
      <c r="E34" s="17">
        <v>381.14</v>
      </c>
      <c r="F34" s="17">
        <v>2321.4699999999998</v>
      </c>
      <c r="G34" s="11">
        <v>0</v>
      </c>
      <c r="H34" s="10">
        <v>60</v>
      </c>
      <c r="I34" s="10" t="s">
        <v>68</v>
      </c>
      <c r="J34" s="10">
        <v>355.5</v>
      </c>
      <c r="K34" s="10">
        <f t="shared" si="2"/>
        <v>25.639999999999986</v>
      </c>
      <c r="L34" s="10">
        <f t="shared" si="4"/>
        <v>381.14</v>
      </c>
      <c r="M34" s="10"/>
      <c r="N34" s="10"/>
      <c r="O34" s="10"/>
      <c r="P34" s="10">
        <f t="shared" si="5"/>
        <v>76.227999999999994</v>
      </c>
      <c r="Q34" s="12"/>
      <c r="R34" s="12"/>
      <c r="S34" s="12"/>
      <c r="T34" s="12"/>
      <c r="U34" s="10"/>
      <c r="V34" s="10">
        <f t="shared" si="7"/>
        <v>30.454295009707717</v>
      </c>
      <c r="W34" s="10">
        <f t="shared" si="8"/>
        <v>30.454295009707717</v>
      </c>
      <c r="X34" s="10">
        <v>317.01400000000001</v>
      </c>
      <c r="Y34" s="10">
        <v>732.91740000000004</v>
      </c>
      <c r="Z34" s="10">
        <v>669.74840000000006</v>
      </c>
      <c r="AA34" s="10">
        <v>682.17219999999998</v>
      </c>
      <c r="AB34" s="10">
        <v>588.37940000000003</v>
      </c>
      <c r="AC34" s="10">
        <v>679.3922</v>
      </c>
      <c r="AD34" s="10" t="s">
        <v>64</v>
      </c>
      <c r="AE34" s="10">
        <f t="shared" si="9"/>
        <v>0</v>
      </c>
      <c r="AF34" s="10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0" t="s">
        <v>69</v>
      </c>
      <c r="B35" s="10" t="s">
        <v>33</v>
      </c>
      <c r="C35" s="10"/>
      <c r="D35" s="10">
        <v>7.74</v>
      </c>
      <c r="E35" s="17">
        <v>7.74</v>
      </c>
      <c r="F35" s="10"/>
      <c r="G35" s="11">
        <v>0</v>
      </c>
      <c r="H35" s="10">
        <v>60</v>
      </c>
      <c r="I35" s="10" t="s">
        <v>68</v>
      </c>
      <c r="J35" s="10"/>
      <c r="K35" s="10">
        <f t="shared" si="2"/>
        <v>7.74</v>
      </c>
      <c r="L35" s="10">
        <f t="shared" si="4"/>
        <v>7.74</v>
      </c>
      <c r="M35" s="10"/>
      <c r="N35" s="10"/>
      <c r="O35" s="10"/>
      <c r="P35" s="10">
        <f t="shared" si="5"/>
        <v>1.548</v>
      </c>
      <c r="Q35" s="12"/>
      <c r="R35" s="12"/>
      <c r="S35" s="12"/>
      <c r="T35" s="12"/>
      <c r="U35" s="10"/>
      <c r="V35" s="10">
        <f t="shared" si="7"/>
        <v>0</v>
      </c>
      <c r="W35" s="10">
        <f t="shared" si="8"/>
        <v>0</v>
      </c>
      <c r="X35" s="10">
        <v>1.548</v>
      </c>
      <c r="Y35" s="10">
        <v>2.5752000000000002</v>
      </c>
      <c r="Z35" s="10">
        <v>2.5752000000000002</v>
      </c>
      <c r="AA35" s="10">
        <v>8.8064</v>
      </c>
      <c r="AB35" s="10">
        <v>8.8064</v>
      </c>
      <c r="AC35" s="10">
        <v>167.0284</v>
      </c>
      <c r="AD35" s="10" t="s">
        <v>64</v>
      </c>
      <c r="AE35" s="10">
        <f t="shared" si="9"/>
        <v>0</v>
      </c>
      <c r="AF35" s="10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70</v>
      </c>
      <c r="B36" s="1" t="s">
        <v>33</v>
      </c>
      <c r="C36" s="1">
        <v>815.41899999999998</v>
      </c>
      <c r="D36" s="1">
        <v>777.94</v>
      </c>
      <c r="E36" s="1">
        <v>538.83299999999997</v>
      </c>
      <c r="F36" s="1">
        <v>859.27499999999998</v>
      </c>
      <c r="G36" s="6">
        <v>1</v>
      </c>
      <c r="H36" s="1">
        <v>60</v>
      </c>
      <c r="I36" s="1" t="s">
        <v>34</v>
      </c>
      <c r="J36" s="1">
        <v>499.88</v>
      </c>
      <c r="K36" s="1">
        <f t="shared" si="2"/>
        <v>38.952999999999975</v>
      </c>
      <c r="L36" s="1">
        <f t="shared" si="4"/>
        <v>538.83299999999997</v>
      </c>
      <c r="M36" s="1"/>
      <c r="N36" s="1"/>
      <c r="O36" s="1">
        <v>205.98859999999971</v>
      </c>
      <c r="P36" s="1">
        <f t="shared" si="5"/>
        <v>107.7666</v>
      </c>
      <c r="Q36" s="5">
        <f t="shared" ref="Q36:Q38" si="14">11.5*P36-O36-N36-F36</f>
        <v>174.0523000000004</v>
      </c>
      <c r="R36" s="5">
        <f t="shared" ref="R36:R39" si="15">Q36-S36</f>
        <v>174.0523000000004</v>
      </c>
      <c r="S36" s="5"/>
      <c r="T36" s="5"/>
      <c r="U36" s="1"/>
      <c r="V36" s="1">
        <f t="shared" si="7"/>
        <v>11.5</v>
      </c>
      <c r="W36" s="1">
        <f t="shared" si="8"/>
        <v>9.8849142498696239</v>
      </c>
      <c r="X36" s="1">
        <v>119.1418</v>
      </c>
      <c r="Y36" s="1">
        <v>111.3212</v>
      </c>
      <c r="Z36" s="1">
        <v>81.688999999999993</v>
      </c>
      <c r="AA36" s="1">
        <v>92.440399999999997</v>
      </c>
      <c r="AB36" s="1">
        <v>110.584</v>
      </c>
      <c r="AC36" s="1">
        <v>121.05200000000001</v>
      </c>
      <c r="AD36" s="1"/>
      <c r="AE36" s="1">
        <f t="shared" si="9"/>
        <v>174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33</v>
      </c>
      <c r="C37" s="1">
        <v>1568.5909999999999</v>
      </c>
      <c r="D37" s="1">
        <v>908.43</v>
      </c>
      <c r="E37" s="1">
        <v>1110.4359999999999</v>
      </c>
      <c r="F37" s="1">
        <v>1141.69</v>
      </c>
      <c r="G37" s="6">
        <v>1</v>
      </c>
      <c r="H37" s="1">
        <v>60</v>
      </c>
      <c r="I37" s="1" t="s">
        <v>34</v>
      </c>
      <c r="J37" s="1">
        <v>1040.76</v>
      </c>
      <c r="K37" s="1">
        <f t="shared" ref="K37:K68" si="16">E37-J37</f>
        <v>69.675999999999931</v>
      </c>
      <c r="L37" s="1">
        <f t="shared" si="4"/>
        <v>1110.4359999999999</v>
      </c>
      <c r="M37" s="1"/>
      <c r="N37" s="1"/>
      <c r="O37" s="1">
        <v>850</v>
      </c>
      <c r="P37" s="1">
        <f t="shared" si="5"/>
        <v>222.0872</v>
      </c>
      <c r="Q37" s="5">
        <f t="shared" si="14"/>
        <v>562.3127999999997</v>
      </c>
      <c r="R37" s="5">
        <f t="shared" si="15"/>
        <v>262.3127999999997</v>
      </c>
      <c r="S37" s="5">
        <v>300</v>
      </c>
      <c r="T37" s="5"/>
      <c r="U37" s="1"/>
      <c r="V37" s="1">
        <f t="shared" si="7"/>
        <v>11.499999999999998</v>
      </c>
      <c r="W37" s="1">
        <f t="shared" si="8"/>
        <v>8.9680539896040834</v>
      </c>
      <c r="X37" s="1">
        <v>220.99279999999999</v>
      </c>
      <c r="Y37" s="1">
        <v>186.00839999999999</v>
      </c>
      <c r="Z37" s="1">
        <v>163.8612</v>
      </c>
      <c r="AA37" s="1">
        <v>193.6754</v>
      </c>
      <c r="AB37" s="1">
        <v>215.36879999999999</v>
      </c>
      <c r="AC37" s="1">
        <v>209.7868</v>
      </c>
      <c r="AD37" s="1"/>
      <c r="AE37" s="1">
        <f t="shared" si="9"/>
        <v>262</v>
      </c>
      <c r="AF37" s="1">
        <f t="shared" si="10"/>
        <v>300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33</v>
      </c>
      <c r="C38" s="1">
        <v>2398.1869999999999</v>
      </c>
      <c r="D38" s="1">
        <v>1264.346</v>
      </c>
      <c r="E38" s="1">
        <v>1780.7940000000001</v>
      </c>
      <c r="F38" s="1">
        <v>1504.1310000000001</v>
      </c>
      <c r="G38" s="6">
        <v>1</v>
      </c>
      <c r="H38" s="1">
        <v>60</v>
      </c>
      <c r="I38" s="1" t="s">
        <v>34</v>
      </c>
      <c r="J38" s="1">
        <v>1680.75</v>
      </c>
      <c r="K38" s="1">
        <f t="shared" si="16"/>
        <v>100.0440000000001</v>
      </c>
      <c r="L38" s="1">
        <f t="shared" si="4"/>
        <v>1780.7940000000001</v>
      </c>
      <c r="M38" s="1"/>
      <c r="N38" s="1">
        <v>800</v>
      </c>
      <c r="O38" s="1">
        <v>1000</v>
      </c>
      <c r="P38" s="1">
        <f t="shared" si="5"/>
        <v>356.15880000000004</v>
      </c>
      <c r="Q38" s="5">
        <f t="shared" si="14"/>
        <v>791.69520000000034</v>
      </c>
      <c r="R38" s="5">
        <f t="shared" si="15"/>
        <v>391.69520000000034</v>
      </c>
      <c r="S38" s="5">
        <v>400</v>
      </c>
      <c r="T38" s="5"/>
      <c r="U38" s="1"/>
      <c r="V38" s="1">
        <f t="shared" si="7"/>
        <v>11.5</v>
      </c>
      <c r="W38" s="1">
        <f t="shared" si="8"/>
        <v>9.277128629139586</v>
      </c>
      <c r="X38" s="1">
        <v>367.87740000000002</v>
      </c>
      <c r="Y38" s="1">
        <v>338.14120000000003</v>
      </c>
      <c r="Z38" s="1">
        <v>297.64839999999998</v>
      </c>
      <c r="AA38" s="1">
        <v>317.72199999999998</v>
      </c>
      <c r="AB38" s="1">
        <v>351.31360000000001</v>
      </c>
      <c r="AC38" s="1">
        <v>329.47059999999999</v>
      </c>
      <c r="AD38" s="1"/>
      <c r="AE38" s="1">
        <f t="shared" si="9"/>
        <v>392</v>
      </c>
      <c r="AF38" s="1">
        <f t="shared" si="10"/>
        <v>400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33</v>
      </c>
      <c r="C39" s="1">
        <v>54.441000000000003</v>
      </c>
      <c r="D39" s="1">
        <v>58.414000000000001</v>
      </c>
      <c r="E39" s="1">
        <v>27.373000000000001</v>
      </c>
      <c r="F39" s="1">
        <v>59.216999999999999</v>
      </c>
      <c r="G39" s="6">
        <v>1</v>
      </c>
      <c r="H39" s="1">
        <v>35</v>
      </c>
      <c r="I39" s="1" t="s">
        <v>34</v>
      </c>
      <c r="J39" s="1">
        <v>43</v>
      </c>
      <c r="K39" s="1">
        <f t="shared" si="16"/>
        <v>-15.626999999999999</v>
      </c>
      <c r="L39" s="1">
        <f t="shared" si="4"/>
        <v>27.373000000000001</v>
      </c>
      <c r="M39" s="1"/>
      <c r="N39" s="1"/>
      <c r="O39" s="1">
        <v>25.420999999999999</v>
      </c>
      <c r="P39" s="1">
        <f t="shared" si="5"/>
        <v>5.4746000000000006</v>
      </c>
      <c r="Q39" s="5"/>
      <c r="R39" s="5">
        <f t="shared" si="15"/>
        <v>0</v>
      </c>
      <c r="S39" s="5"/>
      <c r="T39" s="5"/>
      <c r="U39" s="1"/>
      <c r="V39" s="1">
        <f t="shared" si="7"/>
        <v>15.460124940634932</v>
      </c>
      <c r="W39" s="1">
        <f t="shared" si="8"/>
        <v>15.460124940634932</v>
      </c>
      <c r="X39" s="1">
        <v>8.2720000000000002</v>
      </c>
      <c r="Y39" s="1">
        <v>8.3368000000000002</v>
      </c>
      <c r="Z39" s="1">
        <v>4.7858000000000001</v>
      </c>
      <c r="AA39" s="1">
        <v>4.7842000000000002</v>
      </c>
      <c r="AB39" s="1">
        <v>7.4159999999999986</v>
      </c>
      <c r="AC39" s="1">
        <v>7.883</v>
      </c>
      <c r="AD39" s="1"/>
      <c r="AE39" s="1">
        <f t="shared" si="9"/>
        <v>0</v>
      </c>
      <c r="AF39" s="1">
        <f t="shared" si="10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3" t="s">
        <v>74</v>
      </c>
      <c r="B40" s="13" t="s">
        <v>33</v>
      </c>
      <c r="C40" s="13"/>
      <c r="D40" s="13"/>
      <c r="E40" s="13"/>
      <c r="F40" s="13"/>
      <c r="G40" s="14">
        <v>0</v>
      </c>
      <c r="H40" s="13" t="e">
        <v>#N/A</v>
      </c>
      <c r="I40" s="13" t="s">
        <v>34</v>
      </c>
      <c r="J40" s="13"/>
      <c r="K40" s="13">
        <f t="shared" si="16"/>
        <v>0</v>
      </c>
      <c r="L40" s="13">
        <f t="shared" si="4"/>
        <v>0</v>
      </c>
      <c r="M40" s="13"/>
      <c r="N40" s="13"/>
      <c r="O40" s="13"/>
      <c r="P40" s="13">
        <f t="shared" si="5"/>
        <v>0</v>
      </c>
      <c r="Q40" s="15"/>
      <c r="R40" s="15"/>
      <c r="S40" s="15"/>
      <c r="T40" s="15"/>
      <c r="U40" s="13"/>
      <c r="V40" s="13" t="e">
        <f t="shared" si="7"/>
        <v>#DIV/0!</v>
      </c>
      <c r="W40" s="13" t="e">
        <f t="shared" si="8"/>
        <v>#DIV/0!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 t="s">
        <v>63</v>
      </c>
      <c r="AE40" s="13">
        <f t="shared" si="9"/>
        <v>0</v>
      </c>
      <c r="AF40" s="13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3" t="s">
        <v>75</v>
      </c>
      <c r="B41" s="13" t="s">
        <v>33</v>
      </c>
      <c r="C41" s="13"/>
      <c r="D41" s="13">
        <v>786.25800000000004</v>
      </c>
      <c r="E41" s="13">
        <v>786.25800000000004</v>
      </c>
      <c r="F41" s="13"/>
      <c r="G41" s="14">
        <v>0</v>
      </c>
      <c r="H41" s="13">
        <v>30</v>
      </c>
      <c r="I41" s="13" t="s">
        <v>34</v>
      </c>
      <c r="J41" s="13">
        <v>786.25800000000004</v>
      </c>
      <c r="K41" s="13">
        <f t="shared" si="16"/>
        <v>0</v>
      </c>
      <c r="L41" s="13">
        <f t="shared" si="4"/>
        <v>0</v>
      </c>
      <c r="M41" s="13">
        <v>786.25800000000004</v>
      </c>
      <c r="N41" s="13"/>
      <c r="O41" s="13"/>
      <c r="P41" s="13">
        <f t="shared" si="5"/>
        <v>0</v>
      </c>
      <c r="Q41" s="15"/>
      <c r="R41" s="15"/>
      <c r="S41" s="15"/>
      <c r="T41" s="15"/>
      <c r="U41" s="13"/>
      <c r="V41" s="13" t="e">
        <f t="shared" si="7"/>
        <v>#DIV/0!</v>
      </c>
      <c r="W41" s="13" t="e">
        <f t="shared" si="8"/>
        <v>#DIV/0!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 t="s">
        <v>63</v>
      </c>
      <c r="AE41" s="13">
        <f t="shared" si="9"/>
        <v>0</v>
      </c>
      <c r="AF41" s="13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33</v>
      </c>
      <c r="C42" s="1">
        <v>897.53800000000001</v>
      </c>
      <c r="D42" s="1">
        <v>653.68100000000004</v>
      </c>
      <c r="E42" s="1">
        <v>544.14499999999998</v>
      </c>
      <c r="F42" s="1">
        <v>827.75400000000002</v>
      </c>
      <c r="G42" s="6">
        <v>1</v>
      </c>
      <c r="H42" s="1">
        <v>30</v>
      </c>
      <c r="I42" s="1" t="s">
        <v>34</v>
      </c>
      <c r="J42" s="1">
        <v>623.35</v>
      </c>
      <c r="K42" s="1">
        <f t="shared" si="16"/>
        <v>-79.205000000000041</v>
      </c>
      <c r="L42" s="1">
        <f t="shared" si="4"/>
        <v>544.14499999999998</v>
      </c>
      <c r="M42" s="1"/>
      <c r="N42" s="1"/>
      <c r="O42" s="1">
        <v>227.5904800000001</v>
      </c>
      <c r="P42" s="1">
        <f t="shared" si="5"/>
        <v>108.82899999999999</v>
      </c>
      <c r="Q42" s="5">
        <f>11*P42-O42-N42-F42</f>
        <v>141.77451999999982</v>
      </c>
      <c r="R42" s="5">
        <f>Q42-S42</f>
        <v>141.77451999999982</v>
      </c>
      <c r="S42" s="5"/>
      <c r="T42" s="5"/>
      <c r="U42" s="1"/>
      <c r="V42" s="1">
        <f t="shared" si="7"/>
        <v>11.000000000000002</v>
      </c>
      <c r="W42" s="1">
        <f t="shared" si="8"/>
        <v>9.6972726019719033</v>
      </c>
      <c r="X42" s="1">
        <v>115.803</v>
      </c>
      <c r="Y42" s="1">
        <v>117.5504</v>
      </c>
      <c r="Z42" s="1">
        <v>98.153599999999997</v>
      </c>
      <c r="AA42" s="1">
        <v>113</v>
      </c>
      <c r="AB42" s="1">
        <v>137.78100000000001</v>
      </c>
      <c r="AC42" s="1">
        <v>101.13120000000001</v>
      </c>
      <c r="AD42" s="1"/>
      <c r="AE42" s="1">
        <f t="shared" si="9"/>
        <v>142</v>
      </c>
      <c r="AF42" s="1">
        <f t="shared" si="10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3" t="s">
        <v>77</v>
      </c>
      <c r="B43" s="13" t="s">
        <v>33</v>
      </c>
      <c r="C43" s="13"/>
      <c r="D43" s="13"/>
      <c r="E43" s="13"/>
      <c r="F43" s="13"/>
      <c r="G43" s="14">
        <v>0</v>
      </c>
      <c r="H43" s="13" t="e">
        <v>#N/A</v>
      </c>
      <c r="I43" s="13" t="s">
        <v>34</v>
      </c>
      <c r="J43" s="13"/>
      <c r="K43" s="13">
        <f t="shared" si="16"/>
        <v>0</v>
      </c>
      <c r="L43" s="13">
        <f t="shared" si="4"/>
        <v>0</v>
      </c>
      <c r="M43" s="13"/>
      <c r="N43" s="13"/>
      <c r="O43" s="13"/>
      <c r="P43" s="13">
        <f t="shared" si="5"/>
        <v>0</v>
      </c>
      <c r="Q43" s="15"/>
      <c r="R43" s="15"/>
      <c r="S43" s="15"/>
      <c r="T43" s="15"/>
      <c r="U43" s="13"/>
      <c r="V43" s="13" t="e">
        <f t="shared" si="7"/>
        <v>#DIV/0!</v>
      </c>
      <c r="W43" s="13" t="e">
        <f t="shared" si="8"/>
        <v>#DIV/0!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 t="s">
        <v>63</v>
      </c>
      <c r="AE43" s="13">
        <f t="shared" si="9"/>
        <v>0</v>
      </c>
      <c r="AF43" s="13">
        <f t="shared" si="10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 t="s">
        <v>78</v>
      </c>
      <c r="B44" s="13" t="s">
        <v>33</v>
      </c>
      <c r="C44" s="13"/>
      <c r="D44" s="13"/>
      <c r="E44" s="13"/>
      <c r="F44" s="13"/>
      <c r="G44" s="14">
        <v>0</v>
      </c>
      <c r="H44" s="13">
        <v>40</v>
      </c>
      <c r="I44" s="13" t="s">
        <v>34</v>
      </c>
      <c r="J44" s="13"/>
      <c r="K44" s="13">
        <f t="shared" si="16"/>
        <v>0</v>
      </c>
      <c r="L44" s="13">
        <f t="shared" si="4"/>
        <v>0</v>
      </c>
      <c r="M44" s="13"/>
      <c r="N44" s="13"/>
      <c r="O44" s="13"/>
      <c r="P44" s="13">
        <f t="shared" si="5"/>
        <v>0</v>
      </c>
      <c r="Q44" s="15"/>
      <c r="R44" s="15"/>
      <c r="S44" s="15"/>
      <c r="T44" s="15"/>
      <c r="U44" s="13"/>
      <c r="V44" s="13" t="e">
        <f t="shared" si="7"/>
        <v>#DIV/0!</v>
      </c>
      <c r="W44" s="13" t="e">
        <f t="shared" si="8"/>
        <v>#DIV/0!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 t="s">
        <v>63</v>
      </c>
      <c r="AE44" s="13">
        <f t="shared" si="9"/>
        <v>0</v>
      </c>
      <c r="AF44" s="13">
        <f t="shared" si="10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79</v>
      </c>
      <c r="B45" s="1" t="s">
        <v>33</v>
      </c>
      <c r="C45" s="1">
        <v>6152.509</v>
      </c>
      <c r="D45" s="1">
        <v>4084.335</v>
      </c>
      <c r="E45" s="1">
        <v>5295.6989999999996</v>
      </c>
      <c r="F45" s="1">
        <v>4254.5460000000003</v>
      </c>
      <c r="G45" s="6">
        <v>1</v>
      </c>
      <c r="H45" s="1">
        <v>40</v>
      </c>
      <c r="I45" s="1" t="s">
        <v>34</v>
      </c>
      <c r="J45" s="1">
        <v>5219.0600000000004</v>
      </c>
      <c r="K45" s="1">
        <f t="shared" si="16"/>
        <v>76.638999999999214</v>
      </c>
      <c r="L45" s="1">
        <f t="shared" si="4"/>
        <v>5295.6989999999996</v>
      </c>
      <c r="M45" s="1"/>
      <c r="N45" s="1">
        <v>1000</v>
      </c>
      <c r="O45" s="1">
        <v>4705.6053299999994</v>
      </c>
      <c r="P45" s="1">
        <f t="shared" si="5"/>
        <v>1059.1397999999999</v>
      </c>
      <c r="Q45" s="5">
        <f>11.5*P45-O45-N45-F45</f>
        <v>2219.956369999999</v>
      </c>
      <c r="R45" s="5">
        <f>Q45-S45</f>
        <v>1019.956369999999</v>
      </c>
      <c r="S45" s="5">
        <v>1200</v>
      </c>
      <c r="T45" s="5"/>
      <c r="U45" s="1"/>
      <c r="V45" s="1">
        <f t="shared" si="7"/>
        <v>11.500000000000002</v>
      </c>
      <c r="W45" s="1">
        <f t="shared" si="8"/>
        <v>9.404000614460907</v>
      </c>
      <c r="X45" s="1">
        <v>1062.1378</v>
      </c>
      <c r="Y45" s="1">
        <v>945.94500000000005</v>
      </c>
      <c r="Z45" s="1">
        <v>923.73259999999993</v>
      </c>
      <c r="AA45" s="1">
        <v>919.61540000000002</v>
      </c>
      <c r="AB45" s="1">
        <v>974.01859999999999</v>
      </c>
      <c r="AC45" s="1">
        <v>1045.3524</v>
      </c>
      <c r="AD45" s="1"/>
      <c r="AE45" s="1">
        <f t="shared" si="9"/>
        <v>1020</v>
      </c>
      <c r="AF45" s="1">
        <f t="shared" si="10"/>
        <v>1200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3" t="s">
        <v>80</v>
      </c>
      <c r="B46" s="13" t="s">
        <v>33</v>
      </c>
      <c r="C46" s="13"/>
      <c r="D46" s="13"/>
      <c r="E46" s="13"/>
      <c r="F46" s="13"/>
      <c r="G46" s="14">
        <v>0</v>
      </c>
      <c r="H46" s="13">
        <v>35</v>
      </c>
      <c r="I46" s="13" t="s">
        <v>34</v>
      </c>
      <c r="J46" s="13"/>
      <c r="K46" s="13">
        <f t="shared" si="16"/>
        <v>0</v>
      </c>
      <c r="L46" s="13">
        <f t="shared" si="4"/>
        <v>0</v>
      </c>
      <c r="M46" s="13"/>
      <c r="N46" s="13"/>
      <c r="O46" s="13"/>
      <c r="P46" s="13">
        <f t="shared" si="5"/>
        <v>0</v>
      </c>
      <c r="Q46" s="15"/>
      <c r="R46" s="15"/>
      <c r="S46" s="15"/>
      <c r="T46" s="15"/>
      <c r="U46" s="13"/>
      <c r="V46" s="13" t="e">
        <f t="shared" si="7"/>
        <v>#DIV/0!</v>
      </c>
      <c r="W46" s="13" t="e">
        <f t="shared" si="8"/>
        <v>#DIV/0!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 t="s">
        <v>63</v>
      </c>
      <c r="AE46" s="13">
        <f t="shared" si="9"/>
        <v>0</v>
      </c>
      <c r="AF46" s="13">
        <f t="shared" si="10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33</v>
      </c>
      <c r="C47" s="1">
        <v>20.771999999999998</v>
      </c>
      <c r="D47" s="1"/>
      <c r="E47" s="1">
        <v>2.5710000000000002</v>
      </c>
      <c r="F47" s="1">
        <v>15.625999999999999</v>
      </c>
      <c r="G47" s="6">
        <v>1</v>
      </c>
      <c r="H47" s="1">
        <v>45</v>
      </c>
      <c r="I47" s="1" t="s">
        <v>34</v>
      </c>
      <c r="J47" s="1">
        <v>6.5</v>
      </c>
      <c r="K47" s="1">
        <f t="shared" si="16"/>
        <v>-3.9289999999999998</v>
      </c>
      <c r="L47" s="1">
        <f t="shared" si="4"/>
        <v>2.5710000000000002</v>
      </c>
      <c r="M47" s="1"/>
      <c r="N47" s="1"/>
      <c r="O47" s="1"/>
      <c r="P47" s="1">
        <f t="shared" si="5"/>
        <v>0.51419999999999999</v>
      </c>
      <c r="Q47" s="5"/>
      <c r="R47" s="5">
        <f>Q47-S47</f>
        <v>0</v>
      </c>
      <c r="S47" s="5"/>
      <c r="T47" s="5"/>
      <c r="U47" s="1"/>
      <c r="V47" s="1">
        <f t="shared" si="7"/>
        <v>30.388953714507974</v>
      </c>
      <c r="W47" s="1">
        <f t="shared" si="8"/>
        <v>30.388953714507974</v>
      </c>
      <c r="X47" s="1">
        <v>1.0291999999999999</v>
      </c>
      <c r="Y47" s="1">
        <v>1.7889999999999999</v>
      </c>
      <c r="Z47" s="1">
        <v>0.86519999999999997</v>
      </c>
      <c r="AA47" s="1">
        <v>1.1910000000000001</v>
      </c>
      <c r="AB47" s="1">
        <v>2.3849999999999998</v>
      </c>
      <c r="AC47" s="1">
        <v>0.65820000000000001</v>
      </c>
      <c r="AD47" s="16" t="s">
        <v>39</v>
      </c>
      <c r="AE47" s="1">
        <f t="shared" si="9"/>
        <v>0</v>
      </c>
      <c r="AF47" s="1">
        <f t="shared" si="10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3" t="s">
        <v>82</v>
      </c>
      <c r="B48" s="13" t="s">
        <v>33</v>
      </c>
      <c r="C48" s="13"/>
      <c r="D48" s="13"/>
      <c r="E48" s="13"/>
      <c r="F48" s="13"/>
      <c r="G48" s="14">
        <v>0</v>
      </c>
      <c r="H48" s="13" t="e">
        <v>#N/A</v>
      </c>
      <c r="I48" s="13" t="s">
        <v>34</v>
      </c>
      <c r="J48" s="13"/>
      <c r="K48" s="13">
        <f t="shared" si="16"/>
        <v>0</v>
      </c>
      <c r="L48" s="13">
        <f t="shared" si="4"/>
        <v>0</v>
      </c>
      <c r="M48" s="13"/>
      <c r="N48" s="13"/>
      <c r="O48" s="13"/>
      <c r="P48" s="13">
        <f t="shared" si="5"/>
        <v>0</v>
      </c>
      <c r="Q48" s="15"/>
      <c r="R48" s="15"/>
      <c r="S48" s="15"/>
      <c r="T48" s="15"/>
      <c r="U48" s="13"/>
      <c r="V48" s="13" t="e">
        <f t="shared" si="7"/>
        <v>#DIV/0!</v>
      </c>
      <c r="W48" s="13" t="e">
        <f t="shared" si="8"/>
        <v>#DIV/0!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 t="s">
        <v>63</v>
      </c>
      <c r="AE48" s="13">
        <f t="shared" si="9"/>
        <v>0</v>
      </c>
      <c r="AF48" s="13">
        <f t="shared" si="10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3" t="s">
        <v>83</v>
      </c>
      <c r="B49" s="13" t="s">
        <v>33</v>
      </c>
      <c r="C49" s="13"/>
      <c r="D49" s="13"/>
      <c r="E49" s="13"/>
      <c r="F49" s="13"/>
      <c r="G49" s="14">
        <v>0</v>
      </c>
      <c r="H49" s="13">
        <v>45</v>
      </c>
      <c r="I49" s="13" t="s">
        <v>34</v>
      </c>
      <c r="J49" s="13">
        <v>10</v>
      </c>
      <c r="K49" s="13">
        <f t="shared" si="16"/>
        <v>-10</v>
      </c>
      <c r="L49" s="13">
        <f t="shared" si="4"/>
        <v>0</v>
      </c>
      <c r="M49" s="13"/>
      <c r="N49" s="13"/>
      <c r="O49" s="13"/>
      <c r="P49" s="13">
        <f t="shared" si="5"/>
        <v>0</v>
      </c>
      <c r="Q49" s="15"/>
      <c r="R49" s="15"/>
      <c r="S49" s="15"/>
      <c r="T49" s="15"/>
      <c r="U49" s="13"/>
      <c r="V49" s="13" t="e">
        <f t="shared" si="7"/>
        <v>#DIV/0!</v>
      </c>
      <c r="W49" s="13" t="e">
        <f t="shared" si="8"/>
        <v>#DIV/0!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 t="s">
        <v>63</v>
      </c>
      <c r="AE49" s="13">
        <f t="shared" si="9"/>
        <v>0</v>
      </c>
      <c r="AF49" s="13">
        <f t="shared" si="10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33</v>
      </c>
      <c r="C50" s="1">
        <v>138.80000000000001</v>
      </c>
      <c r="D50" s="1">
        <v>42.918999999999997</v>
      </c>
      <c r="E50" s="1">
        <v>72.819999999999993</v>
      </c>
      <c r="F50" s="1">
        <v>97.334000000000003</v>
      </c>
      <c r="G50" s="6">
        <v>1</v>
      </c>
      <c r="H50" s="1">
        <v>45</v>
      </c>
      <c r="I50" s="1" t="s">
        <v>34</v>
      </c>
      <c r="J50" s="1">
        <v>73.400000000000006</v>
      </c>
      <c r="K50" s="1">
        <f t="shared" si="16"/>
        <v>-0.58000000000001251</v>
      </c>
      <c r="L50" s="1">
        <f t="shared" si="4"/>
        <v>72.819999999999993</v>
      </c>
      <c r="M50" s="1"/>
      <c r="N50" s="1"/>
      <c r="O50" s="1">
        <v>28.59811000000002</v>
      </c>
      <c r="P50" s="1">
        <f t="shared" si="5"/>
        <v>14.563999999999998</v>
      </c>
      <c r="Q50" s="5">
        <f t="shared" ref="Q50:Q52" si="17">11.5*P50-O50-N50-F50</f>
        <v>41.553889999999967</v>
      </c>
      <c r="R50" s="5">
        <f t="shared" ref="R50:R52" si="18">Q50-S50</f>
        <v>41.553889999999967</v>
      </c>
      <c r="S50" s="5"/>
      <c r="T50" s="5"/>
      <c r="U50" s="1"/>
      <c r="V50" s="1">
        <f t="shared" si="7"/>
        <v>11.5</v>
      </c>
      <c r="W50" s="1">
        <f t="shared" si="8"/>
        <v>8.6468078824498793</v>
      </c>
      <c r="X50" s="1">
        <v>13.61</v>
      </c>
      <c r="Y50" s="1">
        <v>14.3134</v>
      </c>
      <c r="Z50" s="1">
        <v>14.6122</v>
      </c>
      <c r="AA50" s="1">
        <v>13.925599999999999</v>
      </c>
      <c r="AB50" s="1">
        <v>18.465199999999999</v>
      </c>
      <c r="AC50" s="1">
        <v>17.669799999999999</v>
      </c>
      <c r="AD50" s="1"/>
      <c r="AE50" s="1">
        <f t="shared" si="9"/>
        <v>42</v>
      </c>
      <c r="AF50" s="1">
        <f t="shared" si="10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33</v>
      </c>
      <c r="C51" s="1">
        <v>114.89400000000001</v>
      </c>
      <c r="D51" s="1">
        <v>34.42</v>
      </c>
      <c r="E51" s="1">
        <v>41.113999999999997</v>
      </c>
      <c r="F51" s="1">
        <v>93.043000000000006</v>
      </c>
      <c r="G51" s="6">
        <v>1</v>
      </c>
      <c r="H51" s="1">
        <v>45</v>
      </c>
      <c r="I51" s="1" t="s">
        <v>34</v>
      </c>
      <c r="J51" s="1">
        <v>46.9</v>
      </c>
      <c r="K51" s="1">
        <f t="shared" si="16"/>
        <v>-5.7860000000000014</v>
      </c>
      <c r="L51" s="1">
        <f t="shared" si="4"/>
        <v>41.113999999999997</v>
      </c>
      <c r="M51" s="1"/>
      <c r="N51" s="1"/>
      <c r="O51" s="1">
        <v>12.41739999999999</v>
      </c>
      <c r="P51" s="1">
        <f t="shared" si="5"/>
        <v>8.2227999999999994</v>
      </c>
      <c r="Q51" s="5"/>
      <c r="R51" s="5">
        <f t="shared" si="18"/>
        <v>0</v>
      </c>
      <c r="S51" s="5"/>
      <c r="T51" s="5"/>
      <c r="U51" s="1"/>
      <c r="V51" s="1">
        <f t="shared" si="7"/>
        <v>12.825363623096756</v>
      </c>
      <c r="W51" s="1">
        <f t="shared" si="8"/>
        <v>12.825363623096756</v>
      </c>
      <c r="X51" s="1">
        <v>10.541399999999999</v>
      </c>
      <c r="Y51" s="1">
        <v>11.2226</v>
      </c>
      <c r="Z51" s="1">
        <v>8.7718000000000007</v>
      </c>
      <c r="AA51" s="1">
        <v>10.797599999999999</v>
      </c>
      <c r="AB51" s="1">
        <v>11.0794</v>
      </c>
      <c r="AC51" s="1">
        <v>11.1774</v>
      </c>
      <c r="AD51" s="1"/>
      <c r="AE51" s="1">
        <f t="shared" si="9"/>
        <v>0</v>
      </c>
      <c r="AF51" s="1">
        <f t="shared" si="10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86</v>
      </c>
      <c r="B52" s="1" t="s">
        <v>41</v>
      </c>
      <c r="C52" s="1">
        <v>1406.4</v>
      </c>
      <c r="D52" s="1">
        <v>1290</v>
      </c>
      <c r="E52" s="1">
        <v>1538</v>
      </c>
      <c r="F52" s="1">
        <v>965</v>
      </c>
      <c r="G52" s="6">
        <v>0.4</v>
      </c>
      <c r="H52" s="1">
        <v>45</v>
      </c>
      <c r="I52" s="1" t="s">
        <v>34</v>
      </c>
      <c r="J52" s="1">
        <v>1528</v>
      </c>
      <c r="K52" s="1">
        <f t="shared" si="16"/>
        <v>10</v>
      </c>
      <c r="L52" s="1">
        <f t="shared" si="4"/>
        <v>998</v>
      </c>
      <c r="M52" s="1">
        <v>540</v>
      </c>
      <c r="N52" s="1"/>
      <c r="O52" s="1">
        <v>762.99600000000032</v>
      </c>
      <c r="P52" s="1">
        <f t="shared" si="5"/>
        <v>199.6</v>
      </c>
      <c r="Q52" s="5">
        <f t="shared" si="17"/>
        <v>567.40399999999977</v>
      </c>
      <c r="R52" s="5">
        <f t="shared" si="18"/>
        <v>267.40399999999977</v>
      </c>
      <c r="S52" s="5">
        <v>300</v>
      </c>
      <c r="T52" s="5"/>
      <c r="U52" s="1"/>
      <c r="V52" s="1">
        <f t="shared" si="7"/>
        <v>11.5</v>
      </c>
      <c r="W52" s="1">
        <f t="shared" si="8"/>
        <v>8.6572945891783579</v>
      </c>
      <c r="X52" s="1">
        <v>194.4</v>
      </c>
      <c r="Y52" s="1">
        <v>165.44</v>
      </c>
      <c r="Z52" s="1">
        <v>151.91999999999999</v>
      </c>
      <c r="AA52" s="1">
        <v>172.97499999999999</v>
      </c>
      <c r="AB52" s="1">
        <v>196.17500000000001</v>
      </c>
      <c r="AC52" s="1">
        <v>198.6</v>
      </c>
      <c r="AD52" s="1"/>
      <c r="AE52" s="1">
        <f t="shared" si="9"/>
        <v>107</v>
      </c>
      <c r="AF52" s="1">
        <f t="shared" si="10"/>
        <v>120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87</v>
      </c>
      <c r="B53" s="13" t="s">
        <v>41</v>
      </c>
      <c r="C53" s="13"/>
      <c r="D53" s="13"/>
      <c r="E53" s="13"/>
      <c r="F53" s="13"/>
      <c r="G53" s="14">
        <v>0</v>
      </c>
      <c r="H53" s="13">
        <v>50</v>
      </c>
      <c r="I53" s="13" t="s">
        <v>34</v>
      </c>
      <c r="J53" s="13"/>
      <c r="K53" s="13">
        <f t="shared" si="16"/>
        <v>0</v>
      </c>
      <c r="L53" s="13">
        <f t="shared" si="4"/>
        <v>0</v>
      </c>
      <c r="M53" s="13"/>
      <c r="N53" s="13"/>
      <c r="O53" s="13"/>
      <c r="P53" s="13">
        <f t="shared" si="5"/>
        <v>0</v>
      </c>
      <c r="Q53" s="15"/>
      <c r="R53" s="15"/>
      <c r="S53" s="15"/>
      <c r="T53" s="15"/>
      <c r="U53" s="13"/>
      <c r="V53" s="13" t="e">
        <f t="shared" si="7"/>
        <v>#DIV/0!</v>
      </c>
      <c r="W53" s="13" t="e">
        <f t="shared" si="8"/>
        <v>#DIV/0!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 t="s">
        <v>63</v>
      </c>
      <c r="AE53" s="13">
        <f t="shared" si="9"/>
        <v>0</v>
      </c>
      <c r="AF53" s="13">
        <f t="shared" si="10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41</v>
      </c>
      <c r="C54" s="1">
        <v>1059</v>
      </c>
      <c r="D54" s="1">
        <v>1356</v>
      </c>
      <c r="E54" s="1">
        <v>1214</v>
      </c>
      <c r="F54" s="1">
        <v>1025</v>
      </c>
      <c r="G54" s="6">
        <v>0.4</v>
      </c>
      <c r="H54" s="1">
        <v>45</v>
      </c>
      <c r="I54" s="1" t="s">
        <v>34</v>
      </c>
      <c r="J54" s="1">
        <v>1204</v>
      </c>
      <c r="K54" s="1">
        <f t="shared" si="16"/>
        <v>10</v>
      </c>
      <c r="L54" s="1">
        <f t="shared" si="4"/>
        <v>854</v>
      </c>
      <c r="M54" s="1">
        <v>360</v>
      </c>
      <c r="N54" s="1"/>
      <c r="O54" s="1">
        <v>427.08200000000011</v>
      </c>
      <c r="P54" s="1">
        <f t="shared" si="5"/>
        <v>170.8</v>
      </c>
      <c r="Q54" s="5">
        <f>11.5*P54-O54-N54-F54</f>
        <v>512.11799999999994</v>
      </c>
      <c r="R54" s="5">
        <f>Q54-S54</f>
        <v>212.11799999999994</v>
      </c>
      <c r="S54" s="5">
        <v>300</v>
      </c>
      <c r="T54" s="5"/>
      <c r="U54" s="1"/>
      <c r="V54" s="1">
        <f t="shared" si="7"/>
        <v>11.5</v>
      </c>
      <c r="W54" s="1">
        <f t="shared" si="8"/>
        <v>8.501651053864169</v>
      </c>
      <c r="X54" s="1">
        <v>165.2</v>
      </c>
      <c r="Y54" s="1">
        <v>148.84</v>
      </c>
      <c r="Z54" s="1">
        <v>146.84</v>
      </c>
      <c r="AA54" s="1">
        <v>163</v>
      </c>
      <c r="AB54" s="1">
        <v>170</v>
      </c>
      <c r="AC54" s="1">
        <v>168.6</v>
      </c>
      <c r="AD54" s="1"/>
      <c r="AE54" s="1">
        <f t="shared" si="9"/>
        <v>85</v>
      </c>
      <c r="AF54" s="1">
        <f t="shared" si="10"/>
        <v>120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0" t="s">
        <v>89</v>
      </c>
      <c r="B55" s="10" t="s">
        <v>41</v>
      </c>
      <c r="C55" s="10"/>
      <c r="D55" s="10">
        <v>996</v>
      </c>
      <c r="E55" s="10">
        <v>996</v>
      </c>
      <c r="F55" s="10"/>
      <c r="G55" s="11">
        <v>0</v>
      </c>
      <c r="H55" s="10" t="e">
        <v>#N/A</v>
      </c>
      <c r="I55" s="10" t="s">
        <v>42</v>
      </c>
      <c r="J55" s="10">
        <v>996</v>
      </c>
      <c r="K55" s="10">
        <f t="shared" si="16"/>
        <v>0</v>
      </c>
      <c r="L55" s="10">
        <f t="shared" si="4"/>
        <v>0</v>
      </c>
      <c r="M55" s="10">
        <v>996</v>
      </c>
      <c r="N55" s="10"/>
      <c r="O55" s="10"/>
      <c r="P55" s="10">
        <f t="shared" si="5"/>
        <v>0</v>
      </c>
      <c r="Q55" s="12"/>
      <c r="R55" s="12"/>
      <c r="S55" s="12"/>
      <c r="T55" s="12"/>
      <c r="U55" s="10"/>
      <c r="V55" s="10" t="e">
        <f t="shared" si="7"/>
        <v>#DIV/0!</v>
      </c>
      <c r="W55" s="10" t="e">
        <f t="shared" si="8"/>
        <v>#DIV/0!</v>
      </c>
      <c r="X55" s="10">
        <v>0</v>
      </c>
      <c r="Y55" s="10">
        <v>0.4</v>
      </c>
      <c r="Z55" s="10">
        <v>0.4</v>
      </c>
      <c r="AA55" s="10">
        <v>0</v>
      </c>
      <c r="AB55" s="10">
        <v>0</v>
      </c>
      <c r="AC55" s="10">
        <v>0</v>
      </c>
      <c r="AD55" s="10"/>
      <c r="AE55" s="10">
        <f t="shared" si="9"/>
        <v>0</v>
      </c>
      <c r="AF55" s="10">
        <f t="shared" si="10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90</v>
      </c>
      <c r="B56" s="1" t="s">
        <v>33</v>
      </c>
      <c r="C56" s="1">
        <v>566.37900000000002</v>
      </c>
      <c r="D56" s="1">
        <v>385.5</v>
      </c>
      <c r="E56" s="1">
        <v>467.77699999999999</v>
      </c>
      <c r="F56" s="1">
        <v>411.529</v>
      </c>
      <c r="G56" s="6">
        <v>1</v>
      </c>
      <c r="H56" s="1">
        <v>45</v>
      </c>
      <c r="I56" s="1" t="s">
        <v>34</v>
      </c>
      <c r="J56" s="1">
        <v>425.5</v>
      </c>
      <c r="K56" s="1">
        <f t="shared" si="16"/>
        <v>42.276999999999987</v>
      </c>
      <c r="L56" s="1">
        <f t="shared" si="4"/>
        <v>467.77699999999999</v>
      </c>
      <c r="M56" s="1"/>
      <c r="N56" s="1"/>
      <c r="O56" s="1">
        <v>273.54083000000008</v>
      </c>
      <c r="P56" s="1">
        <f t="shared" si="5"/>
        <v>93.555399999999992</v>
      </c>
      <c r="Q56" s="5">
        <f>11.5*P56-O56-N56-F56</f>
        <v>390.81726999999978</v>
      </c>
      <c r="R56" s="5">
        <f>Q56-S56</f>
        <v>190.81726999999978</v>
      </c>
      <c r="S56" s="5">
        <v>200</v>
      </c>
      <c r="T56" s="5"/>
      <c r="U56" s="1"/>
      <c r="V56" s="1">
        <f t="shared" si="7"/>
        <v>11.5</v>
      </c>
      <c r="W56" s="1">
        <f t="shared" si="8"/>
        <v>7.3226113083798499</v>
      </c>
      <c r="X56" s="1">
        <v>81.1738</v>
      </c>
      <c r="Y56" s="1">
        <v>72.007599999999996</v>
      </c>
      <c r="Z56" s="1">
        <v>84.71459999999999</v>
      </c>
      <c r="AA56" s="1">
        <v>86.759399999999999</v>
      </c>
      <c r="AB56" s="1">
        <v>91.276199999999989</v>
      </c>
      <c r="AC56" s="1">
        <v>102.5424</v>
      </c>
      <c r="AD56" s="1"/>
      <c r="AE56" s="1">
        <f t="shared" si="9"/>
        <v>191</v>
      </c>
      <c r="AF56" s="1">
        <f t="shared" si="10"/>
        <v>200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3" t="s">
        <v>91</v>
      </c>
      <c r="B57" s="13" t="s">
        <v>41</v>
      </c>
      <c r="C57" s="13"/>
      <c r="D57" s="13">
        <v>360</v>
      </c>
      <c r="E57" s="13">
        <v>360</v>
      </c>
      <c r="F57" s="13"/>
      <c r="G57" s="14">
        <v>0</v>
      </c>
      <c r="H57" s="13" t="e">
        <v>#N/A</v>
      </c>
      <c r="I57" s="13" t="s">
        <v>34</v>
      </c>
      <c r="J57" s="13">
        <v>366</v>
      </c>
      <c r="K57" s="13">
        <f t="shared" si="16"/>
        <v>-6</v>
      </c>
      <c r="L57" s="13">
        <f t="shared" si="4"/>
        <v>0</v>
      </c>
      <c r="M57" s="13">
        <v>360</v>
      </c>
      <c r="N57" s="13"/>
      <c r="O57" s="13"/>
      <c r="P57" s="13">
        <f t="shared" si="5"/>
        <v>0</v>
      </c>
      <c r="Q57" s="15"/>
      <c r="R57" s="15"/>
      <c r="S57" s="15"/>
      <c r="T57" s="15"/>
      <c r="U57" s="13"/>
      <c r="V57" s="13" t="e">
        <f t="shared" si="7"/>
        <v>#DIV/0!</v>
      </c>
      <c r="W57" s="13" t="e">
        <f t="shared" si="8"/>
        <v>#DIV/0!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 t="s">
        <v>63</v>
      </c>
      <c r="AE57" s="13">
        <f t="shared" si="9"/>
        <v>0</v>
      </c>
      <c r="AF57" s="13">
        <f t="shared" si="10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0" t="s">
        <v>92</v>
      </c>
      <c r="B58" s="10" t="s">
        <v>41</v>
      </c>
      <c r="C58" s="10"/>
      <c r="D58" s="10">
        <v>1100</v>
      </c>
      <c r="E58" s="10">
        <v>1100</v>
      </c>
      <c r="F58" s="10"/>
      <c r="G58" s="11">
        <v>0</v>
      </c>
      <c r="H58" s="10" t="e">
        <v>#N/A</v>
      </c>
      <c r="I58" s="10" t="s">
        <v>42</v>
      </c>
      <c r="J58" s="10">
        <v>1100</v>
      </c>
      <c r="K58" s="10">
        <f t="shared" si="16"/>
        <v>0</v>
      </c>
      <c r="L58" s="10">
        <f t="shared" si="4"/>
        <v>0</v>
      </c>
      <c r="M58" s="10">
        <v>1100</v>
      </c>
      <c r="N58" s="10"/>
      <c r="O58" s="10"/>
      <c r="P58" s="10">
        <f t="shared" si="5"/>
        <v>0</v>
      </c>
      <c r="Q58" s="12"/>
      <c r="R58" s="12"/>
      <c r="S58" s="12"/>
      <c r="T58" s="12"/>
      <c r="U58" s="10"/>
      <c r="V58" s="10" t="e">
        <f t="shared" si="7"/>
        <v>#DIV/0!</v>
      </c>
      <c r="W58" s="10" t="e">
        <f t="shared" si="8"/>
        <v>#DIV/0!</v>
      </c>
      <c r="X58" s="10">
        <v>0</v>
      </c>
      <c r="Y58" s="10">
        <v>0.4</v>
      </c>
      <c r="Z58" s="10">
        <v>0.4</v>
      </c>
      <c r="AA58" s="10">
        <v>0</v>
      </c>
      <c r="AB58" s="10">
        <v>0</v>
      </c>
      <c r="AC58" s="10">
        <v>0</v>
      </c>
      <c r="AD58" s="10"/>
      <c r="AE58" s="10">
        <f t="shared" si="9"/>
        <v>0</v>
      </c>
      <c r="AF58" s="10">
        <f t="shared" si="10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0" t="s">
        <v>93</v>
      </c>
      <c r="B59" s="10" t="s">
        <v>41</v>
      </c>
      <c r="C59" s="10"/>
      <c r="D59" s="10">
        <v>870</v>
      </c>
      <c r="E59" s="10">
        <v>870</v>
      </c>
      <c r="F59" s="10"/>
      <c r="G59" s="11">
        <v>0</v>
      </c>
      <c r="H59" s="10" t="e">
        <v>#N/A</v>
      </c>
      <c r="I59" s="10" t="s">
        <v>42</v>
      </c>
      <c r="J59" s="10">
        <v>870</v>
      </c>
      <c r="K59" s="10">
        <f t="shared" si="16"/>
        <v>0</v>
      </c>
      <c r="L59" s="10">
        <f t="shared" si="4"/>
        <v>0</v>
      </c>
      <c r="M59" s="10">
        <v>870</v>
      </c>
      <c r="N59" s="10"/>
      <c r="O59" s="10"/>
      <c r="P59" s="10">
        <f t="shared" si="5"/>
        <v>0</v>
      </c>
      <c r="Q59" s="12"/>
      <c r="R59" s="12"/>
      <c r="S59" s="12"/>
      <c r="T59" s="12"/>
      <c r="U59" s="10"/>
      <c r="V59" s="10" t="e">
        <f t="shared" si="7"/>
        <v>#DIV/0!</v>
      </c>
      <c r="W59" s="10" t="e">
        <f t="shared" si="8"/>
        <v>#DIV/0!</v>
      </c>
      <c r="X59" s="10">
        <v>0</v>
      </c>
      <c r="Y59" s="10">
        <v>0.4</v>
      </c>
      <c r="Z59" s="10">
        <v>0.4</v>
      </c>
      <c r="AA59" s="10">
        <v>0</v>
      </c>
      <c r="AB59" s="10">
        <v>0</v>
      </c>
      <c r="AC59" s="10">
        <v>0</v>
      </c>
      <c r="AD59" s="10"/>
      <c r="AE59" s="10">
        <f t="shared" si="9"/>
        <v>0</v>
      </c>
      <c r="AF59" s="10">
        <f t="shared" si="10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94</v>
      </c>
      <c r="B60" s="1" t="s">
        <v>41</v>
      </c>
      <c r="C60" s="1">
        <v>215.16</v>
      </c>
      <c r="D60" s="1">
        <v>372</v>
      </c>
      <c r="E60" s="1">
        <v>165</v>
      </c>
      <c r="F60" s="1">
        <v>374</v>
      </c>
      <c r="G60" s="6">
        <v>0.35</v>
      </c>
      <c r="H60" s="1">
        <v>40</v>
      </c>
      <c r="I60" s="1" t="s">
        <v>34</v>
      </c>
      <c r="J60" s="1">
        <v>233</v>
      </c>
      <c r="K60" s="1">
        <f t="shared" si="16"/>
        <v>-68</v>
      </c>
      <c r="L60" s="1">
        <f t="shared" si="4"/>
        <v>165</v>
      </c>
      <c r="M60" s="1"/>
      <c r="N60" s="1"/>
      <c r="O60" s="1"/>
      <c r="P60" s="1">
        <f t="shared" si="5"/>
        <v>33</v>
      </c>
      <c r="Q60" s="5">
        <v>10</v>
      </c>
      <c r="R60" s="5">
        <f t="shared" ref="R60:R65" si="19">Q60-S60</f>
        <v>10</v>
      </c>
      <c r="S60" s="5"/>
      <c r="T60" s="5"/>
      <c r="U60" s="1"/>
      <c r="V60" s="1">
        <f t="shared" si="7"/>
        <v>11.636363636363637</v>
      </c>
      <c r="W60" s="1">
        <f t="shared" si="8"/>
        <v>11.333333333333334</v>
      </c>
      <c r="X60" s="1">
        <v>35.200000000000003</v>
      </c>
      <c r="Y60" s="1">
        <v>31.8</v>
      </c>
      <c r="Z60" s="1">
        <v>33.631999999999998</v>
      </c>
      <c r="AA60" s="1">
        <v>33.4</v>
      </c>
      <c r="AB60" s="1">
        <v>37.799999999999997</v>
      </c>
      <c r="AC60" s="1">
        <v>43.2</v>
      </c>
      <c r="AD60" s="1"/>
      <c r="AE60" s="1">
        <f t="shared" si="9"/>
        <v>4</v>
      </c>
      <c r="AF60" s="1">
        <f t="shared" si="10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95</v>
      </c>
      <c r="B61" s="1" t="s">
        <v>33</v>
      </c>
      <c r="C61" s="1">
        <v>67.816000000000003</v>
      </c>
      <c r="D61" s="1"/>
      <c r="E61" s="1">
        <v>25.741</v>
      </c>
      <c r="F61" s="1">
        <v>34.228999999999999</v>
      </c>
      <c r="G61" s="6">
        <v>1</v>
      </c>
      <c r="H61" s="1">
        <v>40</v>
      </c>
      <c r="I61" s="1" t="s">
        <v>34</v>
      </c>
      <c r="J61" s="1">
        <v>26.2</v>
      </c>
      <c r="K61" s="1">
        <f t="shared" si="16"/>
        <v>-0.45899999999999963</v>
      </c>
      <c r="L61" s="1">
        <f t="shared" si="4"/>
        <v>25.741</v>
      </c>
      <c r="M61" s="1"/>
      <c r="N61" s="1"/>
      <c r="O61" s="1">
        <v>16.242799999999999</v>
      </c>
      <c r="P61" s="1">
        <f t="shared" si="5"/>
        <v>5.1482000000000001</v>
      </c>
      <c r="Q61" s="5">
        <v>10</v>
      </c>
      <c r="R61" s="5">
        <f t="shared" si="19"/>
        <v>10</v>
      </c>
      <c r="S61" s="5"/>
      <c r="T61" s="5"/>
      <c r="U61" s="1"/>
      <c r="V61" s="1">
        <f t="shared" si="7"/>
        <v>11.746202556233246</v>
      </c>
      <c r="W61" s="1">
        <f t="shared" si="8"/>
        <v>9.8037760770754829</v>
      </c>
      <c r="X61" s="1">
        <v>6.0042</v>
      </c>
      <c r="Y61" s="1">
        <v>4.0098000000000003</v>
      </c>
      <c r="Z61" s="1">
        <v>2.5855999999999999</v>
      </c>
      <c r="AA61" s="1">
        <v>6.4367999999999999</v>
      </c>
      <c r="AB61" s="1">
        <v>7.1480000000000006</v>
      </c>
      <c r="AC61" s="1">
        <v>6.1712000000000007</v>
      </c>
      <c r="AD61" s="1"/>
      <c r="AE61" s="1">
        <f t="shared" si="9"/>
        <v>10</v>
      </c>
      <c r="AF61" s="1">
        <f t="shared" si="10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96</v>
      </c>
      <c r="B62" s="1" t="s">
        <v>41</v>
      </c>
      <c r="C62" s="1">
        <v>690</v>
      </c>
      <c r="D62" s="1">
        <v>1398</v>
      </c>
      <c r="E62" s="1">
        <v>1503</v>
      </c>
      <c r="F62" s="1">
        <v>460</v>
      </c>
      <c r="G62" s="6">
        <v>0.4</v>
      </c>
      <c r="H62" s="1">
        <v>40</v>
      </c>
      <c r="I62" s="1" t="s">
        <v>34</v>
      </c>
      <c r="J62" s="1">
        <v>1510</v>
      </c>
      <c r="K62" s="1">
        <f t="shared" si="16"/>
        <v>-7</v>
      </c>
      <c r="L62" s="1">
        <f t="shared" si="4"/>
        <v>585</v>
      </c>
      <c r="M62" s="1">
        <v>918</v>
      </c>
      <c r="N62" s="1"/>
      <c r="O62" s="1">
        <v>450.16000000000008</v>
      </c>
      <c r="P62" s="1">
        <f t="shared" si="5"/>
        <v>117</v>
      </c>
      <c r="Q62" s="5">
        <f t="shared" ref="Q62:Q65" si="20">11.5*P62-O62-N62-F62</f>
        <v>435.33999999999992</v>
      </c>
      <c r="R62" s="5">
        <f t="shared" si="19"/>
        <v>235.33999999999992</v>
      </c>
      <c r="S62" s="5">
        <v>200</v>
      </c>
      <c r="T62" s="5"/>
      <c r="U62" s="1"/>
      <c r="V62" s="1">
        <f t="shared" si="7"/>
        <v>11.5</v>
      </c>
      <c r="W62" s="1">
        <f t="shared" si="8"/>
        <v>7.7791452991453003</v>
      </c>
      <c r="X62" s="1">
        <v>106.4</v>
      </c>
      <c r="Y62" s="1">
        <v>90.44</v>
      </c>
      <c r="Z62" s="1">
        <v>93.24</v>
      </c>
      <c r="AA62" s="1">
        <v>111.6</v>
      </c>
      <c r="AB62" s="1">
        <v>109.8</v>
      </c>
      <c r="AC62" s="1">
        <v>112.2</v>
      </c>
      <c r="AD62" s="1"/>
      <c r="AE62" s="1">
        <f t="shared" si="9"/>
        <v>94</v>
      </c>
      <c r="AF62" s="1">
        <f t="shared" si="10"/>
        <v>80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97</v>
      </c>
      <c r="B63" s="1" t="s">
        <v>41</v>
      </c>
      <c r="C63" s="1">
        <v>1300</v>
      </c>
      <c r="D63" s="1">
        <v>2580</v>
      </c>
      <c r="E63" s="1">
        <v>2831</v>
      </c>
      <c r="F63" s="1">
        <v>870</v>
      </c>
      <c r="G63" s="6">
        <v>0.4</v>
      </c>
      <c r="H63" s="1">
        <v>45</v>
      </c>
      <c r="I63" s="1" t="s">
        <v>34</v>
      </c>
      <c r="J63" s="1">
        <v>2823</v>
      </c>
      <c r="K63" s="1">
        <f t="shared" si="16"/>
        <v>8</v>
      </c>
      <c r="L63" s="1">
        <f t="shared" si="4"/>
        <v>827</v>
      </c>
      <c r="M63" s="1">
        <v>2004</v>
      </c>
      <c r="N63" s="1"/>
      <c r="O63" s="1">
        <v>544.95999999999981</v>
      </c>
      <c r="P63" s="1">
        <f t="shared" si="5"/>
        <v>165.4</v>
      </c>
      <c r="Q63" s="5">
        <f t="shared" si="20"/>
        <v>487.14000000000033</v>
      </c>
      <c r="R63" s="5">
        <f t="shared" si="19"/>
        <v>237.14000000000033</v>
      </c>
      <c r="S63" s="5">
        <v>250</v>
      </c>
      <c r="T63" s="5"/>
      <c r="U63" s="1"/>
      <c r="V63" s="1">
        <f t="shared" si="7"/>
        <v>11.5</v>
      </c>
      <c r="W63" s="1">
        <f t="shared" si="8"/>
        <v>8.5547762998790802</v>
      </c>
      <c r="X63" s="1">
        <v>161.19999999999999</v>
      </c>
      <c r="Y63" s="1">
        <v>146.63999999999999</v>
      </c>
      <c r="Z63" s="1">
        <v>120.84</v>
      </c>
      <c r="AA63" s="1">
        <v>144.19999999999999</v>
      </c>
      <c r="AB63" s="1">
        <v>172.6</v>
      </c>
      <c r="AC63" s="1">
        <v>163.80000000000001</v>
      </c>
      <c r="AD63" s="1"/>
      <c r="AE63" s="1">
        <f t="shared" si="9"/>
        <v>95</v>
      </c>
      <c r="AF63" s="1">
        <f t="shared" si="10"/>
        <v>100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98</v>
      </c>
      <c r="B64" s="1" t="s">
        <v>33</v>
      </c>
      <c r="C64" s="1">
        <v>102.452</v>
      </c>
      <c r="D64" s="1"/>
      <c r="E64" s="1">
        <v>41.5</v>
      </c>
      <c r="F64" s="1">
        <v>58.109000000000002</v>
      </c>
      <c r="G64" s="6">
        <v>1</v>
      </c>
      <c r="H64" s="1">
        <v>40</v>
      </c>
      <c r="I64" s="1" t="s">
        <v>34</v>
      </c>
      <c r="J64" s="1">
        <v>44.4</v>
      </c>
      <c r="K64" s="1">
        <f t="shared" si="16"/>
        <v>-2.8999999999999986</v>
      </c>
      <c r="L64" s="1">
        <f t="shared" si="4"/>
        <v>41.5</v>
      </c>
      <c r="M64" s="1"/>
      <c r="N64" s="1"/>
      <c r="O64" s="1">
        <v>9.730000000000004</v>
      </c>
      <c r="P64" s="1">
        <f t="shared" si="5"/>
        <v>8.3000000000000007</v>
      </c>
      <c r="Q64" s="5">
        <f t="shared" si="20"/>
        <v>27.610999999999997</v>
      </c>
      <c r="R64" s="5">
        <f t="shared" si="19"/>
        <v>27.610999999999997</v>
      </c>
      <c r="S64" s="5"/>
      <c r="T64" s="5"/>
      <c r="U64" s="1"/>
      <c r="V64" s="1">
        <f t="shared" si="7"/>
        <v>11.499999999999998</v>
      </c>
      <c r="W64" s="1">
        <f t="shared" si="8"/>
        <v>8.1733734939759035</v>
      </c>
      <c r="X64" s="1">
        <v>8.0129999999999999</v>
      </c>
      <c r="Y64" s="1">
        <v>3.4965999999999999</v>
      </c>
      <c r="Z64" s="1">
        <v>3.3578000000000001</v>
      </c>
      <c r="AA64" s="1">
        <v>8.7484000000000002</v>
      </c>
      <c r="AB64" s="1">
        <v>11.0562</v>
      </c>
      <c r="AC64" s="1">
        <v>12.413600000000001</v>
      </c>
      <c r="AD64" s="1"/>
      <c r="AE64" s="1">
        <f t="shared" si="9"/>
        <v>28</v>
      </c>
      <c r="AF64" s="1">
        <f t="shared" si="10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99</v>
      </c>
      <c r="B65" s="1" t="s">
        <v>41</v>
      </c>
      <c r="C65" s="1">
        <v>364.15800000000002</v>
      </c>
      <c r="D65" s="1">
        <v>552</v>
      </c>
      <c r="E65" s="1">
        <v>263</v>
      </c>
      <c r="F65" s="1">
        <v>587</v>
      </c>
      <c r="G65" s="6">
        <v>0.35</v>
      </c>
      <c r="H65" s="1">
        <v>40</v>
      </c>
      <c r="I65" s="1" t="s">
        <v>34</v>
      </c>
      <c r="J65" s="1">
        <v>297</v>
      </c>
      <c r="K65" s="1">
        <f t="shared" si="16"/>
        <v>-34</v>
      </c>
      <c r="L65" s="1">
        <f t="shared" si="4"/>
        <v>263</v>
      </c>
      <c r="M65" s="1"/>
      <c r="N65" s="1"/>
      <c r="O65" s="1"/>
      <c r="P65" s="1">
        <f t="shared" si="5"/>
        <v>52.6</v>
      </c>
      <c r="Q65" s="5">
        <f t="shared" si="20"/>
        <v>17.899999999999977</v>
      </c>
      <c r="R65" s="5">
        <f t="shared" si="19"/>
        <v>17.899999999999977</v>
      </c>
      <c r="S65" s="5"/>
      <c r="T65" s="5"/>
      <c r="U65" s="1"/>
      <c r="V65" s="1">
        <f t="shared" si="7"/>
        <v>11.5</v>
      </c>
      <c r="W65" s="1">
        <f t="shared" si="8"/>
        <v>11.159695817490494</v>
      </c>
      <c r="X65" s="1">
        <v>59.2</v>
      </c>
      <c r="Y65" s="1">
        <v>55.8</v>
      </c>
      <c r="Z65" s="1">
        <v>51.031599999999997</v>
      </c>
      <c r="AA65" s="1">
        <v>52</v>
      </c>
      <c r="AB65" s="1">
        <v>58.6</v>
      </c>
      <c r="AC65" s="1">
        <v>64</v>
      </c>
      <c r="AD65" s="1"/>
      <c r="AE65" s="1">
        <f t="shared" si="9"/>
        <v>6</v>
      </c>
      <c r="AF65" s="1">
        <f t="shared" si="10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0" t="s">
        <v>100</v>
      </c>
      <c r="B66" s="10" t="s">
        <v>41</v>
      </c>
      <c r="C66" s="10"/>
      <c r="D66" s="10">
        <v>540</v>
      </c>
      <c r="E66" s="10">
        <v>540</v>
      </c>
      <c r="F66" s="10"/>
      <c r="G66" s="11">
        <v>0</v>
      </c>
      <c r="H66" s="10" t="e">
        <v>#N/A</v>
      </c>
      <c r="I66" s="10" t="s">
        <v>42</v>
      </c>
      <c r="J66" s="10">
        <v>540</v>
      </c>
      <c r="K66" s="10">
        <f t="shared" si="16"/>
        <v>0</v>
      </c>
      <c r="L66" s="10">
        <f t="shared" si="4"/>
        <v>0</v>
      </c>
      <c r="M66" s="10">
        <v>540</v>
      </c>
      <c r="N66" s="10"/>
      <c r="O66" s="10"/>
      <c r="P66" s="10">
        <f t="shared" si="5"/>
        <v>0</v>
      </c>
      <c r="Q66" s="12"/>
      <c r="R66" s="12"/>
      <c r="S66" s="12"/>
      <c r="T66" s="12"/>
      <c r="U66" s="10"/>
      <c r="V66" s="10" t="e">
        <f t="shared" si="7"/>
        <v>#DIV/0!</v>
      </c>
      <c r="W66" s="10" t="e">
        <f t="shared" si="8"/>
        <v>#DIV/0!</v>
      </c>
      <c r="X66" s="10">
        <v>0</v>
      </c>
      <c r="Y66" s="10">
        <v>0.4</v>
      </c>
      <c r="Z66" s="10">
        <v>0.4</v>
      </c>
      <c r="AA66" s="10">
        <v>0</v>
      </c>
      <c r="AB66" s="10">
        <v>0</v>
      </c>
      <c r="AC66" s="10">
        <v>0</v>
      </c>
      <c r="AD66" s="10"/>
      <c r="AE66" s="10">
        <f t="shared" si="9"/>
        <v>0</v>
      </c>
      <c r="AF66" s="10">
        <f t="shared" si="10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101</v>
      </c>
      <c r="B67" s="1" t="s">
        <v>41</v>
      </c>
      <c r="C67" s="1">
        <v>473</v>
      </c>
      <c r="D67" s="1">
        <v>810</v>
      </c>
      <c r="E67" s="1">
        <v>1008</v>
      </c>
      <c r="F67" s="1">
        <v>239</v>
      </c>
      <c r="G67" s="6">
        <v>0.4</v>
      </c>
      <c r="H67" s="1">
        <v>40</v>
      </c>
      <c r="I67" s="1" t="s">
        <v>34</v>
      </c>
      <c r="J67" s="1">
        <v>1005</v>
      </c>
      <c r="K67" s="1">
        <f t="shared" si="16"/>
        <v>3</v>
      </c>
      <c r="L67" s="1">
        <f t="shared" si="4"/>
        <v>366</v>
      </c>
      <c r="M67" s="1">
        <v>642</v>
      </c>
      <c r="N67" s="1"/>
      <c r="O67" s="1">
        <v>193.74</v>
      </c>
      <c r="P67" s="1">
        <f t="shared" si="5"/>
        <v>73.2</v>
      </c>
      <c r="Q67" s="5">
        <f t="shared" ref="Q67:Q69" si="21">11.5*P67-O67-N67-F67</f>
        <v>409.06000000000006</v>
      </c>
      <c r="R67" s="5">
        <f t="shared" ref="R67:R69" si="22">Q67-S67</f>
        <v>209.06000000000006</v>
      </c>
      <c r="S67" s="5">
        <v>200</v>
      </c>
      <c r="T67" s="5"/>
      <c r="U67" s="1"/>
      <c r="V67" s="1">
        <f t="shared" si="7"/>
        <v>11.5</v>
      </c>
      <c r="W67" s="1">
        <f t="shared" si="8"/>
        <v>5.9117486338797809</v>
      </c>
      <c r="X67" s="1">
        <v>55.2</v>
      </c>
      <c r="Y67" s="1">
        <v>50.4</v>
      </c>
      <c r="Z67" s="1">
        <v>50.8</v>
      </c>
      <c r="AA67" s="1">
        <v>46.2</v>
      </c>
      <c r="AB67" s="1">
        <v>68.8</v>
      </c>
      <c r="AC67" s="1">
        <v>71.2</v>
      </c>
      <c r="AD67" s="1"/>
      <c r="AE67" s="1">
        <f t="shared" si="9"/>
        <v>84</v>
      </c>
      <c r="AF67" s="1">
        <f t="shared" si="10"/>
        <v>80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102</v>
      </c>
      <c r="B68" s="1" t="s">
        <v>33</v>
      </c>
      <c r="C68" s="1">
        <v>203.60499999999999</v>
      </c>
      <c r="D68" s="1">
        <v>291.87</v>
      </c>
      <c r="E68" s="1">
        <v>223.535</v>
      </c>
      <c r="F68" s="1">
        <v>240.178</v>
      </c>
      <c r="G68" s="6">
        <v>1</v>
      </c>
      <c r="H68" s="1">
        <v>50</v>
      </c>
      <c r="I68" s="1" t="s">
        <v>34</v>
      </c>
      <c r="J68" s="1">
        <v>207.45</v>
      </c>
      <c r="K68" s="1">
        <f t="shared" si="16"/>
        <v>16.085000000000008</v>
      </c>
      <c r="L68" s="1">
        <f t="shared" si="4"/>
        <v>223.535</v>
      </c>
      <c r="M68" s="1"/>
      <c r="N68" s="1"/>
      <c r="O68" s="1">
        <v>13.922490000000071</v>
      </c>
      <c r="P68" s="1">
        <f t="shared" si="5"/>
        <v>44.707000000000001</v>
      </c>
      <c r="Q68" s="5">
        <f t="shared" si="21"/>
        <v>260.03000999999989</v>
      </c>
      <c r="R68" s="5">
        <f t="shared" si="22"/>
        <v>110.03000999999989</v>
      </c>
      <c r="S68" s="5">
        <v>150</v>
      </c>
      <c r="T68" s="5"/>
      <c r="U68" s="1"/>
      <c r="V68" s="1">
        <f t="shared" si="7"/>
        <v>11.5</v>
      </c>
      <c r="W68" s="1">
        <f t="shared" si="8"/>
        <v>5.6836846578835543</v>
      </c>
      <c r="X68" s="1">
        <v>33.571199999999997</v>
      </c>
      <c r="Y68" s="1">
        <v>29.412600000000001</v>
      </c>
      <c r="Z68" s="1">
        <v>25.639800000000001</v>
      </c>
      <c r="AA68" s="1">
        <v>0</v>
      </c>
      <c r="AB68" s="1">
        <v>0</v>
      </c>
      <c r="AC68" s="1">
        <v>0</v>
      </c>
      <c r="AD68" s="1"/>
      <c r="AE68" s="1">
        <f t="shared" si="9"/>
        <v>110</v>
      </c>
      <c r="AF68" s="1">
        <f t="shared" si="10"/>
        <v>150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103</v>
      </c>
      <c r="B69" s="1" t="s">
        <v>33</v>
      </c>
      <c r="C69" s="1">
        <v>588.33199999999999</v>
      </c>
      <c r="D69" s="1">
        <v>613.36300000000006</v>
      </c>
      <c r="E69" s="1">
        <v>497.30799999999999</v>
      </c>
      <c r="F69" s="1">
        <v>603.76800000000003</v>
      </c>
      <c r="G69" s="6">
        <v>1</v>
      </c>
      <c r="H69" s="1">
        <v>50</v>
      </c>
      <c r="I69" s="1" t="s">
        <v>34</v>
      </c>
      <c r="J69" s="1">
        <v>459.55</v>
      </c>
      <c r="K69" s="1">
        <f t="shared" ref="K69:K100" si="23">E69-J69</f>
        <v>37.757999999999981</v>
      </c>
      <c r="L69" s="1">
        <f t="shared" si="4"/>
        <v>497.30799999999999</v>
      </c>
      <c r="M69" s="1"/>
      <c r="N69" s="1"/>
      <c r="O69" s="1">
        <v>267.88722000000013</v>
      </c>
      <c r="P69" s="1">
        <f t="shared" si="5"/>
        <v>99.461600000000004</v>
      </c>
      <c r="Q69" s="5">
        <f t="shared" si="21"/>
        <v>272.15318000000002</v>
      </c>
      <c r="R69" s="5">
        <f t="shared" si="22"/>
        <v>122.15318000000002</v>
      </c>
      <c r="S69" s="5">
        <v>150</v>
      </c>
      <c r="T69" s="5"/>
      <c r="U69" s="1"/>
      <c r="V69" s="1">
        <f t="shared" si="7"/>
        <v>11.5</v>
      </c>
      <c r="W69" s="1">
        <f t="shared" si="8"/>
        <v>8.763736155461002</v>
      </c>
      <c r="X69" s="1">
        <v>96.679200000000009</v>
      </c>
      <c r="Y69" s="1">
        <v>83.111400000000003</v>
      </c>
      <c r="Z69" s="1">
        <v>67.244399999999999</v>
      </c>
      <c r="AA69" s="1">
        <v>67.3108</v>
      </c>
      <c r="AB69" s="1">
        <v>85.040199999999999</v>
      </c>
      <c r="AC69" s="1">
        <v>103.5988</v>
      </c>
      <c r="AD69" s="1"/>
      <c r="AE69" s="1">
        <f t="shared" si="9"/>
        <v>122</v>
      </c>
      <c r="AF69" s="1">
        <f t="shared" si="10"/>
        <v>150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104</v>
      </c>
      <c r="B70" s="13" t="s">
        <v>33</v>
      </c>
      <c r="C70" s="13"/>
      <c r="D70" s="13"/>
      <c r="E70" s="13"/>
      <c r="F70" s="13"/>
      <c r="G70" s="14">
        <v>0</v>
      </c>
      <c r="H70" s="13" t="e">
        <v>#N/A</v>
      </c>
      <c r="I70" s="13" t="s">
        <v>34</v>
      </c>
      <c r="J70" s="13"/>
      <c r="K70" s="13">
        <f t="shared" si="23"/>
        <v>0</v>
      </c>
      <c r="L70" s="13">
        <f t="shared" ref="L70:L117" si="24">E70-M70</f>
        <v>0</v>
      </c>
      <c r="M70" s="13"/>
      <c r="N70" s="13"/>
      <c r="O70" s="13"/>
      <c r="P70" s="13">
        <f t="shared" ref="P70:P117" si="25">L70/5</f>
        <v>0</v>
      </c>
      <c r="Q70" s="15"/>
      <c r="R70" s="15"/>
      <c r="S70" s="15"/>
      <c r="T70" s="15"/>
      <c r="U70" s="13"/>
      <c r="V70" s="13" t="e">
        <f t="shared" ref="V70:V117" si="26">(F70+N70+O70+Q70)/P70</f>
        <v>#DIV/0!</v>
      </c>
      <c r="W70" s="13" t="e">
        <f t="shared" ref="W70:W117" si="27">(F70+N70+O70)/P70</f>
        <v>#DIV/0!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 t="s">
        <v>63</v>
      </c>
      <c r="AE70" s="13">
        <f t="shared" si="9"/>
        <v>0</v>
      </c>
      <c r="AF70" s="13">
        <f t="shared" si="10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3" t="s">
        <v>105</v>
      </c>
      <c r="B71" s="13" t="s">
        <v>33</v>
      </c>
      <c r="C71" s="13"/>
      <c r="D71" s="13"/>
      <c r="E71" s="13"/>
      <c r="F71" s="13"/>
      <c r="G71" s="14">
        <v>0</v>
      </c>
      <c r="H71" s="13">
        <v>40</v>
      </c>
      <c r="I71" s="13" t="s">
        <v>34</v>
      </c>
      <c r="J71" s="13"/>
      <c r="K71" s="13">
        <f t="shared" si="23"/>
        <v>0</v>
      </c>
      <c r="L71" s="13">
        <f t="shared" si="24"/>
        <v>0</v>
      </c>
      <c r="M71" s="13"/>
      <c r="N71" s="13"/>
      <c r="O71" s="13"/>
      <c r="P71" s="13">
        <f t="shared" si="25"/>
        <v>0</v>
      </c>
      <c r="Q71" s="15"/>
      <c r="R71" s="15"/>
      <c r="S71" s="15"/>
      <c r="T71" s="15"/>
      <c r="U71" s="13"/>
      <c r="V71" s="13" t="e">
        <f t="shared" si="26"/>
        <v>#DIV/0!</v>
      </c>
      <c r="W71" s="13" t="e">
        <f t="shared" si="27"/>
        <v>#DIV/0!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 t="s">
        <v>63</v>
      </c>
      <c r="AE71" s="13">
        <f t="shared" ref="AE71:AE117" si="28">ROUND(R71*G71,0)</f>
        <v>0</v>
      </c>
      <c r="AF71" s="13">
        <f t="shared" ref="AF71:AF117" si="29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106</v>
      </c>
      <c r="B72" s="13" t="s">
        <v>33</v>
      </c>
      <c r="C72" s="13"/>
      <c r="D72" s="13"/>
      <c r="E72" s="13"/>
      <c r="F72" s="13"/>
      <c r="G72" s="14">
        <v>0</v>
      </c>
      <c r="H72" s="13" t="e">
        <v>#N/A</v>
      </c>
      <c r="I72" s="13" t="s">
        <v>34</v>
      </c>
      <c r="J72" s="13"/>
      <c r="K72" s="13">
        <f t="shared" si="23"/>
        <v>0</v>
      </c>
      <c r="L72" s="13">
        <f t="shared" si="24"/>
        <v>0</v>
      </c>
      <c r="M72" s="13"/>
      <c r="N72" s="13"/>
      <c r="O72" s="13"/>
      <c r="P72" s="13">
        <f t="shared" si="25"/>
        <v>0</v>
      </c>
      <c r="Q72" s="15"/>
      <c r="R72" s="15"/>
      <c r="S72" s="15"/>
      <c r="T72" s="15"/>
      <c r="U72" s="13"/>
      <c r="V72" s="13" t="e">
        <f t="shared" si="26"/>
        <v>#DIV/0!</v>
      </c>
      <c r="W72" s="13" t="e">
        <f t="shared" si="27"/>
        <v>#DIV/0!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 t="s">
        <v>63</v>
      </c>
      <c r="AE72" s="13">
        <f t="shared" si="28"/>
        <v>0</v>
      </c>
      <c r="AF72" s="13">
        <f t="shared" si="29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107</v>
      </c>
      <c r="B73" s="1" t="s">
        <v>41</v>
      </c>
      <c r="C73" s="1">
        <v>122</v>
      </c>
      <c r="D73" s="1">
        <v>20</v>
      </c>
      <c r="E73" s="1">
        <v>89</v>
      </c>
      <c r="F73" s="1">
        <v>44</v>
      </c>
      <c r="G73" s="6">
        <v>0.45</v>
      </c>
      <c r="H73" s="1">
        <v>50</v>
      </c>
      <c r="I73" s="1" t="s">
        <v>34</v>
      </c>
      <c r="J73" s="1">
        <v>89</v>
      </c>
      <c r="K73" s="1">
        <f t="shared" si="23"/>
        <v>0</v>
      </c>
      <c r="L73" s="1">
        <f t="shared" si="24"/>
        <v>89</v>
      </c>
      <c r="M73" s="1"/>
      <c r="N73" s="1"/>
      <c r="O73" s="1">
        <v>92.880400000000009</v>
      </c>
      <c r="P73" s="1">
        <f t="shared" si="25"/>
        <v>17.8</v>
      </c>
      <c r="Q73" s="5">
        <f>11.5*P73-O73-N73-F73</f>
        <v>67.819600000000008</v>
      </c>
      <c r="R73" s="5">
        <f>Q73-S73</f>
        <v>67.819600000000008</v>
      </c>
      <c r="S73" s="5"/>
      <c r="T73" s="5"/>
      <c r="U73" s="1"/>
      <c r="V73" s="1">
        <f t="shared" si="26"/>
        <v>11.5</v>
      </c>
      <c r="W73" s="1">
        <f t="shared" si="27"/>
        <v>7.6899101123595504</v>
      </c>
      <c r="X73" s="1">
        <v>15.8756</v>
      </c>
      <c r="Y73" s="1">
        <v>10.6776</v>
      </c>
      <c r="Z73" s="1">
        <v>12.6</v>
      </c>
      <c r="AA73" s="1">
        <v>12.2</v>
      </c>
      <c r="AB73" s="1">
        <v>17.600000000000001</v>
      </c>
      <c r="AC73" s="1">
        <v>16.600000000000001</v>
      </c>
      <c r="AD73" s="1"/>
      <c r="AE73" s="1">
        <f t="shared" si="28"/>
        <v>31</v>
      </c>
      <c r="AF73" s="1">
        <f t="shared" si="29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108</v>
      </c>
      <c r="B74" s="10" t="s">
        <v>41</v>
      </c>
      <c r="C74" s="10"/>
      <c r="D74" s="10">
        <v>640</v>
      </c>
      <c r="E74" s="10">
        <v>640</v>
      </c>
      <c r="F74" s="10"/>
      <c r="G74" s="11">
        <v>0</v>
      </c>
      <c r="H74" s="10" t="e">
        <v>#N/A</v>
      </c>
      <c r="I74" s="10" t="s">
        <v>42</v>
      </c>
      <c r="J74" s="10">
        <v>640</v>
      </c>
      <c r="K74" s="10">
        <f t="shared" si="23"/>
        <v>0</v>
      </c>
      <c r="L74" s="10">
        <f t="shared" si="24"/>
        <v>0</v>
      </c>
      <c r="M74" s="10">
        <v>640</v>
      </c>
      <c r="N74" s="10"/>
      <c r="O74" s="10"/>
      <c r="P74" s="10">
        <f t="shared" si="25"/>
        <v>0</v>
      </c>
      <c r="Q74" s="12"/>
      <c r="R74" s="12"/>
      <c r="S74" s="12"/>
      <c r="T74" s="12"/>
      <c r="U74" s="10"/>
      <c r="V74" s="10" t="e">
        <f t="shared" si="26"/>
        <v>#DIV/0!</v>
      </c>
      <c r="W74" s="10" t="e">
        <f t="shared" si="27"/>
        <v>#DIV/0!</v>
      </c>
      <c r="X74" s="10">
        <v>0</v>
      </c>
      <c r="Y74" s="10">
        <v>0.4</v>
      </c>
      <c r="Z74" s="10">
        <v>0.4</v>
      </c>
      <c r="AA74" s="10">
        <v>0</v>
      </c>
      <c r="AB74" s="10">
        <v>0</v>
      </c>
      <c r="AC74" s="10">
        <v>0</v>
      </c>
      <c r="AD74" s="10"/>
      <c r="AE74" s="10">
        <f t="shared" si="28"/>
        <v>0</v>
      </c>
      <c r="AF74" s="10">
        <f t="shared" si="29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3" t="s">
        <v>109</v>
      </c>
      <c r="B75" s="13" t="s">
        <v>33</v>
      </c>
      <c r="C75" s="13"/>
      <c r="D75" s="13"/>
      <c r="E75" s="13"/>
      <c r="F75" s="13"/>
      <c r="G75" s="14">
        <v>0</v>
      </c>
      <c r="H75" s="13" t="e">
        <v>#N/A</v>
      </c>
      <c r="I75" s="13" t="s">
        <v>34</v>
      </c>
      <c r="J75" s="13"/>
      <c r="K75" s="13">
        <f t="shared" si="23"/>
        <v>0</v>
      </c>
      <c r="L75" s="13">
        <f t="shared" si="24"/>
        <v>0</v>
      </c>
      <c r="M75" s="13"/>
      <c r="N75" s="13"/>
      <c r="O75" s="13"/>
      <c r="P75" s="13">
        <f t="shared" si="25"/>
        <v>0</v>
      </c>
      <c r="Q75" s="15"/>
      <c r="R75" s="15"/>
      <c r="S75" s="15"/>
      <c r="T75" s="15"/>
      <c r="U75" s="13"/>
      <c r="V75" s="13" t="e">
        <f t="shared" si="26"/>
        <v>#DIV/0!</v>
      </c>
      <c r="W75" s="13" t="e">
        <f t="shared" si="27"/>
        <v>#DIV/0!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 t="s">
        <v>63</v>
      </c>
      <c r="AE75" s="13">
        <f t="shared" si="28"/>
        <v>0</v>
      </c>
      <c r="AF75" s="13">
        <f t="shared" si="29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110</v>
      </c>
      <c r="B76" s="1" t="s">
        <v>41</v>
      </c>
      <c r="C76" s="1">
        <v>176</v>
      </c>
      <c r="D76" s="1">
        <v>54</v>
      </c>
      <c r="E76" s="1">
        <v>61</v>
      </c>
      <c r="F76" s="1">
        <v>146</v>
      </c>
      <c r="G76" s="6">
        <v>0.4</v>
      </c>
      <c r="H76" s="1">
        <v>40</v>
      </c>
      <c r="I76" s="1" t="s">
        <v>34</v>
      </c>
      <c r="J76" s="1">
        <v>176</v>
      </c>
      <c r="K76" s="1">
        <f t="shared" si="23"/>
        <v>-115</v>
      </c>
      <c r="L76" s="1">
        <f t="shared" si="24"/>
        <v>61</v>
      </c>
      <c r="M76" s="1"/>
      <c r="N76" s="1"/>
      <c r="O76" s="1"/>
      <c r="P76" s="1">
        <f t="shared" si="25"/>
        <v>12.2</v>
      </c>
      <c r="Q76" s="5"/>
      <c r="R76" s="5">
        <f t="shared" ref="R76:R79" si="30">Q76-S76</f>
        <v>0</v>
      </c>
      <c r="S76" s="5"/>
      <c r="T76" s="5"/>
      <c r="U76" s="1"/>
      <c r="V76" s="1">
        <f t="shared" si="26"/>
        <v>11.967213114754099</v>
      </c>
      <c r="W76" s="1">
        <f t="shared" si="27"/>
        <v>11.967213114754099</v>
      </c>
      <c r="X76" s="1">
        <v>9.4</v>
      </c>
      <c r="Y76" s="1">
        <v>18.8</v>
      </c>
      <c r="Z76" s="1">
        <v>15.4</v>
      </c>
      <c r="AA76" s="1">
        <v>14.4</v>
      </c>
      <c r="AB76" s="1">
        <v>23.4</v>
      </c>
      <c r="AC76" s="1">
        <v>28.4</v>
      </c>
      <c r="AD76" s="1"/>
      <c r="AE76" s="1">
        <f t="shared" si="28"/>
        <v>0</v>
      </c>
      <c r="AF76" s="1">
        <f t="shared" si="29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111</v>
      </c>
      <c r="B77" s="1" t="s">
        <v>41</v>
      </c>
      <c r="C77" s="1">
        <v>136</v>
      </c>
      <c r="D77" s="1">
        <v>174</v>
      </c>
      <c r="E77" s="1">
        <v>115</v>
      </c>
      <c r="F77" s="1">
        <v>166</v>
      </c>
      <c r="G77" s="6">
        <v>0.4</v>
      </c>
      <c r="H77" s="1">
        <v>40</v>
      </c>
      <c r="I77" s="1" t="s">
        <v>34</v>
      </c>
      <c r="J77" s="1">
        <v>152</v>
      </c>
      <c r="K77" s="1">
        <f t="shared" si="23"/>
        <v>-37</v>
      </c>
      <c r="L77" s="1">
        <f t="shared" si="24"/>
        <v>115</v>
      </c>
      <c r="M77" s="1"/>
      <c r="N77" s="1"/>
      <c r="O77" s="1">
        <v>67.700000000000017</v>
      </c>
      <c r="P77" s="1">
        <f t="shared" si="25"/>
        <v>23</v>
      </c>
      <c r="Q77" s="5">
        <f t="shared" ref="Q77:Q79" si="31">11.5*P77-O77-N77-F77</f>
        <v>30.799999999999983</v>
      </c>
      <c r="R77" s="5">
        <f t="shared" si="30"/>
        <v>30.799999999999983</v>
      </c>
      <c r="S77" s="5"/>
      <c r="T77" s="5"/>
      <c r="U77" s="1"/>
      <c r="V77" s="1">
        <f t="shared" si="26"/>
        <v>11.5</v>
      </c>
      <c r="W77" s="1">
        <f t="shared" si="27"/>
        <v>10.160869565217393</v>
      </c>
      <c r="X77" s="1">
        <v>24.4</v>
      </c>
      <c r="Y77" s="1">
        <v>20.2</v>
      </c>
      <c r="Z77" s="1">
        <v>18</v>
      </c>
      <c r="AA77" s="1">
        <v>14.8</v>
      </c>
      <c r="AB77" s="1">
        <v>20.8</v>
      </c>
      <c r="AC77" s="1">
        <v>26.2</v>
      </c>
      <c r="AD77" s="1"/>
      <c r="AE77" s="1">
        <f t="shared" si="28"/>
        <v>12</v>
      </c>
      <c r="AF77" s="1">
        <f t="shared" si="29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112</v>
      </c>
      <c r="B78" s="1" t="s">
        <v>33</v>
      </c>
      <c r="C78" s="1">
        <v>434.791</v>
      </c>
      <c r="D78" s="1">
        <v>33.805</v>
      </c>
      <c r="E78" s="1">
        <v>224.048</v>
      </c>
      <c r="F78" s="1">
        <v>201.82</v>
      </c>
      <c r="G78" s="6">
        <v>1</v>
      </c>
      <c r="H78" s="1">
        <v>55</v>
      </c>
      <c r="I78" s="1" t="s">
        <v>34</v>
      </c>
      <c r="J78" s="1">
        <v>208</v>
      </c>
      <c r="K78" s="1">
        <f t="shared" si="23"/>
        <v>16.048000000000002</v>
      </c>
      <c r="L78" s="1">
        <f t="shared" si="24"/>
        <v>224.048</v>
      </c>
      <c r="M78" s="1"/>
      <c r="N78" s="1"/>
      <c r="O78" s="1">
        <v>108.8356</v>
      </c>
      <c r="P78" s="1">
        <f t="shared" si="25"/>
        <v>44.809600000000003</v>
      </c>
      <c r="Q78" s="5">
        <f t="shared" si="31"/>
        <v>204.65480000000008</v>
      </c>
      <c r="R78" s="5">
        <f t="shared" si="30"/>
        <v>204.65480000000008</v>
      </c>
      <c r="S78" s="5"/>
      <c r="T78" s="5"/>
      <c r="U78" s="1"/>
      <c r="V78" s="1">
        <f t="shared" si="26"/>
        <v>11.5</v>
      </c>
      <c r="W78" s="1">
        <f t="shared" si="27"/>
        <v>6.932791187602656</v>
      </c>
      <c r="X78" s="1">
        <v>37.823999999999998</v>
      </c>
      <c r="Y78" s="1">
        <v>37.462400000000002</v>
      </c>
      <c r="Z78" s="1">
        <v>39.481400000000001</v>
      </c>
      <c r="AA78" s="1">
        <v>48.598200000000013</v>
      </c>
      <c r="AB78" s="1">
        <v>57.874000000000002</v>
      </c>
      <c r="AC78" s="1">
        <v>48.705199999999998</v>
      </c>
      <c r="AD78" s="1"/>
      <c r="AE78" s="1">
        <f t="shared" si="28"/>
        <v>205</v>
      </c>
      <c r="AF78" s="1">
        <f t="shared" si="29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113</v>
      </c>
      <c r="B79" s="1" t="s">
        <v>33</v>
      </c>
      <c r="C79" s="1">
        <v>426.31</v>
      </c>
      <c r="D79" s="1">
        <v>266.01600000000002</v>
      </c>
      <c r="E79" s="1">
        <v>286.267</v>
      </c>
      <c r="F79" s="1">
        <v>345.226</v>
      </c>
      <c r="G79" s="6">
        <v>1</v>
      </c>
      <c r="H79" s="1">
        <v>50</v>
      </c>
      <c r="I79" s="1" t="s">
        <v>34</v>
      </c>
      <c r="J79" s="1">
        <v>291.39999999999998</v>
      </c>
      <c r="K79" s="1">
        <f t="shared" si="23"/>
        <v>-5.1329999999999814</v>
      </c>
      <c r="L79" s="1">
        <f t="shared" si="24"/>
        <v>286.267</v>
      </c>
      <c r="M79" s="1"/>
      <c r="N79" s="1"/>
      <c r="O79" s="1">
        <v>128.78199000000009</v>
      </c>
      <c r="P79" s="1">
        <f t="shared" si="25"/>
        <v>57.253399999999999</v>
      </c>
      <c r="Q79" s="5">
        <f t="shared" si="31"/>
        <v>184.4061099999999</v>
      </c>
      <c r="R79" s="5">
        <f t="shared" si="30"/>
        <v>184.4061099999999</v>
      </c>
      <c r="S79" s="5"/>
      <c r="T79" s="5"/>
      <c r="U79" s="1"/>
      <c r="V79" s="1">
        <f t="shared" si="26"/>
        <v>11.5</v>
      </c>
      <c r="W79" s="1">
        <f t="shared" si="27"/>
        <v>8.2791238598930388</v>
      </c>
      <c r="X79" s="1">
        <v>53.9452</v>
      </c>
      <c r="Y79" s="1">
        <v>53.253399999999999</v>
      </c>
      <c r="Z79" s="1">
        <v>46.325800000000001</v>
      </c>
      <c r="AA79" s="1">
        <v>50.869</v>
      </c>
      <c r="AB79" s="1">
        <v>60.185199999999988</v>
      </c>
      <c r="AC79" s="1">
        <v>58.139599999999987</v>
      </c>
      <c r="AD79" s="1"/>
      <c r="AE79" s="1">
        <f t="shared" si="28"/>
        <v>184</v>
      </c>
      <c r="AF79" s="1">
        <f t="shared" si="29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3" t="s">
        <v>114</v>
      </c>
      <c r="B80" s="13" t="s">
        <v>33</v>
      </c>
      <c r="C80" s="13"/>
      <c r="D80" s="13"/>
      <c r="E80" s="13"/>
      <c r="F80" s="13"/>
      <c r="G80" s="14">
        <v>0</v>
      </c>
      <c r="H80" s="13">
        <v>50</v>
      </c>
      <c r="I80" s="13" t="s">
        <v>34</v>
      </c>
      <c r="J80" s="13">
        <v>1.35</v>
      </c>
      <c r="K80" s="13">
        <f t="shared" si="23"/>
        <v>-1.35</v>
      </c>
      <c r="L80" s="13">
        <f t="shared" si="24"/>
        <v>0</v>
      </c>
      <c r="M80" s="13"/>
      <c r="N80" s="13"/>
      <c r="O80" s="13"/>
      <c r="P80" s="13">
        <f t="shared" si="25"/>
        <v>0</v>
      </c>
      <c r="Q80" s="15"/>
      <c r="R80" s="15"/>
      <c r="S80" s="15"/>
      <c r="T80" s="15"/>
      <c r="U80" s="13"/>
      <c r="V80" s="13" t="e">
        <f t="shared" si="26"/>
        <v>#DIV/0!</v>
      </c>
      <c r="W80" s="13" t="e">
        <f t="shared" si="27"/>
        <v>#DIV/0!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 t="s">
        <v>63</v>
      </c>
      <c r="AE80" s="13">
        <f t="shared" si="28"/>
        <v>0</v>
      </c>
      <c r="AF80" s="13">
        <f t="shared" si="29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115</v>
      </c>
      <c r="B81" s="1" t="s">
        <v>41</v>
      </c>
      <c r="C81" s="1">
        <v>118</v>
      </c>
      <c r="D81" s="1">
        <v>340</v>
      </c>
      <c r="E81" s="1">
        <v>102</v>
      </c>
      <c r="F81" s="1">
        <v>331</v>
      </c>
      <c r="G81" s="6">
        <v>0.4</v>
      </c>
      <c r="H81" s="1">
        <v>50</v>
      </c>
      <c r="I81" s="1" t="s">
        <v>34</v>
      </c>
      <c r="J81" s="1">
        <v>171</v>
      </c>
      <c r="K81" s="1">
        <f t="shared" si="23"/>
        <v>-69</v>
      </c>
      <c r="L81" s="1">
        <f t="shared" si="24"/>
        <v>102</v>
      </c>
      <c r="M81" s="1"/>
      <c r="N81" s="1"/>
      <c r="O81" s="1"/>
      <c r="P81" s="1">
        <f t="shared" si="25"/>
        <v>20.399999999999999</v>
      </c>
      <c r="Q81" s="5"/>
      <c r="R81" s="5">
        <f t="shared" ref="R81:R85" si="32">Q81-S81</f>
        <v>0</v>
      </c>
      <c r="S81" s="5"/>
      <c r="T81" s="5"/>
      <c r="U81" s="1"/>
      <c r="V81" s="1">
        <f t="shared" si="26"/>
        <v>16.225490196078432</v>
      </c>
      <c r="W81" s="1">
        <f t="shared" si="27"/>
        <v>16.225490196078432</v>
      </c>
      <c r="X81" s="1">
        <v>19.248999999999999</v>
      </c>
      <c r="Y81" s="1">
        <v>24.952000000000002</v>
      </c>
      <c r="Z81" s="1">
        <v>22.2</v>
      </c>
      <c r="AA81" s="1">
        <v>15.4</v>
      </c>
      <c r="AB81" s="1">
        <v>22.4</v>
      </c>
      <c r="AC81" s="1">
        <v>26.6</v>
      </c>
      <c r="AD81" s="1"/>
      <c r="AE81" s="1">
        <f t="shared" si="28"/>
        <v>0</v>
      </c>
      <c r="AF81" s="1">
        <f t="shared" si="29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116</v>
      </c>
      <c r="B82" s="1" t="s">
        <v>41</v>
      </c>
      <c r="C82" s="1">
        <v>1087</v>
      </c>
      <c r="D82" s="1">
        <v>732</v>
      </c>
      <c r="E82" s="1">
        <v>737</v>
      </c>
      <c r="F82" s="1">
        <v>922</v>
      </c>
      <c r="G82" s="6">
        <v>0.4</v>
      </c>
      <c r="H82" s="1">
        <v>40</v>
      </c>
      <c r="I82" s="1" t="s">
        <v>34</v>
      </c>
      <c r="J82" s="1">
        <v>746</v>
      </c>
      <c r="K82" s="1">
        <f t="shared" si="23"/>
        <v>-9</v>
      </c>
      <c r="L82" s="1">
        <f t="shared" si="24"/>
        <v>737</v>
      </c>
      <c r="M82" s="1"/>
      <c r="N82" s="1"/>
      <c r="O82" s="1">
        <v>576.36000000000035</v>
      </c>
      <c r="P82" s="1">
        <f t="shared" si="25"/>
        <v>147.4</v>
      </c>
      <c r="Q82" s="5">
        <f t="shared" ref="Q82:Q85" si="33">11.5*P82-O82-N82-F82</f>
        <v>196.73999999999978</v>
      </c>
      <c r="R82" s="5">
        <f t="shared" si="32"/>
        <v>196.73999999999978</v>
      </c>
      <c r="S82" s="5"/>
      <c r="T82" s="5"/>
      <c r="U82" s="1"/>
      <c r="V82" s="1">
        <f t="shared" si="26"/>
        <v>11.5</v>
      </c>
      <c r="W82" s="1">
        <f t="shared" si="27"/>
        <v>10.165264586160111</v>
      </c>
      <c r="X82" s="1">
        <v>158.6</v>
      </c>
      <c r="Y82" s="1">
        <v>136.19999999999999</v>
      </c>
      <c r="Z82" s="1">
        <v>123.2</v>
      </c>
      <c r="AA82" s="1">
        <v>142.19999999999999</v>
      </c>
      <c r="AB82" s="1">
        <v>161.80000000000001</v>
      </c>
      <c r="AC82" s="1">
        <v>172</v>
      </c>
      <c r="AD82" s="1"/>
      <c r="AE82" s="1">
        <f t="shared" si="28"/>
        <v>79</v>
      </c>
      <c r="AF82" s="1">
        <f t="shared" si="29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117</v>
      </c>
      <c r="B83" s="1" t="s">
        <v>41</v>
      </c>
      <c r="C83" s="1">
        <v>809</v>
      </c>
      <c r="D83" s="1">
        <v>618</v>
      </c>
      <c r="E83" s="1">
        <v>525</v>
      </c>
      <c r="F83" s="1">
        <v>784</v>
      </c>
      <c r="G83" s="6">
        <v>0.4</v>
      </c>
      <c r="H83" s="1">
        <v>40</v>
      </c>
      <c r="I83" s="1" t="s">
        <v>34</v>
      </c>
      <c r="J83" s="1">
        <v>533</v>
      </c>
      <c r="K83" s="1">
        <f t="shared" si="23"/>
        <v>-8</v>
      </c>
      <c r="L83" s="1">
        <f t="shared" si="24"/>
        <v>525</v>
      </c>
      <c r="M83" s="1"/>
      <c r="N83" s="1"/>
      <c r="O83" s="1">
        <v>346.17000000000007</v>
      </c>
      <c r="P83" s="1">
        <f t="shared" si="25"/>
        <v>105</v>
      </c>
      <c r="Q83" s="5">
        <f t="shared" si="33"/>
        <v>77.329999999999927</v>
      </c>
      <c r="R83" s="5">
        <f t="shared" si="32"/>
        <v>77.329999999999927</v>
      </c>
      <c r="S83" s="5"/>
      <c r="T83" s="5"/>
      <c r="U83" s="1"/>
      <c r="V83" s="1">
        <f t="shared" si="26"/>
        <v>11.5</v>
      </c>
      <c r="W83" s="1">
        <f t="shared" si="27"/>
        <v>10.763523809523811</v>
      </c>
      <c r="X83" s="1">
        <v>117.8</v>
      </c>
      <c r="Y83" s="1">
        <v>106.8</v>
      </c>
      <c r="Z83" s="1">
        <v>93.4</v>
      </c>
      <c r="AA83" s="1">
        <v>105</v>
      </c>
      <c r="AB83" s="1">
        <v>121.2</v>
      </c>
      <c r="AC83" s="1">
        <v>122</v>
      </c>
      <c r="AD83" s="1"/>
      <c r="AE83" s="1">
        <f t="shared" si="28"/>
        <v>31</v>
      </c>
      <c r="AF83" s="1">
        <f t="shared" si="29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118</v>
      </c>
      <c r="B84" s="1" t="s">
        <v>33</v>
      </c>
      <c r="C84" s="1">
        <v>206.322</v>
      </c>
      <c r="D84" s="1">
        <v>97.974000000000004</v>
      </c>
      <c r="E84" s="1">
        <v>115.655</v>
      </c>
      <c r="F84" s="1">
        <v>161.49600000000001</v>
      </c>
      <c r="G84" s="6">
        <v>1</v>
      </c>
      <c r="H84" s="1">
        <v>40</v>
      </c>
      <c r="I84" s="1" t="s">
        <v>34</v>
      </c>
      <c r="J84" s="1">
        <v>124</v>
      </c>
      <c r="K84" s="1">
        <f t="shared" si="23"/>
        <v>-8.3449999999999989</v>
      </c>
      <c r="L84" s="1">
        <f t="shared" si="24"/>
        <v>115.655</v>
      </c>
      <c r="M84" s="1"/>
      <c r="N84" s="1"/>
      <c r="O84" s="1">
        <v>91.444400000000016</v>
      </c>
      <c r="P84" s="1">
        <f t="shared" si="25"/>
        <v>23.131</v>
      </c>
      <c r="Q84" s="5">
        <f t="shared" si="33"/>
        <v>13.066099999999977</v>
      </c>
      <c r="R84" s="5">
        <f t="shared" si="32"/>
        <v>13.066099999999977</v>
      </c>
      <c r="S84" s="5"/>
      <c r="T84" s="5"/>
      <c r="U84" s="1"/>
      <c r="V84" s="1">
        <f t="shared" si="26"/>
        <v>11.499999999999998</v>
      </c>
      <c r="W84" s="1">
        <f t="shared" si="27"/>
        <v>10.935126021356622</v>
      </c>
      <c r="X84" s="1">
        <v>25.842199999999998</v>
      </c>
      <c r="Y84" s="1">
        <v>23.7746</v>
      </c>
      <c r="Z84" s="1">
        <v>19.037400000000002</v>
      </c>
      <c r="AA84" s="1">
        <v>23.6556</v>
      </c>
      <c r="AB84" s="1">
        <v>27.741</v>
      </c>
      <c r="AC84" s="1">
        <v>21.462599999999998</v>
      </c>
      <c r="AD84" s="1"/>
      <c r="AE84" s="1">
        <f t="shared" si="28"/>
        <v>13</v>
      </c>
      <c r="AF84" s="1">
        <f t="shared" si="29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119</v>
      </c>
      <c r="B85" s="1" t="s">
        <v>33</v>
      </c>
      <c r="C85" s="1">
        <v>148.96100000000001</v>
      </c>
      <c r="D85" s="1"/>
      <c r="E85" s="1">
        <v>78.274000000000001</v>
      </c>
      <c r="F85" s="1">
        <v>56.509</v>
      </c>
      <c r="G85" s="6">
        <v>1</v>
      </c>
      <c r="H85" s="1">
        <v>40</v>
      </c>
      <c r="I85" s="1" t="s">
        <v>34</v>
      </c>
      <c r="J85" s="1">
        <v>78.5</v>
      </c>
      <c r="K85" s="1">
        <f t="shared" si="23"/>
        <v>-0.22599999999999909</v>
      </c>
      <c r="L85" s="1">
        <f t="shared" si="24"/>
        <v>78.274000000000001</v>
      </c>
      <c r="M85" s="1"/>
      <c r="N85" s="1"/>
      <c r="O85" s="1">
        <v>68.762</v>
      </c>
      <c r="P85" s="1">
        <f t="shared" si="25"/>
        <v>15.6548</v>
      </c>
      <c r="Q85" s="5">
        <f t="shared" si="33"/>
        <v>54.759200000000007</v>
      </c>
      <c r="R85" s="5">
        <f t="shared" si="32"/>
        <v>54.759200000000007</v>
      </c>
      <c r="S85" s="5"/>
      <c r="T85" s="5"/>
      <c r="U85" s="1"/>
      <c r="V85" s="1">
        <f t="shared" si="26"/>
        <v>11.5</v>
      </c>
      <c r="W85" s="1">
        <f t="shared" si="27"/>
        <v>8.0020824283925691</v>
      </c>
      <c r="X85" s="1">
        <v>15.468999999999999</v>
      </c>
      <c r="Y85" s="1">
        <v>11.828200000000001</v>
      </c>
      <c r="Z85" s="1">
        <v>9.3792000000000009</v>
      </c>
      <c r="AA85" s="1">
        <v>14.279199999999999</v>
      </c>
      <c r="AB85" s="1">
        <v>17.536799999999999</v>
      </c>
      <c r="AC85" s="1">
        <v>19.585999999999999</v>
      </c>
      <c r="AD85" s="1"/>
      <c r="AE85" s="1">
        <f t="shared" si="28"/>
        <v>55</v>
      </c>
      <c r="AF85" s="1">
        <f t="shared" si="29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3" t="s">
        <v>120</v>
      </c>
      <c r="B86" s="13" t="s">
        <v>33</v>
      </c>
      <c r="C86" s="13"/>
      <c r="D86" s="13"/>
      <c r="E86" s="13"/>
      <c r="F86" s="13"/>
      <c r="G86" s="14">
        <v>0</v>
      </c>
      <c r="H86" s="13" t="e">
        <v>#N/A</v>
      </c>
      <c r="I86" s="13" t="s">
        <v>34</v>
      </c>
      <c r="J86" s="13">
        <v>0.7</v>
      </c>
      <c r="K86" s="13">
        <f t="shared" si="23"/>
        <v>-0.7</v>
      </c>
      <c r="L86" s="13">
        <f t="shared" si="24"/>
        <v>0</v>
      </c>
      <c r="M86" s="13"/>
      <c r="N86" s="13"/>
      <c r="O86" s="13"/>
      <c r="P86" s="13">
        <f t="shared" si="25"/>
        <v>0</v>
      </c>
      <c r="Q86" s="15"/>
      <c r="R86" s="15"/>
      <c r="S86" s="15"/>
      <c r="T86" s="15"/>
      <c r="U86" s="13"/>
      <c r="V86" s="13" t="e">
        <f t="shared" si="26"/>
        <v>#DIV/0!</v>
      </c>
      <c r="W86" s="13" t="e">
        <f t="shared" si="27"/>
        <v>#DIV/0!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 t="s">
        <v>63</v>
      </c>
      <c r="AE86" s="13">
        <f t="shared" si="28"/>
        <v>0</v>
      </c>
      <c r="AF86" s="13">
        <f t="shared" si="29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0" t="s">
        <v>121</v>
      </c>
      <c r="B87" s="10" t="s">
        <v>41</v>
      </c>
      <c r="C87" s="10"/>
      <c r="D87" s="10">
        <v>600</v>
      </c>
      <c r="E87" s="10">
        <v>600</v>
      </c>
      <c r="F87" s="10"/>
      <c r="G87" s="11">
        <v>0</v>
      </c>
      <c r="H87" s="10" t="e">
        <v>#N/A</v>
      </c>
      <c r="I87" s="10" t="s">
        <v>42</v>
      </c>
      <c r="J87" s="10">
        <v>600</v>
      </c>
      <c r="K87" s="10">
        <f t="shared" si="23"/>
        <v>0</v>
      </c>
      <c r="L87" s="10">
        <f t="shared" si="24"/>
        <v>0</v>
      </c>
      <c r="M87" s="10">
        <v>600</v>
      </c>
      <c r="N87" s="10"/>
      <c r="O87" s="10"/>
      <c r="P87" s="10">
        <f t="shared" si="25"/>
        <v>0</v>
      </c>
      <c r="Q87" s="12"/>
      <c r="R87" s="12"/>
      <c r="S87" s="12"/>
      <c r="T87" s="12"/>
      <c r="U87" s="10"/>
      <c r="V87" s="10" t="e">
        <f t="shared" si="26"/>
        <v>#DIV/0!</v>
      </c>
      <c r="W87" s="10" t="e">
        <f t="shared" si="27"/>
        <v>#DIV/0!</v>
      </c>
      <c r="X87" s="10">
        <v>0</v>
      </c>
      <c r="Y87" s="10">
        <v>0.4</v>
      </c>
      <c r="Z87" s="10">
        <v>0.4</v>
      </c>
      <c r="AA87" s="10">
        <v>0</v>
      </c>
      <c r="AB87" s="10">
        <v>0</v>
      </c>
      <c r="AC87" s="10">
        <v>0</v>
      </c>
      <c r="AD87" s="10"/>
      <c r="AE87" s="10">
        <f t="shared" si="28"/>
        <v>0</v>
      </c>
      <c r="AF87" s="10">
        <f t="shared" si="29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0" t="s">
        <v>122</v>
      </c>
      <c r="B88" s="10" t="s">
        <v>41</v>
      </c>
      <c r="C88" s="10"/>
      <c r="D88" s="10">
        <v>384</v>
      </c>
      <c r="E88" s="10">
        <v>384</v>
      </c>
      <c r="F88" s="10"/>
      <c r="G88" s="11">
        <v>0</v>
      </c>
      <c r="H88" s="10" t="e">
        <v>#N/A</v>
      </c>
      <c r="I88" s="10" t="s">
        <v>42</v>
      </c>
      <c r="J88" s="10">
        <v>384</v>
      </c>
      <c r="K88" s="10">
        <f t="shared" si="23"/>
        <v>0</v>
      </c>
      <c r="L88" s="10">
        <f t="shared" si="24"/>
        <v>0</v>
      </c>
      <c r="M88" s="10">
        <v>384</v>
      </c>
      <c r="N88" s="10"/>
      <c r="O88" s="10"/>
      <c r="P88" s="10">
        <f t="shared" si="25"/>
        <v>0</v>
      </c>
      <c r="Q88" s="12"/>
      <c r="R88" s="12"/>
      <c r="S88" s="12"/>
      <c r="T88" s="12"/>
      <c r="U88" s="10"/>
      <c r="V88" s="10" t="e">
        <f t="shared" si="26"/>
        <v>#DIV/0!</v>
      </c>
      <c r="W88" s="10" t="e">
        <f t="shared" si="27"/>
        <v>#DIV/0!</v>
      </c>
      <c r="X88" s="10">
        <v>0</v>
      </c>
      <c r="Y88" s="10">
        <v>0.4</v>
      </c>
      <c r="Z88" s="10">
        <v>0.4</v>
      </c>
      <c r="AA88" s="10">
        <v>0</v>
      </c>
      <c r="AB88" s="10">
        <v>0</v>
      </c>
      <c r="AC88" s="10">
        <v>0</v>
      </c>
      <c r="AD88" s="10"/>
      <c r="AE88" s="10">
        <f t="shared" si="28"/>
        <v>0</v>
      </c>
      <c r="AF88" s="10">
        <f t="shared" si="29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0" t="s">
        <v>123</v>
      </c>
      <c r="B89" s="10" t="s">
        <v>41</v>
      </c>
      <c r="C89" s="10"/>
      <c r="D89" s="10">
        <v>360</v>
      </c>
      <c r="E89" s="10">
        <v>360</v>
      </c>
      <c r="F89" s="10"/>
      <c r="G89" s="11">
        <v>0</v>
      </c>
      <c r="H89" s="10" t="e">
        <v>#N/A</v>
      </c>
      <c r="I89" s="10" t="s">
        <v>42</v>
      </c>
      <c r="J89" s="10">
        <v>360</v>
      </c>
      <c r="K89" s="10">
        <f t="shared" si="23"/>
        <v>0</v>
      </c>
      <c r="L89" s="10">
        <f t="shared" si="24"/>
        <v>0</v>
      </c>
      <c r="M89" s="10">
        <v>360</v>
      </c>
      <c r="N89" s="10"/>
      <c r="O89" s="10"/>
      <c r="P89" s="10">
        <f t="shared" si="25"/>
        <v>0</v>
      </c>
      <c r="Q89" s="12"/>
      <c r="R89" s="12"/>
      <c r="S89" s="12"/>
      <c r="T89" s="12"/>
      <c r="U89" s="10"/>
      <c r="V89" s="10" t="e">
        <f t="shared" si="26"/>
        <v>#DIV/0!</v>
      </c>
      <c r="W89" s="10" t="e">
        <f t="shared" si="27"/>
        <v>#DIV/0!</v>
      </c>
      <c r="X89" s="10">
        <v>0</v>
      </c>
      <c r="Y89" s="10">
        <v>0.4</v>
      </c>
      <c r="Z89" s="10">
        <v>0.4</v>
      </c>
      <c r="AA89" s="10">
        <v>0</v>
      </c>
      <c r="AB89" s="10">
        <v>0</v>
      </c>
      <c r="AC89" s="10">
        <v>0</v>
      </c>
      <c r="AD89" s="10"/>
      <c r="AE89" s="10">
        <f t="shared" si="28"/>
        <v>0</v>
      </c>
      <c r="AF89" s="10">
        <f t="shared" si="29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124</v>
      </c>
      <c r="B90" s="1" t="s">
        <v>33</v>
      </c>
      <c r="C90" s="1">
        <v>272.95600000000002</v>
      </c>
      <c r="D90" s="1"/>
      <c r="E90" s="1">
        <v>108.917</v>
      </c>
      <c r="F90" s="1">
        <v>141.53700000000001</v>
      </c>
      <c r="G90" s="6">
        <v>1</v>
      </c>
      <c r="H90" s="1">
        <v>30</v>
      </c>
      <c r="I90" s="1" t="s">
        <v>34</v>
      </c>
      <c r="J90" s="1">
        <v>112.6</v>
      </c>
      <c r="K90" s="1">
        <f t="shared" si="23"/>
        <v>-3.6829999999999927</v>
      </c>
      <c r="L90" s="1">
        <f t="shared" si="24"/>
        <v>108.917</v>
      </c>
      <c r="M90" s="1"/>
      <c r="N90" s="1"/>
      <c r="O90" s="1">
        <v>15.70859999999999</v>
      </c>
      <c r="P90" s="1">
        <f t="shared" si="25"/>
        <v>21.7834</v>
      </c>
      <c r="Q90" s="5">
        <f>11*P90-O90-N90-F90</f>
        <v>82.371800000000007</v>
      </c>
      <c r="R90" s="5">
        <f>Q90-S90</f>
        <v>82.371800000000007</v>
      </c>
      <c r="S90" s="5"/>
      <c r="T90" s="5"/>
      <c r="U90" s="1"/>
      <c r="V90" s="1">
        <f t="shared" si="26"/>
        <v>11</v>
      </c>
      <c r="W90" s="1">
        <f t="shared" si="27"/>
        <v>7.218597647750121</v>
      </c>
      <c r="X90" s="1">
        <v>20.2804</v>
      </c>
      <c r="Y90" s="1">
        <v>14.589399999999999</v>
      </c>
      <c r="Z90" s="1">
        <v>12.1966</v>
      </c>
      <c r="AA90" s="1">
        <v>13.5466</v>
      </c>
      <c r="AB90" s="1">
        <v>19.310600000000001</v>
      </c>
      <c r="AC90" s="1">
        <v>32.071199999999997</v>
      </c>
      <c r="AD90" s="1"/>
      <c r="AE90" s="1">
        <f t="shared" si="28"/>
        <v>82</v>
      </c>
      <c r="AF90" s="1">
        <f t="shared" si="29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3" t="s">
        <v>125</v>
      </c>
      <c r="B91" s="13" t="s">
        <v>41</v>
      </c>
      <c r="C91" s="13"/>
      <c r="D91" s="13"/>
      <c r="E91" s="13"/>
      <c r="F91" s="13"/>
      <c r="G91" s="14">
        <v>0</v>
      </c>
      <c r="H91" s="13" t="e">
        <v>#N/A</v>
      </c>
      <c r="I91" s="13" t="s">
        <v>34</v>
      </c>
      <c r="J91" s="13"/>
      <c r="K91" s="13">
        <f t="shared" si="23"/>
        <v>0</v>
      </c>
      <c r="L91" s="13">
        <f t="shared" si="24"/>
        <v>0</v>
      </c>
      <c r="M91" s="13"/>
      <c r="N91" s="13"/>
      <c r="O91" s="13"/>
      <c r="P91" s="13">
        <f t="shared" si="25"/>
        <v>0</v>
      </c>
      <c r="Q91" s="15"/>
      <c r="R91" s="15"/>
      <c r="S91" s="15"/>
      <c r="T91" s="15"/>
      <c r="U91" s="13"/>
      <c r="V91" s="13" t="e">
        <f t="shared" si="26"/>
        <v>#DIV/0!</v>
      </c>
      <c r="W91" s="13" t="e">
        <f t="shared" si="27"/>
        <v>#DIV/0!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 t="s">
        <v>63</v>
      </c>
      <c r="AE91" s="13">
        <f t="shared" si="28"/>
        <v>0</v>
      </c>
      <c r="AF91" s="13">
        <f t="shared" si="29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126</v>
      </c>
      <c r="B92" s="10" t="s">
        <v>41</v>
      </c>
      <c r="C92" s="10"/>
      <c r="D92" s="10">
        <v>500</v>
      </c>
      <c r="E92" s="10">
        <v>500</v>
      </c>
      <c r="F92" s="10"/>
      <c r="G92" s="11">
        <v>0</v>
      </c>
      <c r="H92" s="10" t="e">
        <v>#N/A</v>
      </c>
      <c r="I92" s="10" t="s">
        <v>42</v>
      </c>
      <c r="J92" s="10">
        <v>500</v>
      </c>
      <c r="K92" s="10">
        <f t="shared" si="23"/>
        <v>0</v>
      </c>
      <c r="L92" s="10">
        <f t="shared" si="24"/>
        <v>0</v>
      </c>
      <c r="M92" s="10">
        <v>500</v>
      </c>
      <c r="N92" s="10"/>
      <c r="O92" s="10"/>
      <c r="P92" s="10">
        <f t="shared" si="25"/>
        <v>0</v>
      </c>
      <c r="Q92" s="12"/>
      <c r="R92" s="12"/>
      <c r="S92" s="12"/>
      <c r="T92" s="12"/>
      <c r="U92" s="10"/>
      <c r="V92" s="10" t="e">
        <f t="shared" si="26"/>
        <v>#DIV/0!</v>
      </c>
      <c r="W92" s="10" t="e">
        <f t="shared" si="27"/>
        <v>#DIV/0!</v>
      </c>
      <c r="X92" s="10">
        <v>0</v>
      </c>
      <c r="Y92" s="10">
        <v>0.4</v>
      </c>
      <c r="Z92" s="10">
        <v>0.4</v>
      </c>
      <c r="AA92" s="10">
        <v>0</v>
      </c>
      <c r="AB92" s="10">
        <v>0</v>
      </c>
      <c r="AC92" s="10">
        <v>0</v>
      </c>
      <c r="AD92" s="10"/>
      <c r="AE92" s="10">
        <f t="shared" si="28"/>
        <v>0</v>
      </c>
      <c r="AF92" s="10">
        <f t="shared" si="29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3" t="s">
        <v>127</v>
      </c>
      <c r="B93" s="13" t="s">
        <v>41</v>
      </c>
      <c r="C93" s="13"/>
      <c r="D93" s="13"/>
      <c r="E93" s="13"/>
      <c r="F93" s="13"/>
      <c r="G93" s="14">
        <v>0</v>
      </c>
      <c r="H93" s="13" t="e">
        <v>#N/A</v>
      </c>
      <c r="I93" s="13" t="s">
        <v>34</v>
      </c>
      <c r="J93" s="13"/>
      <c r="K93" s="13">
        <f t="shared" si="23"/>
        <v>0</v>
      </c>
      <c r="L93" s="13">
        <f t="shared" si="24"/>
        <v>0</v>
      </c>
      <c r="M93" s="13"/>
      <c r="N93" s="13"/>
      <c r="O93" s="13"/>
      <c r="P93" s="13">
        <f t="shared" si="25"/>
        <v>0</v>
      </c>
      <c r="Q93" s="15"/>
      <c r="R93" s="15"/>
      <c r="S93" s="15"/>
      <c r="T93" s="15"/>
      <c r="U93" s="13"/>
      <c r="V93" s="13" t="e">
        <f t="shared" si="26"/>
        <v>#DIV/0!</v>
      </c>
      <c r="W93" s="13" t="e">
        <f t="shared" si="27"/>
        <v>#DIV/0!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 t="s">
        <v>63</v>
      </c>
      <c r="AE93" s="13">
        <f t="shared" si="28"/>
        <v>0</v>
      </c>
      <c r="AF93" s="13">
        <f t="shared" si="29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3" t="s">
        <v>128</v>
      </c>
      <c r="B94" s="13" t="s">
        <v>41</v>
      </c>
      <c r="C94" s="13"/>
      <c r="D94" s="13"/>
      <c r="E94" s="13"/>
      <c r="F94" s="13"/>
      <c r="G94" s="14">
        <v>0</v>
      </c>
      <c r="H94" s="13" t="e">
        <v>#N/A</v>
      </c>
      <c r="I94" s="13" t="s">
        <v>34</v>
      </c>
      <c r="J94" s="13"/>
      <c r="K94" s="13">
        <f t="shared" si="23"/>
        <v>0</v>
      </c>
      <c r="L94" s="13">
        <f t="shared" si="24"/>
        <v>0</v>
      </c>
      <c r="M94" s="13"/>
      <c r="N94" s="13"/>
      <c r="O94" s="13"/>
      <c r="P94" s="13">
        <f t="shared" si="25"/>
        <v>0</v>
      </c>
      <c r="Q94" s="15"/>
      <c r="R94" s="15"/>
      <c r="S94" s="15"/>
      <c r="T94" s="15"/>
      <c r="U94" s="13"/>
      <c r="V94" s="13" t="e">
        <f t="shared" si="26"/>
        <v>#DIV/0!</v>
      </c>
      <c r="W94" s="13" t="e">
        <f t="shared" si="27"/>
        <v>#DIV/0!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 t="s">
        <v>63</v>
      </c>
      <c r="AE94" s="13">
        <f t="shared" si="28"/>
        <v>0</v>
      </c>
      <c r="AF94" s="13">
        <f t="shared" si="29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3" t="s">
        <v>129</v>
      </c>
      <c r="B95" s="13" t="s">
        <v>41</v>
      </c>
      <c r="C95" s="13"/>
      <c r="D95" s="13"/>
      <c r="E95" s="13"/>
      <c r="F95" s="13"/>
      <c r="G95" s="14">
        <v>0</v>
      </c>
      <c r="H95" s="13" t="e">
        <v>#N/A</v>
      </c>
      <c r="I95" s="13" t="s">
        <v>34</v>
      </c>
      <c r="J95" s="13"/>
      <c r="K95" s="13">
        <f t="shared" si="23"/>
        <v>0</v>
      </c>
      <c r="L95" s="13">
        <f t="shared" si="24"/>
        <v>0</v>
      </c>
      <c r="M95" s="13"/>
      <c r="N95" s="13"/>
      <c r="O95" s="13"/>
      <c r="P95" s="13">
        <f t="shared" si="25"/>
        <v>0</v>
      </c>
      <c r="Q95" s="15"/>
      <c r="R95" s="15"/>
      <c r="S95" s="15"/>
      <c r="T95" s="15"/>
      <c r="U95" s="13"/>
      <c r="V95" s="13" t="e">
        <f t="shared" si="26"/>
        <v>#DIV/0!</v>
      </c>
      <c r="W95" s="13" t="e">
        <f t="shared" si="27"/>
        <v>#DIV/0!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 t="s">
        <v>63</v>
      </c>
      <c r="AE95" s="13">
        <f t="shared" si="28"/>
        <v>0</v>
      </c>
      <c r="AF95" s="13">
        <f t="shared" si="29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3" t="s">
        <v>130</v>
      </c>
      <c r="B96" s="13" t="s">
        <v>41</v>
      </c>
      <c r="C96" s="13"/>
      <c r="D96" s="13"/>
      <c r="E96" s="13"/>
      <c r="F96" s="13"/>
      <c r="G96" s="14">
        <v>0</v>
      </c>
      <c r="H96" s="13" t="e">
        <v>#N/A</v>
      </c>
      <c r="I96" s="13" t="s">
        <v>34</v>
      </c>
      <c r="J96" s="13"/>
      <c r="K96" s="13">
        <f t="shared" si="23"/>
        <v>0</v>
      </c>
      <c r="L96" s="13">
        <f t="shared" si="24"/>
        <v>0</v>
      </c>
      <c r="M96" s="13"/>
      <c r="N96" s="13"/>
      <c r="O96" s="13"/>
      <c r="P96" s="13">
        <f t="shared" si="25"/>
        <v>0</v>
      </c>
      <c r="Q96" s="15"/>
      <c r="R96" s="15"/>
      <c r="S96" s="15"/>
      <c r="T96" s="15"/>
      <c r="U96" s="13"/>
      <c r="V96" s="13" t="e">
        <f t="shared" si="26"/>
        <v>#DIV/0!</v>
      </c>
      <c r="W96" s="13" t="e">
        <f t="shared" si="27"/>
        <v>#DIV/0!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 t="s">
        <v>63</v>
      </c>
      <c r="AE96" s="13">
        <f t="shared" si="28"/>
        <v>0</v>
      </c>
      <c r="AF96" s="13">
        <f t="shared" si="29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3" t="s">
        <v>131</v>
      </c>
      <c r="B97" s="13" t="s">
        <v>41</v>
      </c>
      <c r="C97" s="13"/>
      <c r="D97" s="13"/>
      <c r="E97" s="13"/>
      <c r="F97" s="13"/>
      <c r="G97" s="14">
        <v>0</v>
      </c>
      <c r="H97" s="13" t="e">
        <v>#N/A</v>
      </c>
      <c r="I97" s="13" t="s">
        <v>34</v>
      </c>
      <c r="J97" s="13"/>
      <c r="K97" s="13">
        <f t="shared" si="23"/>
        <v>0</v>
      </c>
      <c r="L97" s="13">
        <f t="shared" si="24"/>
        <v>0</v>
      </c>
      <c r="M97" s="13"/>
      <c r="N97" s="13"/>
      <c r="O97" s="13"/>
      <c r="P97" s="13">
        <f t="shared" si="25"/>
        <v>0</v>
      </c>
      <c r="Q97" s="15"/>
      <c r="R97" s="15"/>
      <c r="S97" s="15"/>
      <c r="T97" s="15"/>
      <c r="U97" s="13"/>
      <c r="V97" s="13" t="e">
        <f t="shared" si="26"/>
        <v>#DIV/0!</v>
      </c>
      <c r="W97" s="13" t="e">
        <f t="shared" si="27"/>
        <v>#DIV/0!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 t="s">
        <v>63</v>
      </c>
      <c r="AE97" s="13">
        <f t="shared" si="28"/>
        <v>0</v>
      </c>
      <c r="AF97" s="13">
        <f t="shared" si="29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3" t="s">
        <v>132</v>
      </c>
      <c r="B98" s="13" t="s">
        <v>41</v>
      </c>
      <c r="C98" s="13"/>
      <c r="D98" s="13"/>
      <c r="E98" s="13"/>
      <c r="F98" s="13"/>
      <c r="G98" s="14">
        <v>0</v>
      </c>
      <c r="H98" s="13" t="e">
        <v>#N/A</v>
      </c>
      <c r="I98" s="13" t="s">
        <v>34</v>
      </c>
      <c r="J98" s="13"/>
      <c r="K98" s="13">
        <f t="shared" si="23"/>
        <v>0</v>
      </c>
      <c r="L98" s="13">
        <f t="shared" si="24"/>
        <v>0</v>
      </c>
      <c r="M98" s="13"/>
      <c r="N98" s="13"/>
      <c r="O98" s="13"/>
      <c r="P98" s="13">
        <f t="shared" si="25"/>
        <v>0</v>
      </c>
      <c r="Q98" s="15"/>
      <c r="R98" s="15"/>
      <c r="S98" s="15"/>
      <c r="T98" s="15"/>
      <c r="U98" s="13"/>
      <c r="V98" s="13" t="e">
        <f t="shared" si="26"/>
        <v>#DIV/0!</v>
      </c>
      <c r="W98" s="13" t="e">
        <f t="shared" si="27"/>
        <v>#DIV/0!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 t="s">
        <v>63</v>
      </c>
      <c r="AE98" s="13">
        <f t="shared" si="28"/>
        <v>0</v>
      </c>
      <c r="AF98" s="13">
        <f t="shared" si="29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0" t="s">
        <v>133</v>
      </c>
      <c r="B99" s="10" t="s">
        <v>41</v>
      </c>
      <c r="C99" s="10"/>
      <c r="D99" s="10">
        <v>582</v>
      </c>
      <c r="E99" s="10">
        <v>582</v>
      </c>
      <c r="F99" s="10"/>
      <c r="G99" s="11">
        <v>0</v>
      </c>
      <c r="H99" s="10" t="e">
        <v>#N/A</v>
      </c>
      <c r="I99" s="10" t="s">
        <v>42</v>
      </c>
      <c r="J99" s="10">
        <v>582</v>
      </c>
      <c r="K99" s="10">
        <f t="shared" si="23"/>
        <v>0</v>
      </c>
      <c r="L99" s="10">
        <f t="shared" si="24"/>
        <v>0</v>
      </c>
      <c r="M99" s="10">
        <v>582</v>
      </c>
      <c r="N99" s="10"/>
      <c r="O99" s="10"/>
      <c r="P99" s="10">
        <f t="shared" si="25"/>
        <v>0</v>
      </c>
      <c r="Q99" s="12"/>
      <c r="R99" s="12"/>
      <c r="S99" s="12"/>
      <c r="T99" s="12"/>
      <c r="U99" s="10"/>
      <c r="V99" s="10" t="e">
        <f t="shared" si="26"/>
        <v>#DIV/0!</v>
      </c>
      <c r="W99" s="10" t="e">
        <f t="shared" si="27"/>
        <v>#DIV/0!</v>
      </c>
      <c r="X99" s="10">
        <v>0</v>
      </c>
      <c r="Y99" s="10">
        <v>0.4</v>
      </c>
      <c r="Z99" s="10">
        <v>0.4</v>
      </c>
      <c r="AA99" s="10">
        <v>0</v>
      </c>
      <c r="AB99" s="10">
        <v>0</v>
      </c>
      <c r="AC99" s="10">
        <v>0</v>
      </c>
      <c r="AD99" s="10"/>
      <c r="AE99" s="10">
        <f t="shared" si="28"/>
        <v>0</v>
      </c>
      <c r="AF99" s="10">
        <f t="shared" si="29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0" t="s">
        <v>134</v>
      </c>
      <c r="B100" s="10" t="s">
        <v>41</v>
      </c>
      <c r="C100" s="10"/>
      <c r="D100" s="10">
        <v>792</v>
      </c>
      <c r="E100" s="10">
        <v>792</v>
      </c>
      <c r="F100" s="10"/>
      <c r="G100" s="11">
        <v>0</v>
      </c>
      <c r="H100" s="10" t="e">
        <v>#N/A</v>
      </c>
      <c r="I100" s="10" t="s">
        <v>42</v>
      </c>
      <c r="J100" s="10">
        <v>792</v>
      </c>
      <c r="K100" s="10">
        <f t="shared" si="23"/>
        <v>0</v>
      </c>
      <c r="L100" s="10">
        <f t="shared" si="24"/>
        <v>0</v>
      </c>
      <c r="M100" s="10">
        <v>792</v>
      </c>
      <c r="N100" s="10"/>
      <c r="O100" s="10"/>
      <c r="P100" s="10">
        <f t="shared" si="25"/>
        <v>0</v>
      </c>
      <c r="Q100" s="12"/>
      <c r="R100" s="12"/>
      <c r="S100" s="12"/>
      <c r="T100" s="12"/>
      <c r="U100" s="10"/>
      <c r="V100" s="10" t="e">
        <f t="shared" si="26"/>
        <v>#DIV/0!</v>
      </c>
      <c r="W100" s="10" t="e">
        <f t="shared" si="27"/>
        <v>#DIV/0!</v>
      </c>
      <c r="X100" s="10">
        <v>0</v>
      </c>
      <c r="Y100" s="10">
        <v>0.4</v>
      </c>
      <c r="Z100" s="10">
        <v>0.4</v>
      </c>
      <c r="AA100" s="10">
        <v>0</v>
      </c>
      <c r="AB100" s="10">
        <v>0</v>
      </c>
      <c r="AC100" s="10">
        <v>0</v>
      </c>
      <c r="AD100" s="10"/>
      <c r="AE100" s="10">
        <f t="shared" si="28"/>
        <v>0</v>
      </c>
      <c r="AF100" s="10">
        <f t="shared" si="29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135</v>
      </c>
      <c r="B101" s="1" t="s">
        <v>41</v>
      </c>
      <c r="C101" s="1">
        <v>108</v>
      </c>
      <c r="D101" s="1"/>
      <c r="E101" s="1">
        <v>6</v>
      </c>
      <c r="F101" s="1">
        <v>100</v>
      </c>
      <c r="G101" s="6">
        <v>0.11</v>
      </c>
      <c r="H101" s="1">
        <v>150</v>
      </c>
      <c r="I101" s="1" t="s">
        <v>34</v>
      </c>
      <c r="J101" s="1">
        <v>6</v>
      </c>
      <c r="K101" s="1">
        <f t="shared" ref="K101:K117" si="34">E101-J101</f>
        <v>0</v>
      </c>
      <c r="L101" s="1">
        <f t="shared" si="24"/>
        <v>6</v>
      </c>
      <c r="M101" s="1"/>
      <c r="N101" s="1"/>
      <c r="O101" s="1"/>
      <c r="P101" s="1">
        <f t="shared" si="25"/>
        <v>1.2</v>
      </c>
      <c r="Q101" s="5"/>
      <c r="R101" s="5">
        <f t="shared" ref="R101:R106" si="35">Q101-S101</f>
        <v>0</v>
      </c>
      <c r="S101" s="5"/>
      <c r="T101" s="5"/>
      <c r="U101" s="1"/>
      <c r="V101" s="1">
        <f t="shared" si="26"/>
        <v>83.333333333333343</v>
      </c>
      <c r="W101" s="1">
        <f t="shared" si="27"/>
        <v>83.333333333333343</v>
      </c>
      <c r="X101" s="1">
        <v>1</v>
      </c>
      <c r="Y101" s="1">
        <v>0.2</v>
      </c>
      <c r="Z101" s="1">
        <v>0</v>
      </c>
      <c r="AA101" s="1">
        <v>0</v>
      </c>
      <c r="AB101" s="1">
        <v>0</v>
      </c>
      <c r="AC101" s="1">
        <v>0</v>
      </c>
      <c r="AD101" s="18" t="s">
        <v>153</v>
      </c>
      <c r="AE101" s="1">
        <f t="shared" si="28"/>
        <v>0</v>
      </c>
      <c r="AF101" s="1">
        <f t="shared" si="29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136</v>
      </c>
      <c r="B102" s="1" t="s">
        <v>41</v>
      </c>
      <c r="C102" s="1">
        <v>29</v>
      </c>
      <c r="D102" s="1">
        <v>300</v>
      </c>
      <c r="E102" s="1">
        <v>28</v>
      </c>
      <c r="F102" s="1">
        <v>299</v>
      </c>
      <c r="G102" s="6">
        <v>0.06</v>
      </c>
      <c r="H102" s="1">
        <v>60</v>
      </c>
      <c r="I102" s="1" t="s">
        <v>34</v>
      </c>
      <c r="J102" s="1">
        <v>35</v>
      </c>
      <c r="K102" s="1">
        <f t="shared" si="34"/>
        <v>-7</v>
      </c>
      <c r="L102" s="1">
        <f t="shared" si="24"/>
        <v>28</v>
      </c>
      <c r="M102" s="1"/>
      <c r="N102" s="1"/>
      <c r="O102" s="1"/>
      <c r="P102" s="1">
        <f t="shared" si="25"/>
        <v>5.6</v>
      </c>
      <c r="Q102" s="5"/>
      <c r="R102" s="5">
        <f t="shared" si="35"/>
        <v>0</v>
      </c>
      <c r="S102" s="5"/>
      <c r="T102" s="5"/>
      <c r="U102" s="1"/>
      <c r="V102" s="1">
        <f t="shared" si="26"/>
        <v>53.392857142857146</v>
      </c>
      <c r="W102" s="1">
        <f t="shared" si="27"/>
        <v>53.392857142857146</v>
      </c>
      <c r="X102" s="1">
        <v>6.4</v>
      </c>
      <c r="Y102" s="1">
        <v>5.8</v>
      </c>
      <c r="Z102" s="1">
        <v>5.4</v>
      </c>
      <c r="AA102" s="1">
        <v>5.4</v>
      </c>
      <c r="AB102" s="1">
        <v>6.6</v>
      </c>
      <c r="AC102" s="1">
        <v>9.4</v>
      </c>
      <c r="AD102" s="18" t="s">
        <v>153</v>
      </c>
      <c r="AE102" s="1">
        <f t="shared" si="28"/>
        <v>0</v>
      </c>
      <c r="AF102" s="1">
        <f t="shared" si="29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137</v>
      </c>
      <c r="B103" s="1" t="s">
        <v>41</v>
      </c>
      <c r="C103" s="1">
        <v>49</v>
      </c>
      <c r="D103" s="1">
        <v>20</v>
      </c>
      <c r="E103" s="1">
        <v>16</v>
      </c>
      <c r="F103" s="1">
        <v>50</v>
      </c>
      <c r="G103" s="6">
        <v>0.15</v>
      </c>
      <c r="H103" s="1">
        <v>60</v>
      </c>
      <c r="I103" s="1" t="s">
        <v>34</v>
      </c>
      <c r="J103" s="1">
        <v>17</v>
      </c>
      <c r="K103" s="1">
        <f t="shared" si="34"/>
        <v>-1</v>
      </c>
      <c r="L103" s="1">
        <f t="shared" si="24"/>
        <v>16</v>
      </c>
      <c r="M103" s="1"/>
      <c r="N103" s="1"/>
      <c r="O103" s="1"/>
      <c r="P103" s="1">
        <f t="shared" si="25"/>
        <v>3.2</v>
      </c>
      <c r="Q103" s="5"/>
      <c r="R103" s="5">
        <f t="shared" si="35"/>
        <v>0</v>
      </c>
      <c r="S103" s="5"/>
      <c r="T103" s="5"/>
      <c r="U103" s="1"/>
      <c r="V103" s="1">
        <f t="shared" si="26"/>
        <v>15.625</v>
      </c>
      <c r="W103" s="1">
        <f t="shared" si="27"/>
        <v>15.625</v>
      </c>
      <c r="X103" s="1">
        <v>3.4</v>
      </c>
      <c r="Y103" s="1">
        <v>5</v>
      </c>
      <c r="Z103" s="1">
        <v>4.8</v>
      </c>
      <c r="AA103" s="1">
        <v>6</v>
      </c>
      <c r="AB103" s="1">
        <v>7</v>
      </c>
      <c r="AC103" s="1">
        <v>8.8000000000000007</v>
      </c>
      <c r="AD103" s="16" t="s">
        <v>39</v>
      </c>
      <c r="AE103" s="1">
        <f t="shared" si="28"/>
        <v>0</v>
      </c>
      <c r="AF103" s="1">
        <f t="shared" si="29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138</v>
      </c>
      <c r="B104" s="1" t="s">
        <v>33</v>
      </c>
      <c r="C104" s="1">
        <v>184.49299999999999</v>
      </c>
      <c r="D104" s="1"/>
      <c r="E104" s="1">
        <v>58.793999999999997</v>
      </c>
      <c r="F104" s="1">
        <v>101.137</v>
      </c>
      <c r="G104" s="6">
        <v>1</v>
      </c>
      <c r="H104" s="1">
        <v>55</v>
      </c>
      <c r="I104" s="1" t="s">
        <v>34</v>
      </c>
      <c r="J104" s="1">
        <v>54.5</v>
      </c>
      <c r="K104" s="1">
        <f t="shared" si="34"/>
        <v>4.2939999999999969</v>
      </c>
      <c r="L104" s="1">
        <f t="shared" si="24"/>
        <v>58.793999999999997</v>
      </c>
      <c r="M104" s="1"/>
      <c r="N104" s="1"/>
      <c r="O104" s="1"/>
      <c r="P104" s="1">
        <f t="shared" si="25"/>
        <v>11.758799999999999</v>
      </c>
      <c r="Q104" s="5">
        <f>11*P104-O104-N104-F104</f>
        <v>28.209800000000001</v>
      </c>
      <c r="R104" s="5">
        <f t="shared" si="35"/>
        <v>28.209800000000001</v>
      </c>
      <c r="S104" s="5"/>
      <c r="T104" s="5"/>
      <c r="U104" s="1"/>
      <c r="V104" s="1">
        <f t="shared" si="26"/>
        <v>11.000000000000002</v>
      </c>
      <c r="W104" s="1">
        <f t="shared" si="27"/>
        <v>8.6009626832670012</v>
      </c>
      <c r="X104" s="1">
        <v>11.2818</v>
      </c>
      <c r="Y104" s="1">
        <v>14.0334</v>
      </c>
      <c r="Z104" s="1">
        <v>11.3352</v>
      </c>
      <c r="AA104" s="1">
        <v>15.581799999999999</v>
      </c>
      <c r="AB104" s="1">
        <v>20.4908</v>
      </c>
      <c r="AC104" s="1">
        <v>20.5702</v>
      </c>
      <c r="AD104" s="1"/>
      <c r="AE104" s="1">
        <f t="shared" si="28"/>
        <v>28</v>
      </c>
      <c r="AF104" s="1">
        <f t="shared" si="29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139</v>
      </c>
      <c r="B105" s="1" t="s">
        <v>41</v>
      </c>
      <c r="C105" s="1">
        <v>107</v>
      </c>
      <c r="D105" s="1"/>
      <c r="E105" s="1">
        <v>39</v>
      </c>
      <c r="F105" s="1">
        <v>62</v>
      </c>
      <c r="G105" s="6">
        <v>0.4</v>
      </c>
      <c r="H105" s="1">
        <v>55</v>
      </c>
      <c r="I105" s="1" t="s">
        <v>34</v>
      </c>
      <c r="J105" s="1">
        <v>39</v>
      </c>
      <c r="K105" s="1">
        <f t="shared" si="34"/>
        <v>0</v>
      </c>
      <c r="L105" s="1">
        <f t="shared" si="24"/>
        <v>39</v>
      </c>
      <c r="M105" s="1"/>
      <c r="N105" s="1"/>
      <c r="O105" s="1"/>
      <c r="P105" s="1">
        <f t="shared" si="25"/>
        <v>7.8</v>
      </c>
      <c r="Q105" s="5">
        <f>11*P105-O105-N105-F105</f>
        <v>23.799999999999997</v>
      </c>
      <c r="R105" s="5">
        <f t="shared" si="35"/>
        <v>23.799999999999997</v>
      </c>
      <c r="S105" s="5"/>
      <c r="T105" s="5"/>
      <c r="U105" s="1"/>
      <c r="V105" s="1">
        <f t="shared" si="26"/>
        <v>11</v>
      </c>
      <c r="W105" s="1">
        <f t="shared" si="27"/>
        <v>7.9487179487179489</v>
      </c>
      <c r="X105" s="1">
        <v>7.2</v>
      </c>
      <c r="Y105" s="1">
        <v>8.6</v>
      </c>
      <c r="Z105" s="1">
        <v>9.1999999999999993</v>
      </c>
      <c r="AA105" s="1">
        <v>10</v>
      </c>
      <c r="AB105" s="1">
        <v>13.8</v>
      </c>
      <c r="AC105" s="1">
        <v>13.2</v>
      </c>
      <c r="AD105" s="1"/>
      <c r="AE105" s="1">
        <f t="shared" si="28"/>
        <v>10</v>
      </c>
      <c r="AF105" s="1">
        <f t="shared" si="29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140</v>
      </c>
      <c r="B106" s="1" t="s">
        <v>33</v>
      </c>
      <c r="C106" s="1">
        <v>184.68</v>
      </c>
      <c r="D106" s="1"/>
      <c r="E106" s="1">
        <v>48.871000000000002</v>
      </c>
      <c r="F106" s="1">
        <v>119.982</v>
      </c>
      <c r="G106" s="6">
        <v>1</v>
      </c>
      <c r="H106" s="1" t="e">
        <v>#N/A</v>
      </c>
      <c r="I106" s="1" t="s">
        <v>34</v>
      </c>
      <c r="J106" s="1">
        <v>48.25</v>
      </c>
      <c r="K106" s="1">
        <f t="shared" si="34"/>
        <v>0.62100000000000222</v>
      </c>
      <c r="L106" s="1">
        <f t="shared" si="24"/>
        <v>48.871000000000002</v>
      </c>
      <c r="M106" s="1"/>
      <c r="N106" s="1"/>
      <c r="O106" s="1"/>
      <c r="P106" s="1">
        <f t="shared" si="25"/>
        <v>9.7742000000000004</v>
      </c>
      <c r="Q106" s="5"/>
      <c r="R106" s="5">
        <f t="shared" si="35"/>
        <v>0</v>
      </c>
      <c r="S106" s="5"/>
      <c r="T106" s="5"/>
      <c r="U106" s="1"/>
      <c r="V106" s="1">
        <f t="shared" si="26"/>
        <v>12.275378036054102</v>
      </c>
      <c r="W106" s="1">
        <f t="shared" si="27"/>
        <v>12.275378036054102</v>
      </c>
      <c r="X106" s="1">
        <v>11.3048</v>
      </c>
      <c r="Y106" s="1">
        <v>5.0965999999999996</v>
      </c>
      <c r="Z106" s="1">
        <v>2.0102000000000002</v>
      </c>
      <c r="AA106" s="1">
        <v>1.1628000000000001</v>
      </c>
      <c r="AB106" s="1">
        <v>1.1628000000000001</v>
      </c>
      <c r="AC106" s="1">
        <v>0</v>
      </c>
      <c r="AD106" s="16" t="s">
        <v>39</v>
      </c>
      <c r="AE106" s="1">
        <f t="shared" si="28"/>
        <v>0</v>
      </c>
      <c r="AF106" s="1">
        <f t="shared" si="29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3" t="s">
        <v>141</v>
      </c>
      <c r="B107" s="13" t="s">
        <v>41</v>
      </c>
      <c r="C107" s="13"/>
      <c r="D107" s="13"/>
      <c r="E107" s="13"/>
      <c r="F107" s="13"/>
      <c r="G107" s="14">
        <v>0</v>
      </c>
      <c r="H107" s="13" t="e">
        <v>#N/A</v>
      </c>
      <c r="I107" s="13" t="s">
        <v>34</v>
      </c>
      <c r="J107" s="13"/>
      <c r="K107" s="13">
        <f t="shared" si="34"/>
        <v>0</v>
      </c>
      <c r="L107" s="13">
        <f t="shared" si="24"/>
        <v>0</v>
      </c>
      <c r="M107" s="13"/>
      <c r="N107" s="13"/>
      <c r="O107" s="13"/>
      <c r="P107" s="13">
        <f t="shared" si="25"/>
        <v>0</v>
      </c>
      <c r="Q107" s="15"/>
      <c r="R107" s="15"/>
      <c r="S107" s="15"/>
      <c r="T107" s="15"/>
      <c r="U107" s="13"/>
      <c r="V107" s="13" t="e">
        <f t="shared" si="26"/>
        <v>#DIV/0!</v>
      </c>
      <c r="W107" s="13" t="e">
        <f t="shared" si="27"/>
        <v>#DIV/0!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 t="s">
        <v>63</v>
      </c>
      <c r="AE107" s="13">
        <f t="shared" si="28"/>
        <v>0</v>
      </c>
      <c r="AF107" s="13">
        <f t="shared" si="29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142</v>
      </c>
      <c r="B108" s="1" t="s">
        <v>41</v>
      </c>
      <c r="C108" s="1">
        <v>85</v>
      </c>
      <c r="D108" s="1">
        <v>20</v>
      </c>
      <c r="E108" s="1">
        <v>25</v>
      </c>
      <c r="F108" s="1">
        <v>72</v>
      </c>
      <c r="G108" s="6">
        <v>0.4</v>
      </c>
      <c r="H108" s="1" t="e">
        <v>#N/A</v>
      </c>
      <c r="I108" s="1" t="s">
        <v>34</v>
      </c>
      <c r="J108" s="1">
        <v>30</v>
      </c>
      <c r="K108" s="1">
        <f t="shared" si="34"/>
        <v>-5</v>
      </c>
      <c r="L108" s="1">
        <f t="shared" si="24"/>
        <v>25</v>
      </c>
      <c r="M108" s="1"/>
      <c r="N108" s="1"/>
      <c r="O108" s="1"/>
      <c r="P108" s="1">
        <f t="shared" si="25"/>
        <v>5</v>
      </c>
      <c r="Q108" s="5"/>
      <c r="R108" s="5">
        <f t="shared" ref="R108:R112" si="36">Q108-S108</f>
        <v>0</v>
      </c>
      <c r="S108" s="5"/>
      <c r="T108" s="5"/>
      <c r="U108" s="1"/>
      <c r="V108" s="1">
        <f t="shared" si="26"/>
        <v>14.4</v>
      </c>
      <c r="W108" s="1">
        <f t="shared" si="27"/>
        <v>14.4</v>
      </c>
      <c r="X108" s="1">
        <v>5.4</v>
      </c>
      <c r="Y108" s="1">
        <v>7</v>
      </c>
      <c r="Z108" s="1">
        <v>6.6</v>
      </c>
      <c r="AA108" s="1">
        <v>8.6</v>
      </c>
      <c r="AB108" s="1">
        <v>10.8</v>
      </c>
      <c r="AC108" s="1">
        <v>9.6</v>
      </c>
      <c r="AD108" s="16" t="s">
        <v>39</v>
      </c>
      <c r="AE108" s="1">
        <f t="shared" si="28"/>
        <v>0</v>
      </c>
      <c r="AF108" s="1">
        <f t="shared" si="29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143</v>
      </c>
      <c r="B109" s="1" t="s">
        <v>33</v>
      </c>
      <c r="C109" s="1">
        <v>145.91399999999999</v>
      </c>
      <c r="D109" s="1">
        <v>33.545000000000002</v>
      </c>
      <c r="E109" s="1">
        <v>97.775000000000006</v>
      </c>
      <c r="F109" s="1">
        <v>46.206000000000003</v>
      </c>
      <c r="G109" s="6">
        <v>1</v>
      </c>
      <c r="H109" s="1">
        <v>50</v>
      </c>
      <c r="I109" s="1" t="s">
        <v>34</v>
      </c>
      <c r="J109" s="1">
        <v>94.05</v>
      </c>
      <c r="K109" s="1">
        <f t="shared" si="34"/>
        <v>3.7250000000000085</v>
      </c>
      <c r="L109" s="1">
        <f t="shared" si="24"/>
        <v>97.775000000000006</v>
      </c>
      <c r="M109" s="1"/>
      <c r="N109" s="1"/>
      <c r="O109" s="1">
        <v>141.42920000000001</v>
      </c>
      <c r="P109" s="1">
        <f t="shared" si="25"/>
        <v>19.555</v>
      </c>
      <c r="Q109" s="5">
        <f t="shared" ref="Q109" si="37">11.5*P109-O109-N109-F109</f>
        <v>37.247299999999981</v>
      </c>
      <c r="R109" s="5">
        <f t="shared" si="36"/>
        <v>37.247299999999981</v>
      </c>
      <c r="S109" s="5"/>
      <c r="T109" s="5"/>
      <c r="U109" s="1"/>
      <c r="V109" s="1">
        <f t="shared" si="26"/>
        <v>11.5</v>
      </c>
      <c r="W109" s="1">
        <f t="shared" si="27"/>
        <v>9.5952544106366666</v>
      </c>
      <c r="X109" s="1">
        <v>22.0822</v>
      </c>
      <c r="Y109" s="1">
        <v>12.1836</v>
      </c>
      <c r="Z109" s="1">
        <v>5.5140000000000002</v>
      </c>
      <c r="AA109" s="1">
        <v>11.773400000000001</v>
      </c>
      <c r="AB109" s="1">
        <v>15.756</v>
      </c>
      <c r="AC109" s="1">
        <v>14.207599999999999</v>
      </c>
      <c r="AD109" s="1"/>
      <c r="AE109" s="1">
        <f t="shared" si="28"/>
        <v>37</v>
      </c>
      <c r="AF109" s="1">
        <f t="shared" si="29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144</v>
      </c>
      <c r="B110" s="1" t="s">
        <v>41</v>
      </c>
      <c r="C110" s="1">
        <v>30</v>
      </c>
      <c r="D110" s="1">
        <v>84</v>
      </c>
      <c r="E110" s="1">
        <v>22</v>
      </c>
      <c r="F110" s="1">
        <v>89</v>
      </c>
      <c r="G110" s="6">
        <v>0.3</v>
      </c>
      <c r="H110" s="1">
        <v>30</v>
      </c>
      <c r="I110" s="1" t="s">
        <v>34</v>
      </c>
      <c r="J110" s="1">
        <v>22</v>
      </c>
      <c r="K110" s="1">
        <f t="shared" si="34"/>
        <v>0</v>
      </c>
      <c r="L110" s="1">
        <f t="shared" si="24"/>
        <v>22</v>
      </c>
      <c r="M110" s="1"/>
      <c r="N110" s="1"/>
      <c r="O110" s="1"/>
      <c r="P110" s="1">
        <f t="shared" si="25"/>
        <v>4.4000000000000004</v>
      </c>
      <c r="Q110" s="5"/>
      <c r="R110" s="5">
        <f t="shared" si="36"/>
        <v>0</v>
      </c>
      <c r="S110" s="5"/>
      <c r="T110" s="5"/>
      <c r="U110" s="1"/>
      <c r="V110" s="1">
        <f t="shared" si="26"/>
        <v>20.227272727272727</v>
      </c>
      <c r="W110" s="1">
        <f t="shared" si="27"/>
        <v>20.227272727272727</v>
      </c>
      <c r="X110" s="1">
        <v>4.8</v>
      </c>
      <c r="Y110" s="1">
        <v>3.2</v>
      </c>
      <c r="Z110" s="1">
        <v>5.2</v>
      </c>
      <c r="AA110" s="1">
        <v>2.2000000000000002</v>
      </c>
      <c r="AB110" s="1">
        <v>2.6</v>
      </c>
      <c r="AC110" s="1">
        <v>4</v>
      </c>
      <c r="AD110" s="16" t="s">
        <v>39</v>
      </c>
      <c r="AE110" s="1">
        <f t="shared" si="28"/>
        <v>0</v>
      </c>
      <c r="AF110" s="1">
        <f t="shared" si="29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145</v>
      </c>
      <c r="B111" s="1" t="s">
        <v>41</v>
      </c>
      <c r="C111" s="1">
        <v>49</v>
      </c>
      <c r="D111" s="1"/>
      <c r="E111" s="1">
        <v>8</v>
      </c>
      <c r="F111" s="1">
        <v>38</v>
      </c>
      <c r="G111" s="6">
        <v>0.3</v>
      </c>
      <c r="H111" s="1">
        <v>30</v>
      </c>
      <c r="I111" s="1" t="s">
        <v>34</v>
      </c>
      <c r="J111" s="1">
        <v>20</v>
      </c>
      <c r="K111" s="1">
        <f t="shared" si="34"/>
        <v>-12</v>
      </c>
      <c r="L111" s="1">
        <f t="shared" si="24"/>
        <v>8</v>
      </c>
      <c r="M111" s="1"/>
      <c r="N111" s="1"/>
      <c r="O111" s="1"/>
      <c r="P111" s="1">
        <f t="shared" si="25"/>
        <v>1.6</v>
      </c>
      <c r="Q111" s="5"/>
      <c r="R111" s="5">
        <f t="shared" si="36"/>
        <v>0</v>
      </c>
      <c r="S111" s="5"/>
      <c r="T111" s="5"/>
      <c r="U111" s="1"/>
      <c r="V111" s="1">
        <f t="shared" si="26"/>
        <v>23.75</v>
      </c>
      <c r="W111" s="1">
        <f t="shared" si="27"/>
        <v>23.75</v>
      </c>
      <c r="X111" s="1">
        <v>2.2000000000000002</v>
      </c>
      <c r="Y111" s="1">
        <v>0.8</v>
      </c>
      <c r="Z111" s="1">
        <v>1.6</v>
      </c>
      <c r="AA111" s="1">
        <v>2.4</v>
      </c>
      <c r="AB111" s="1">
        <v>4.5999999999999996</v>
      </c>
      <c r="AC111" s="1">
        <v>5.2</v>
      </c>
      <c r="AD111" s="16" t="s">
        <v>39</v>
      </c>
      <c r="AE111" s="1">
        <f t="shared" si="28"/>
        <v>0</v>
      </c>
      <c r="AF111" s="1">
        <f t="shared" si="29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146</v>
      </c>
      <c r="B112" s="1" t="s">
        <v>33</v>
      </c>
      <c r="C112" s="1">
        <v>2227.7539999999999</v>
      </c>
      <c r="D112" s="1">
        <v>1603.64</v>
      </c>
      <c r="E112" s="17">
        <f>1044.993+E35</f>
        <v>1052.7329999999999</v>
      </c>
      <c r="F112" s="1">
        <v>2528.5920000000001</v>
      </c>
      <c r="G112" s="6">
        <v>1</v>
      </c>
      <c r="H112" s="1">
        <v>60</v>
      </c>
      <c r="I112" s="1" t="s">
        <v>147</v>
      </c>
      <c r="J112" s="1">
        <v>980.65</v>
      </c>
      <c r="K112" s="1">
        <f t="shared" si="34"/>
        <v>72.08299999999997</v>
      </c>
      <c r="L112" s="1">
        <f t="shared" si="24"/>
        <v>1052.7329999999999</v>
      </c>
      <c r="M112" s="1"/>
      <c r="N112" s="1">
        <v>500</v>
      </c>
      <c r="O112" s="1"/>
      <c r="P112" s="1">
        <f t="shared" si="25"/>
        <v>210.54659999999998</v>
      </c>
      <c r="Q112" s="5"/>
      <c r="R112" s="5">
        <f t="shared" si="36"/>
        <v>0</v>
      </c>
      <c r="S112" s="5"/>
      <c r="T112" s="5"/>
      <c r="U112" s="1"/>
      <c r="V112" s="1">
        <f t="shared" si="26"/>
        <v>14.384426060549067</v>
      </c>
      <c r="W112" s="1">
        <f t="shared" si="27"/>
        <v>14.384426060549067</v>
      </c>
      <c r="X112" s="1">
        <v>216.11240000000001</v>
      </c>
      <c r="Y112" s="1">
        <v>337.77940000000001</v>
      </c>
      <c r="Z112" s="1">
        <v>313.02140000000003</v>
      </c>
      <c r="AA112" s="1">
        <v>356.85860000000002</v>
      </c>
      <c r="AB112" s="1">
        <v>354.96300000000002</v>
      </c>
      <c r="AC112" s="1">
        <v>333.28399999999999</v>
      </c>
      <c r="AD112" s="1" t="s">
        <v>64</v>
      </c>
      <c r="AE112" s="1">
        <f t="shared" si="28"/>
        <v>0</v>
      </c>
      <c r="AF112" s="1">
        <f t="shared" si="29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0" t="s">
        <v>148</v>
      </c>
      <c r="B113" s="10" t="s">
        <v>33</v>
      </c>
      <c r="C113" s="10">
        <v>606.93299999999999</v>
      </c>
      <c r="D113" s="10">
        <v>2081.9070000000002</v>
      </c>
      <c r="E113" s="17">
        <v>2233.3470000000002</v>
      </c>
      <c r="F113" s="10"/>
      <c r="G113" s="11">
        <v>0</v>
      </c>
      <c r="H113" s="10">
        <v>60</v>
      </c>
      <c r="I113" s="10" t="s">
        <v>42</v>
      </c>
      <c r="J113" s="10">
        <v>2236.52</v>
      </c>
      <c r="K113" s="10">
        <f t="shared" si="34"/>
        <v>-3.1729999999997744</v>
      </c>
      <c r="L113" s="10">
        <f t="shared" si="24"/>
        <v>2233.3470000000002</v>
      </c>
      <c r="M113" s="10"/>
      <c r="N113" s="10"/>
      <c r="O113" s="10"/>
      <c r="P113" s="10">
        <f t="shared" si="25"/>
        <v>446.66940000000005</v>
      </c>
      <c r="Q113" s="12"/>
      <c r="R113" s="12"/>
      <c r="S113" s="12"/>
      <c r="T113" s="12"/>
      <c r="U113" s="10"/>
      <c r="V113" s="10">
        <f t="shared" si="26"/>
        <v>0</v>
      </c>
      <c r="W113" s="10">
        <f t="shared" si="27"/>
        <v>0</v>
      </c>
      <c r="X113" s="10">
        <v>472.7296</v>
      </c>
      <c r="Y113" s="10">
        <v>671.26440000000002</v>
      </c>
      <c r="Z113" s="10">
        <v>783.86840000000007</v>
      </c>
      <c r="AA113" s="10">
        <v>961.86800000000005</v>
      </c>
      <c r="AB113" s="10">
        <v>751.91399999999999</v>
      </c>
      <c r="AC113" s="10">
        <v>957.52260000000001</v>
      </c>
      <c r="AD113" s="10" t="s">
        <v>64</v>
      </c>
      <c r="AE113" s="10">
        <f t="shared" si="28"/>
        <v>0</v>
      </c>
      <c r="AF113" s="10">
        <f t="shared" si="29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 t="s">
        <v>149</v>
      </c>
      <c r="B114" s="1" t="s">
        <v>41</v>
      </c>
      <c r="C114" s="1">
        <v>59</v>
      </c>
      <c r="D114" s="1"/>
      <c r="E114" s="1">
        <v>12</v>
      </c>
      <c r="F114" s="1">
        <v>47</v>
      </c>
      <c r="G114" s="6">
        <v>0.1</v>
      </c>
      <c r="H114" s="1">
        <v>60</v>
      </c>
      <c r="I114" s="1" t="s">
        <v>34</v>
      </c>
      <c r="J114" s="1">
        <v>10</v>
      </c>
      <c r="K114" s="1">
        <f t="shared" si="34"/>
        <v>2</v>
      </c>
      <c r="L114" s="1">
        <f t="shared" si="24"/>
        <v>12</v>
      </c>
      <c r="M114" s="1"/>
      <c r="N114" s="1"/>
      <c r="O114" s="1"/>
      <c r="P114" s="1">
        <f t="shared" si="25"/>
        <v>2.4</v>
      </c>
      <c r="Q114" s="5"/>
      <c r="R114" s="5">
        <f t="shared" ref="R114:R117" si="38">Q114-S114</f>
        <v>0</v>
      </c>
      <c r="S114" s="5"/>
      <c r="T114" s="5"/>
      <c r="U114" s="1"/>
      <c r="V114" s="1">
        <f t="shared" si="26"/>
        <v>19.583333333333336</v>
      </c>
      <c r="W114" s="1">
        <f t="shared" si="27"/>
        <v>19.583333333333336</v>
      </c>
      <c r="X114" s="1">
        <v>2</v>
      </c>
      <c r="Y114" s="1">
        <v>0.4</v>
      </c>
      <c r="Z114" s="1">
        <v>0</v>
      </c>
      <c r="AA114" s="1">
        <v>0</v>
      </c>
      <c r="AB114" s="1">
        <v>0</v>
      </c>
      <c r="AC114" s="1">
        <v>0</v>
      </c>
      <c r="AD114" s="16" t="s">
        <v>39</v>
      </c>
      <c r="AE114" s="1">
        <f t="shared" si="28"/>
        <v>0</v>
      </c>
      <c r="AF114" s="1">
        <f t="shared" si="29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 t="s">
        <v>150</v>
      </c>
      <c r="B115" s="1" t="s">
        <v>33</v>
      </c>
      <c r="C115" s="1">
        <v>4253.7280000000001</v>
      </c>
      <c r="D115" s="1">
        <v>3920.645</v>
      </c>
      <c r="E115" s="17">
        <f>716.394+E113</f>
        <v>2949.741</v>
      </c>
      <c r="F115" s="1">
        <v>7349.2529999999997</v>
      </c>
      <c r="G115" s="6">
        <v>1</v>
      </c>
      <c r="H115" s="1">
        <v>60</v>
      </c>
      <c r="I115" s="1" t="s">
        <v>34</v>
      </c>
      <c r="J115" s="1">
        <v>721.35</v>
      </c>
      <c r="K115" s="1">
        <f t="shared" si="34"/>
        <v>2228.3910000000001</v>
      </c>
      <c r="L115" s="1">
        <f t="shared" si="24"/>
        <v>2949.741</v>
      </c>
      <c r="M115" s="1"/>
      <c r="N115" s="1">
        <v>600</v>
      </c>
      <c r="O115" s="1"/>
      <c r="P115" s="1">
        <f t="shared" si="25"/>
        <v>589.94820000000004</v>
      </c>
      <c r="Q115" s="5"/>
      <c r="R115" s="5">
        <f t="shared" si="38"/>
        <v>0</v>
      </c>
      <c r="S115" s="5"/>
      <c r="T115" s="5"/>
      <c r="U115" s="1"/>
      <c r="V115" s="1">
        <f t="shared" si="26"/>
        <v>13.474493184316859</v>
      </c>
      <c r="W115" s="1">
        <f t="shared" si="27"/>
        <v>13.474493184316859</v>
      </c>
      <c r="X115" s="1">
        <v>602.29640000000006</v>
      </c>
      <c r="Y115" s="1">
        <v>906.66980000000001</v>
      </c>
      <c r="Z115" s="1">
        <v>1002.0798</v>
      </c>
      <c r="AA115" s="1">
        <v>976.27819999999997</v>
      </c>
      <c r="AB115" s="1">
        <v>894.72440000000006</v>
      </c>
      <c r="AC115" s="1">
        <v>0</v>
      </c>
      <c r="AD115" s="1" t="s">
        <v>64</v>
      </c>
      <c r="AE115" s="1">
        <f t="shared" si="28"/>
        <v>0</v>
      </c>
      <c r="AF115" s="1">
        <f t="shared" si="29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 t="s">
        <v>151</v>
      </c>
      <c r="B116" s="1" t="s">
        <v>33</v>
      </c>
      <c r="C116" s="1">
        <v>2054.4209999999998</v>
      </c>
      <c r="D116" s="1">
        <v>3820.84</v>
      </c>
      <c r="E116" s="17">
        <f>2392.841+E34</f>
        <v>2773.9809999999998</v>
      </c>
      <c r="F116" s="17">
        <f>2728.707+F34</f>
        <v>5050.1769999999997</v>
      </c>
      <c r="G116" s="6">
        <v>1</v>
      </c>
      <c r="H116" s="1">
        <v>60</v>
      </c>
      <c r="I116" s="1" t="s">
        <v>147</v>
      </c>
      <c r="J116" s="1">
        <v>2335.0300000000002</v>
      </c>
      <c r="K116" s="1">
        <f t="shared" si="34"/>
        <v>438.95099999999957</v>
      </c>
      <c r="L116" s="1">
        <f t="shared" si="24"/>
        <v>2773.9809999999998</v>
      </c>
      <c r="M116" s="1"/>
      <c r="N116" s="1">
        <v>1500</v>
      </c>
      <c r="O116" s="1">
        <v>315.90899999999971</v>
      </c>
      <c r="P116" s="1">
        <f t="shared" si="25"/>
        <v>554.7962</v>
      </c>
      <c r="Q116" s="5"/>
      <c r="R116" s="5">
        <f t="shared" si="38"/>
        <v>0</v>
      </c>
      <c r="S116" s="5"/>
      <c r="T116" s="5"/>
      <c r="U116" s="1"/>
      <c r="V116" s="1">
        <f t="shared" si="26"/>
        <v>12.375870635018767</v>
      </c>
      <c r="W116" s="1">
        <f t="shared" si="27"/>
        <v>12.375870635018767</v>
      </c>
      <c r="X116" s="1">
        <v>727.68279999999993</v>
      </c>
      <c r="Y116" s="1">
        <v>791.12700000000007</v>
      </c>
      <c r="Z116" s="1">
        <v>708.90220000000011</v>
      </c>
      <c r="AA116" s="1">
        <v>682.17219999999998</v>
      </c>
      <c r="AB116" s="1">
        <v>588.37940000000003</v>
      </c>
      <c r="AC116" s="1">
        <v>0</v>
      </c>
      <c r="AD116" s="1" t="s">
        <v>64</v>
      </c>
      <c r="AE116" s="1">
        <f t="shared" si="28"/>
        <v>0</v>
      </c>
      <c r="AF116" s="1">
        <f t="shared" si="29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 t="s">
        <v>152</v>
      </c>
      <c r="B117" s="1" t="s">
        <v>41</v>
      </c>
      <c r="C117" s="1">
        <v>29</v>
      </c>
      <c r="D117" s="1"/>
      <c r="E117" s="1"/>
      <c r="F117" s="1">
        <v>29</v>
      </c>
      <c r="G117" s="6">
        <v>0.2</v>
      </c>
      <c r="H117" s="1" t="e">
        <v>#N/A</v>
      </c>
      <c r="I117" s="1" t="s">
        <v>34</v>
      </c>
      <c r="J117" s="1"/>
      <c r="K117" s="1">
        <f t="shared" si="34"/>
        <v>0</v>
      </c>
      <c r="L117" s="1">
        <f t="shared" si="24"/>
        <v>0</v>
      </c>
      <c r="M117" s="1"/>
      <c r="N117" s="1"/>
      <c r="O117" s="1"/>
      <c r="P117" s="1">
        <f t="shared" si="25"/>
        <v>0</v>
      </c>
      <c r="Q117" s="5"/>
      <c r="R117" s="5">
        <f t="shared" si="38"/>
        <v>0</v>
      </c>
      <c r="S117" s="5"/>
      <c r="T117" s="5"/>
      <c r="U117" s="1"/>
      <c r="V117" s="1" t="e">
        <f t="shared" si="26"/>
        <v>#DIV/0!</v>
      </c>
      <c r="W117" s="1" t="e">
        <f t="shared" si="27"/>
        <v>#DIV/0!</v>
      </c>
      <c r="X117" s="1">
        <v>0</v>
      </c>
      <c r="Y117" s="1">
        <v>0.2</v>
      </c>
      <c r="Z117" s="1">
        <v>0.2</v>
      </c>
      <c r="AA117" s="1">
        <v>0</v>
      </c>
      <c r="AB117" s="1">
        <v>0</v>
      </c>
      <c r="AC117" s="1">
        <v>0</v>
      </c>
      <c r="AD117" s="18" t="s">
        <v>153</v>
      </c>
      <c r="AE117" s="1">
        <f t="shared" si="28"/>
        <v>0</v>
      </c>
      <c r="AF117" s="1">
        <f t="shared" si="29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E117" xr:uid="{B1F6CC1F-D0E8-40E2-956C-8BB8E05CA5D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2024-06-27T11:02:04Z</dcterms:created>
  <dcterms:modified xsi:type="dcterms:W3CDTF">2024-06-28T07:57:49Z</dcterms:modified>
</cp:coreProperties>
</file>