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D0977D-AF4B-4154-A524-2A4E804F16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X499" i="1" s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M482" i="1"/>
  <c r="BL482" i="1"/>
  <c r="Y482" i="1"/>
  <c r="X482" i="1"/>
  <c r="BO482" i="1" s="1"/>
  <c r="O482" i="1"/>
  <c r="BN481" i="1"/>
  <c r="BL481" i="1"/>
  <c r="X481" i="1"/>
  <c r="BO481" i="1" s="1"/>
  <c r="O481" i="1"/>
  <c r="BO480" i="1"/>
  <c r="BN480" i="1"/>
  <c r="BM480" i="1"/>
  <c r="BL480" i="1"/>
  <c r="Y480" i="1"/>
  <c r="X480" i="1"/>
  <c r="O480" i="1"/>
  <c r="BN479" i="1"/>
  <c r="BL479" i="1"/>
  <c r="X479" i="1"/>
  <c r="BO479" i="1" s="1"/>
  <c r="O479" i="1"/>
  <c r="BO478" i="1"/>
  <c r="BN478" i="1"/>
  <c r="BM478" i="1"/>
  <c r="BL478" i="1"/>
  <c r="Y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BN473" i="1"/>
  <c r="BL473" i="1"/>
  <c r="X473" i="1"/>
  <c r="X485" i="1" s="1"/>
  <c r="O473" i="1"/>
  <c r="W469" i="1"/>
  <c r="W468" i="1"/>
  <c r="BN467" i="1"/>
  <c r="BL467" i="1"/>
  <c r="X467" i="1"/>
  <c r="X468" i="1" s="1"/>
  <c r="W465" i="1"/>
  <c r="X464" i="1"/>
  <c r="W464" i="1"/>
  <c r="BO463" i="1"/>
  <c r="BN463" i="1"/>
  <c r="BM463" i="1"/>
  <c r="BL463" i="1"/>
  <c r="Y463" i="1"/>
  <c r="Y464" i="1" s="1"/>
  <c r="X463" i="1"/>
  <c r="O463" i="1"/>
  <c r="W460" i="1"/>
  <c r="W459" i="1"/>
  <c r="BO458" i="1"/>
  <c r="BN458" i="1"/>
  <c r="BM458" i="1"/>
  <c r="BL458" i="1"/>
  <c r="Y458" i="1"/>
  <c r="X458" i="1"/>
  <c r="O458" i="1"/>
  <c r="BN457" i="1"/>
  <c r="BL457" i="1"/>
  <c r="X457" i="1"/>
  <c r="BO457" i="1" s="1"/>
  <c r="O457" i="1"/>
  <c r="BO456" i="1"/>
  <c r="BN456" i="1"/>
  <c r="BM456" i="1"/>
  <c r="BL456" i="1"/>
  <c r="Y456" i="1"/>
  <c r="X456" i="1"/>
  <c r="X460" i="1" s="1"/>
  <c r="O456" i="1"/>
  <c r="W453" i="1"/>
  <c r="X452" i="1"/>
  <c r="W452" i="1"/>
  <c r="BO451" i="1"/>
  <c r="BN451" i="1"/>
  <c r="BM451" i="1"/>
  <c r="BL451" i="1"/>
  <c r="Y451" i="1"/>
  <c r="Y452" i="1" s="1"/>
  <c r="X451" i="1"/>
  <c r="X453" i="1" s="1"/>
  <c r="O451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X445" i="1" s="1"/>
  <c r="O442" i="1"/>
  <c r="W440" i="1"/>
  <c r="W439" i="1"/>
  <c r="BN438" i="1"/>
  <c r="BL438" i="1"/>
  <c r="X438" i="1"/>
  <c r="BO438" i="1" s="1"/>
  <c r="O438" i="1"/>
  <c r="BO437" i="1"/>
  <c r="BN437" i="1"/>
  <c r="BM437" i="1"/>
  <c r="BL437" i="1"/>
  <c r="Y437" i="1"/>
  <c r="X437" i="1"/>
  <c r="O437" i="1"/>
  <c r="BN436" i="1"/>
  <c r="BL436" i="1"/>
  <c r="X436" i="1"/>
  <c r="BO436" i="1" s="1"/>
  <c r="O436" i="1"/>
  <c r="BO435" i="1"/>
  <c r="BN435" i="1"/>
  <c r="BM435" i="1"/>
  <c r="BL435" i="1"/>
  <c r="Y435" i="1"/>
  <c r="X435" i="1"/>
  <c r="O435" i="1"/>
  <c r="BN434" i="1"/>
  <c r="BL434" i="1"/>
  <c r="X434" i="1"/>
  <c r="BO434" i="1" s="1"/>
  <c r="O434" i="1"/>
  <c r="BO433" i="1"/>
  <c r="BN433" i="1"/>
  <c r="BM433" i="1"/>
  <c r="BL433" i="1"/>
  <c r="Y433" i="1"/>
  <c r="X433" i="1"/>
  <c r="X439" i="1" s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T566" i="1" s="1"/>
  <c r="O428" i="1"/>
  <c r="W425" i="1"/>
  <c r="W424" i="1"/>
  <c r="BN423" i="1"/>
  <c r="BL423" i="1"/>
  <c r="X423" i="1"/>
  <c r="BO423" i="1" s="1"/>
  <c r="O423" i="1"/>
  <c r="BO422" i="1"/>
  <c r="BN422" i="1"/>
  <c r="BM422" i="1"/>
  <c r="BL422" i="1"/>
  <c r="Y422" i="1"/>
  <c r="X422" i="1"/>
  <c r="O422" i="1"/>
  <c r="BN421" i="1"/>
  <c r="BL421" i="1"/>
  <c r="X421" i="1"/>
  <c r="X424" i="1" s="1"/>
  <c r="O421" i="1"/>
  <c r="W419" i="1"/>
  <c r="W418" i="1"/>
  <c r="BN417" i="1"/>
  <c r="BL417" i="1"/>
  <c r="X417" i="1"/>
  <c r="X418" i="1" s="1"/>
  <c r="O417" i="1"/>
  <c r="W415" i="1"/>
  <c r="W414" i="1"/>
  <c r="BN413" i="1"/>
  <c r="BL413" i="1"/>
  <c r="X413" i="1"/>
  <c r="BO413" i="1" s="1"/>
  <c r="O413" i="1"/>
  <c r="BO412" i="1"/>
  <c r="BN412" i="1"/>
  <c r="BM412" i="1"/>
  <c r="BL412" i="1"/>
  <c r="Y412" i="1"/>
  <c r="X412" i="1"/>
  <c r="O412" i="1"/>
  <c r="BN411" i="1"/>
  <c r="BL411" i="1"/>
  <c r="X411" i="1"/>
  <c r="X414" i="1" s="1"/>
  <c r="O411" i="1"/>
  <c r="W409" i="1"/>
  <c r="W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X408" i="1" s="1"/>
  <c r="O395" i="1"/>
  <c r="W393" i="1"/>
  <c r="W392" i="1"/>
  <c r="BN391" i="1"/>
  <c r="BL391" i="1"/>
  <c r="X391" i="1"/>
  <c r="BO391" i="1" s="1"/>
  <c r="O391" i="1"/>
  <c r="BO390" i="1"/>
  <c r="BN390" i="1"/>
  <c r="BM390" i="1"/>
  <c r="BL390" i="1"/>
  <c r="Y390" i="1"/>
  <c r="X390" i="1"/>
  <c r="S566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O368" i="1"/>
  <c r="W366" i="1"/>
  <c r="X365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O333" i="1" s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X323" i="1" s="1"/>
  <c r="O322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BN312" i="1"/>
  <c r="BL312" i="1"/>
  <c r="X312" i="1"/>
  <c r="X315" i="1" s="1"/>
  <c r="O312" i="1"/>
  <c r="W310" i="1"/>
  <c r="W309" i="1"/>
  <c r="BN308" i="1"/>
  <c r="BL308" i="1"/>
  <c r="X308" i="1"/>
  <c r="P566" i="1" s="1"/>
  <c r="O308" i="1"/>
  <c r="W305" i="1"/>
  <c r="W304" i="1"/>
  <c r="BN303" i="1"/>
  <c r="BL303" i="1"/>
  <c r="X303" i="1"/>
  <c r="BO303" i="1" s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O292" i="1"/>
  <c r="BN292" i="1"/>
  <c r="BM292" i="1"/>
  <c r="BL292" i="1"/>
  <c r="Y292" i="1"/>
  <c r="X292" i="1"/>
  <c r="X299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BO286" i="1" s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O280" i="1" s="1"/>
  <c r="BN279" i="1"/>
  <c r="BL279" i="1"/>
  <c r="X279" i="1"/>
  <c r="X283" i="1" s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X277" i="1" s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X249" i="1" s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O64" i="1"/>
  <c r="BN64" i="1"/>
  <c r="BM64" i="1"/>
  <c r="BL64" i="1"/>
  <c r="Y64" i="1"/>
  <c r="X64" i="1"/>
  <c r="O64" i="1"/>
  <c r="BN63" i="1"/>
  <c r="BL63" i="1"/>
  <c r="X63" i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W560" i="1" s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F9" i="1"/>
  <c r="J9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BO48" i="1"/>
  <c r="BM48" i="1"/>
  <c r="Y48" i="1"/>
  <c r="Y49" i="1" s="1"/>
  <c r="X50" i="1"/>
  <c r="D566" i="1"/>
  <c r="X57" i="1"/>
  <c r="BO53" i="1"/>
  <c r="BM53" i="1"/>
  <c r="Y53" i="1"/>
  <c r="Y57" i="1" s="1"/>
  <c r="BO56" i="1"/>
  <c r="BM56" i="1"/>
  <c r="Y56" i="1"/>
  <c r="X58" i="1"/>
  <c r="E566" i="1"/>
  <c r="X82" i="1"/>
  <c r="BO61" i="1"/>
  <c r="BM61" i="1"/>
  <c r="Y61" i="1"/>
  <c r="X81" i="1"/>
  <c r="BO65" i="1"/>
  <c r="BM65" i="1"/>
  <c r="Y65" i="1"/>
  <c r="BO69" i="1"/>
  <c r="BM69" i="1"/>
  <c r="Y69" i="1"/>
  <c r="BO73" i="1"/>
  <c r="BM73" i="1"/>
  <c r="Y73" i="1"/>
  <c r="BO77" i="1"/>
  <c r="BM77" i="1"/>
  <c r="Y77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57" i="1"/>
  <c r="X269" i="1"/>
  <c r="X276" i="1"/>
  <c r="X282" i="1"/>
  <c r="X288" i="1"/>
  <c r="X305" i="1"/>
  <c r="X310" i="1"/>
  <c r="X316" i="1"/>
  <c r="X320" i="1"/>
  <c r="X324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C566" i="1"/>
  <c r="X49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2" i="1"/>
  <c r="Y180" i="1" s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Y216" i="1" s="1"/>
  <c r="BM209" i="1"/>
  <c r="BO209" i="1"/>
  <c r="Y211" i="1"/>
  <c r="BM211" i="1"/>
  <c r="Y213" i="1"/>
  <c r="BM213" i="1"/>
  <c r="Y215" i="1"/>
  <c r="BM215" i="1"/>
  <c r="X216" i="1"/>
  <c r="Y219" i="1"/>
  <c r="Y222" i="1" s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Y255" i="1"/>
  <c r="BM255" i="1"/>
  <c r="Y259" i="1"/>
  <c r="Y269" i="1" s="1"/>
  <c r="BM259" i="1"/>
  <c r="BO259" i="1"/>
  <c r="Y261" i="1"/>
  <c r="BM261" i="1"/>
  <c r="Y263" i="1"/>
  <c r="BM263" i="1"/>
  <c r="Y265" i="1"/>
  <c r="BM265" i="1"/>
  <c r="Y267" i="1"/>
  <c r="BM267" i="1"/>
  <c r="Y274" i="1"/>
  <c r="Y276" i="1" s="1"/>
  <c r="BM274" i="1"/>
  <c r="Y279" i="1"/>
  <c r="BM279" i="1"/>
  <c r="BO279" i="1"/>
  <c r="Y280" i="1"/>
  <c r="BM280" i="1"/>
  <c r="Y286" i="1"/>
  <c r="Y288" i="1" s="1"/>
  <c r="BM286" i="1"/>
  <c r="O566" i="1"/>
  <c r="Y293" i="1"/>
  <c r="Y299" i="1" s="1"/>
  <c r="BM293" i="1"/>
  <c r="Y295" i="1"/>
  <c r="BM295" i="1"/>
  <c r="Y297" i="1"/>
  <c r="BM297" i="1"/>
  <c r="X300" i="1"/>
  <c r="Y303" i="1"/>
  <c r="Y304" i="1" s="1"/>
  <c r="BM303" i="1"/>
  <c r="Y308" i="1"/>
  <c r="Y309" i="1" s="1"/>
  <c r="BM308" i="1"/>
  <c r="BO308" i="1"/>
  <c r="X309" i="1"/>
  <c r="Y312" i="1"/>
  <c r="Y315" i="1" s="1"/>
  <c r="BM312" i="1"/>
  <c r="BO312" i="1"/>
  <c r="Y314" i="1"/>
  <c r="BM314" i="1"/>
  <c r="Y318" i="1"/>
  <c r="Y319" i="1" s="1"/>
  <c r="BM318" i="1"/>
  <c r="BO318" i="1"/>
  <c r="Y322" i="1"/>
  <c r="Y323" i="1" s="1"/>
  <c r="BM322" i="1"/>
  <c r="BO322" i="1"/>
  <c r="X340" i="1"/>
  <c r="Q566" i="1"/>
  <c r="Y333" i="1"/>
  <c r="Y339" i="1" s="1"/>
  <c r="BM333" i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3" i="1"/>
  <c r="X409" i="1"/>
  <c r="X415" i="1"/>
  <c r="X419" i="1"/>
  <c r="X425" i="1"/>
  <c r="X430" i="1"/>
  <c r="X440" i="1"/>
  <c r="X444" i="1"/>
  <c r="X459" i="1"/>
  <c r="X469" i="1"/>
  <c r="BO484" i="1"/>
  <c r="BM484" i="1"/>
  <c r="Y484" i="1"/>
  <c r="X486" i="1"/>
  <c r="X491" i="1"/>
  <c r="BO488" i="1"/>
  <c r="BM488" i="1"/>
  <c r="Y488" i="1"/>
  <c r="Y490" i="1" s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U566" i="1"/>
  <c r="R566" i="1"/>
  <c r="X366" i="1"/>
  <c r="Y391" i="1"/>
  <c r="Y392" i="1" s="1"/>
  <c r="BM391" i="1"/>
  <c r="X392" i="1"/>
  <c r="Y395" i="1"/>
  <c r="Y408" i="1" s="1"/>
  <c r="BM395" i="1"/>
  <c r="BO395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Y411" i="1"/>
  <c r="BM411" i="1"/>
  <c r="BO411" i="1"/>
  <c r="Y413" i="1"/>
  <c r="BM413" i="1"/>
  <c r="Y417" i="1"/>
  <c r="Y418" i="1" s="1"/>
  <c r="BM417" i="1"/>
  <c r="BO417" i="1"/>
  <c r="Y421" i="1"/>
  <c r="BM421" i="1"/>
  <c r="BO421" i="1"/>
  <c r="Y423" i="1"/>
  <c r="BM423" i="1"/>
  <c r="Y428" i="1"/>
  <c r="Y430" i="1" s="1"/>
  <c r="BM428" i="1"/>
  <c r="BO428" i="1"/>
  <c r="X431" i="1"/>
  <c r="Y434" i="1"/>
  <c r="Y439" i="1" s="1"/>
  <c r="BM434" i="1"/>
  <c r="Y436" i="1"/>
  <c r="BM436" i="1"/>
  <c r="Y438" i="1"/>
  <c r="BM438" i="1"/>
  <c r="Y442" i="1"/>
  <c r="Y444" i="1" s="1"/>
  <c r="BM442" i="1"/>
  <c r="BO442" i="1"/>
  <c r="Y457" i="1"/>
  <c r="Y459" i="1" s="1"/>
  <c r="BM457" i="1"/>
  <c r="V566" i="1"/>
  <c r="X465" i="1"/>
  <c r="Y467" i="1"/>
  <c r="Y468" i="1" s="1"/>
  <c r="BM467" i="1"/>
  <c r="BO467" i="1"/>
  <c r="Y473" i="1"/>
  <c r="Y485" i="1" s="1"/>
  <c r="BM473" i="1"/>
  <c r="BO473" i="1"/>
  <c r="Y475" i="1"/>
  <c r="BM475" i="1"/>
  <c r="Y477" i="1"/>
  <c r="BM477" i="1"/>
  <c r="Y479" i="1"/>
  <c r="BM479" i="1"/>
  <c r="Y481" i="1"/>
  <c r="BM481" i="1"/>
  <c r="X490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Y505" i="1" s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X524" i="1"/>
  <c r="Y547" i="1" l="1"/>
  <c r="X558" i="1"/>
  <c r="Y424" i="1"/>
  <c r="Y414" i="1"/>
  <c r="Y531" i="1"/>
  <c r="Y380" i="1"/>
  <c r="Y282" i="1"/>
  <c r="Y198" i="1"/>
  <c r="Y116" i="1"/>
  <c r="Y353" i="1"/>
  <c r="Y81" i="1"/>
  <c r="Y561" i="1" s="1"/>
  <c r="X556" i="1"/>
  <c r="X557" i="1"/>
  <c r="X559" i="1" s="1"/>
  <c r="X560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<sst xmlns="http://schemas.openxmlformats.org/spreadsheetml/2006/main" count="2457" uniqueCount="829">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</sst>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3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150</v>
      </c>
      <c r="X101" s="389">
        <f t="shared" ref="X101:X115" si="18">IFERROR(IF(W101="",0,CEILING((W101/$H101),1)*$H101),"")</f>
        <v>151.20000000000002</v>
      </c>
      <c r="Y101" s="36">
        <f>IFERROR(IF(X101=0,"",ROUNDUP(X101/H101,0)*0.02175),"")</f>
        <v>0.39149999999999996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160.07142857142858</v>
      </c>
      <c r="BM101" s="64">
        <f t="shared" ref="BM101:BM115" si="20">IFERROR(X101*I101/H101,"0")</f>
        <v>161.35200000000003</v>
      </c>
      <c r="BN101" s="64">
        <f t="shared" ref="BN101:BN115" si="21">IFERROR(1/J101*(W101/H101),"0")</f>
        <v>0.31887755102040816</v>
      </c>
      <c r="BO101" s="64">
        <f t="shared" ref="BO101:BO115" si="22">IFERROR(1/J101*(X101/H101),"0")</f>
        <v>0.3214285714285714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100</v>
      </c>
      <c r="X103" s="389">
        <f t="shared" si="18"/>
        <v>100.80000000000001</v>
      </c>
      <c r="Y103" s="36">
        <f>IFERROR(IF(X103=0,"",ROUNDUP(X103/H103,0)*0.02175),"")</f>
        <v>0.26100000000000001</v>
      </c>
      <c r="Z103" s="56"/>
      <c r="AA103" s="57"/>
      <c r="AE103" s="64"/>
      <c r="BB103" s="115" t="s">
        <v>1</v>
      </c>
      <c r="BL103" s="64">
        <f t="shared" si="19"/>
        <v>106.71428571428572</v>
      </c>
      <c r="BM103" s="64">
        <f t="shared" si="20"/>
        <v>107.56800000000001</v>
      </c>
      <c r="BN103" s="64">
        <f t="shared" si="21"/>
        <v>0.21258503401360543</v>
      </c>
      <c r="BO103" s="64">
        <f t="shared" si="22"/>
        <v>0.21428571428571427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29.761904761904763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0.65249999999999997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250</v>
      </c>
      <c r="X117" s="390">
        <f>IFERROR(SUM(X101:X115),"0")</f>
        <v>252.00000000000003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120</v>
      </c>
      <c r="X149" s="389">
        <f t="shared" ref="X149:X157" si="34">IFERROR(IF(W149="",0,CEILING((W149/$H149),1)*$H149),"")</f>
        <v>121.80000000000001</v>
      </c>
      <c r="Y149" s="36">
        <f>IFERROR(IF(X149=0,"",ROUNDUP(X149/H149,0)*0.00753),"")</f>
        <v>0.21837000000000001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127.42857142857143</v>
      </c>
      <c r="BM149" s="64">
        <f t="shared" ref="BM149:BM157" si="36">IFERROR(X149*I149/H149,"0")</f>
        <v>129.34</v>
      </c>
      <c r="BN149" s="64">
        <f t="shared" ref="BN149:BN157" si="37">IFERROR(1/J149*(W149/H149),"0")</f>
        <v>0.18315018315018314</v>
      </c>
      <c r="BO149" s="64">
        <f t="shared" ref="BO149:BO157" si="38">IFERROR(1/J149*(X149/H149),"0")</f>
        <v>0.1858974358974359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30</v>
      </c>
      <c r="X150" s="389">
        <f t="shared" si="34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si="35"/>
        <v>31.857142857142858</v>
      </c>
      <c r="BM150" s="64">
        <f t="shared" si="36"/>
        <v>35.68</v>
      </c>
      <c r="BN150" s="64">
        <f t="shared" si="37"/>
        <v>4.5787545787545784E-2</v>
      </c>
      <c r="BO150" s="64">
        <f t="shared" si="38"/>
        <v>5.128205128205128E-2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50</v>
      </c>
      <c r="X151" s="389">
        <f t="shared" si="34"/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7" t="s">
        <v>1</v>
      </c>
      <c r="BL151" s="64">
        <f t="shared" si="35"/>
        <v>52.380952380952387</v>
      </c>
      <c r="BM151" s="64">
        <f t="shared" si="36"/>
        <v>52.800000000000011</v>
      </c>
      <c r="BN151" s="64">
        <f t="shared" si="37"/>
        <v>7.6312576312576319E-2</v>
      </c>
      <c r="BO151" s="64">
        <f t="shared" si="38"/>
        <v>7.6923076923076927E-2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47.619047619047613</v>
      </c>
      <c r="X158" s="390">
        <f>IFERROR(X149/H149,"0")+IFERROR(X150/H150,"0")+IFERROR(X151/H151,"0")+IFERROR(X152/H152,"0")+IFERROR(X153/H153,"0")+IFERROR(X154/H154,"0")+IFERROR(X155/H155,"0")+IFERROR(X156/H156,"0")+IFERROR(X157/H157,"0")</f>
        <v>49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0.36897000000000002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200</v>
      </c>
      <c r="X159" s="390">
        <f>IFERROR(SUM(X149:X157),"0")</f>
        <v>205.8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36</v>
      </c>
      <c r="X163" s="389">
        <f>IFERROR(IF(W163="",0,CEILING((W163/$H163),1)*$H163),"")</f>
        <v>37.800000000000004</v>
      </c>
      <c r="Y163" s="36">
        <f>IFERROR(IF(X163=0,"",ROUNDUP(X163/H163,0)*0.00753),"")</f>
        <v>0.10542</v>
      </c>
      <c r="Z163" s="56"/>
      <c r="AA163" s="57"/>
      <c r="AE163" s="64"/>
      <c r="BB163" s="155" t="s">
        <v>1</v>
      </c>
      <c r="BL163" s="64">
        <f>IFERROR(W163*I163/H163,"0")</f>
        <v>38.666666666666664</v>
      </c>
      <c r="BM163" s="64">
        <f>IFERROR(X163*I163/H163,"0")</f>
        <v>40.6</v>
      </c>
      <c r="BN163" s="64">
        <f>IFERROR(1/J163*(W163/H163),"0")</f>
        <v>8.5470085470085458E-2</v>
      </c>
      <c r="BO163" s="64">
        <f>IFERROR(1/J163*(X163/H163),"0")</f>
        <v>8.9743589743589744E-2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13.333333333333332</v>
      </c>
      <c r="X164" s="390">
        <f>IFERROR(X162/H162,"0")+IFERROR(X163/H163,"0")</f>
        <v>14</v>
      </c>
      <c r="Y164" s="390">
        <f>IFERROR(IF(Y162="",0,Y162),"0")+IFERROR(IF(Y163="",0,Y163),"0")</f>
        <v>0.10542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36</v>
      </c>
      <c r="X165" s="390">
        <f>IFERROR(SUM(X162:X163),"0")</f>
        <v>37.800000000000004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370</v>
      </c>
      <c r="X172" s="389">
        <f t="shared" ref="X172:X179" si="39">IFERROR(IF(W172="",0,CEILING((W172/$H172),1)*$H172),"")</f>
        <v>372.6</v>
      </c>
      <c r="Y172" s="36">
        <f>IFERROR(IF(X172=0,"",ROUNDUP(X172/H172,0)*0.00937),"")</f>
        <v>0.64652999999999994</v>
      </c>
      <c r="Z172" s="56"/>
      <c r="AA172" s="57"/>
      <c r="AE172" s="64"/>
      <c r="BB172" s="158" t="s">
        <v>1</v>
      </c>
      <c r="BL172" s="64">
        <f t="shared" ref="BL172:BL179" si="40">IFERROR(W172*I172/H172,"0")</f>
        <v>384.38888888888891</v>
      </c>
      <c r="BM172" s="64">
        <f t="shared" ref="BM172:BM179" si="41">IFERROR(X172*I172/H172,"0")</f>
        <v>387.09</v>
      </c>
      <c r="BN172" s="64">
        <f t="shared" ref="BN172:BN179" si="42">IFERROR(1/J172*(W172/H172),"0")</f>
        <v>0.57098765432098764</v>
      </c>
      <c r="BO172" s="64">
        <f t="shared" ref="BO172:BO179" si="43">IFERROR(1/J172*(X172/H172),"0")</f>
        <v>0.57499999999999996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220</v>
      </c>
      <c r="X173" s="389">
        <f t="shared" si="39"/>
        <v>221.4</v>
      </c>
      <c r="Y173" s="36">
        <f>IFERROR(IF(X173=0,"",ROUNDUP(X173/H173,0)*0.00937),"")</f>
        <v>0.38417000000000001</v>
      </c>
      <c r="Z173" s="56"/>
      <c r="AA173" s="57"/>
      <c r="AE173" s="64"/>
      <c r="BB173" s="159" t="s">
        <v>1</v>
      </c>
      <c r="BL173" s="64">
        <f t="shared" si="40"/>
        <v>228.55555555555554</v>
      </c>
      <c r="BM173" s="64">
        <f t="shared" si="41"/>
        <v>230.01</v>
      </c>
      <c r="BN173" s="64">
        <f t="shared" si="42"/>
        <v>0.33950617283950618</v>
      </c>
      <c r="BO173" s="64">
        <f t="shared" si="43"/>
        <v>0.34166666666666667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250</v>
      </c>
      <c r="X174" s="389">
        <f t="shared" si="39"/>
        <v>253.8</v>
      </c>
      <c r="Y174" s="36">
        <f>IFERROR(IF(X174=0,"",ROUNDUP(X174/H174,0)*0.00937),"")</f>
        <v>0.44039</v>
      </c>
      <c r="Z174" s="56"/>
      <c r="AA174" s="57"/>
      <c r="AE174" s="64"/>
      <c r="BB174" s="160" t="s">
        <v>1</v>
      </c>
      <c r="BL174" s="64">
        <f t="shared" si="40"/>
        <v>259.72222222222223</v>
      </c>
      <c r="BM174" s="64">
        <f t="shared" si="41"/>
        <v>263.67</v>
      </c>
      <c r="BN174" s="64">
        <f t="shared" si="42"/>
        <v>0.38580246913580241</v>
      </c>
      <c r="BO174" s="64">
        <f t="shared" si="43"/>
        <v>0.39166666666666666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200</v>
      </c>
      <c r="X175" s="389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192.59259259259258</v>
      </c>
      <c r="X180" s="390">
        <f>IFERROR(X172/H172,"0")+IFERROR(X173/H173,"0")+IFERROR(X174/H174,"0")+IFERROR(X175/H175,"0")+IFERROR(X176/H176,"0")+IFERROR(X177/H177,"0")+IFERROR(X178/H178,"0")+IFERROR(X179/H179,"0")</f>
        <v>195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1.8271500000000001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1040</v>
      </c>
      <c r="X181" s="390">
        <f>IFERROR(SUM(X172:X179),"0")</f>
        <v>1053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150</v>
      </c>
      <c r="X184" s="389">
        <f t="shared" si="44"/>
        <v>153.9</v>
      </c>
      <c r="Y184" s="36">
        <f>IFERROR(IF(X184=0,"",ROUNDUP(X184/H184,0)*0.02175),"")</f>
        <v>0.41324999999999995</v>
      </c>
      <c r="Z184" s="56"/>
      <c r="AA184" s="57"/>
      <c r="AE184" s="64"/>
      <c r="BB184" s="167" t="s">
        <v>1</v>
      </c>
      <c r="BL184" s="64">
        <f t="shared" si="45"/>
        <v>160.44444444444443</v>
      </c>
      <c r="BM184" s="64">
        <f t="shared" si="46"/>
        <v>164.61600000000001</v>
      </c>
      <c r="BN184" s="64">
        <f t="shared" si="47"/>
        <v>0.3306878306878307</v>
      </c>
      <c r="BO184" s="64">
        <f t="shared" si="48"/>
        <v>0.33928571428571425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200</v>
      </c>
      <c r="X186" s="389">
        <f t="shared" si="44"/>
        <v>202.79999999999998</v>
      </c>
      <c r="Y186" s="36">
        <f>IFERROR(IF(X186=0,"",ROUNDUP(X186/H186,0)*0.02175),"")</f>
        <v>0.5655</v>
      </c>
      <c r="Z186" s="56"/>
      <c r="AA186" s="57"/>
      <c r="AE186" s="64"/>
      <c r="BB186" s="169" t="s">
        <v>1</v>
      </c>
      <c r="BL186" s="64">
        <f t="shared" si="45"/>
        <v>214.46153846153848</v>
      </c>
      <c r="BM186" s="64">
        <f t="shared" si="46"/>
        <v>217.464</v>
      </c>
      <c r="BN186" s="64">
        <f t="shared" si="47"/>
        <v>0.45787545787545786</v>
      </c>
      <c r="BO186" s="64">
        <f t="shared" si="48"/>
        <v>0.46428571428571425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210</v>
      </c>
      <c r="X188" s="389">
        <f t="shared" si="44"/>
        <v>217.49999999999997</v>
      </c>
      <c r="Y188" s="36">
        <f>IFERROR(IF(X188=0,"",ROUNDUP(X188/H188,0)*0.02175),"")</f>
        <v>0.54374999999999996</v>
      </c>
      <c r="Z188" s="56"/>
      <c r="AA188" s="57"/>
      <c r="AE188" s="64"/>
      <c r="BB188" s="171" t="s">
        <v>1</v>
      </c>
      <c r="BL188" s="64">
        <f t="shared" si="45"/>
        <v>223.61379310344827</v>
      </c>
      <c r="BM188" s="64">
        <f t="shared" si="46"/>
        <v>231.59999999999997</v>
      </c>
      <c r="BN188" s="64">
        <f t="shared" si="47"/>
        <v>0.43103448275862072</v>
      </c>
      <c r="BO188" s="64">
        <f t="shared" si="48"/>
        <v>0.4464285714285714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19.2</v>
      </c>
      <c r="X189" s="389">
        <f t="shared" si="44"/>
        <v>19.2</v>
      </c>
      <c r="Y189" s="36">
        <f>IFERROR(IF(X189=0,"",ROUNDUP(X189/H189,0)*0.00753),"")</f>
        <v>6.0240000000000002E-2</v>
      </c>
      <c r="Z189" s="56"/>
      <c r="AA189" s="57"/>
      <c r="AE189" s="64"/>
      <c r="BB189" s="172" t="s">
        <v>1</v>
      </c>
      <c r="BL189" s="64">
        <f t="shared" si="45"/>
        <v>21.376000000000001</v>
      </c>
      <c r="BM189" s="64">
        <f t="shared" si="46"/>
        <v>21.376000000000001</v>
      </c>
      <c r="BN189" s="64">
        <f t="shared" si="47"/>
        <v>5.128205128205128E-2</v>
      </c>
      <c r="BO189" s="64">
        <f t="shared" si="48"/>
        <v>5.128205128205128E-2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24</v>
      </c>
      <c r="X191" s="389">
        <f t="shared" si="44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4" t="s">
        <v>1</v>
      </c>
      <c r="BL191" s="64">
        <f t="shared" si="45"/>
        <v>26.000000000000004</v>
      </c>
      <c r="BM191" s="64">
        <f t="shared" si="46"/>
        <v>26.000000000000004</v>
      </c>
      <c r="BN191" s="64">
        <f t="shared" si="47"/>
        <v>6.4102564102564097E-2</v>
      </c>
      <c r="BO191" s="64">
        <f t="shared" si="48"/>
        <v>6.4102564102564097E-2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288</v>
      </c>
      <c r="X193" s="389">
        <f t="shared" si="44"/>
        <v>288</v>
      </c>
      <c r="Y193" s="36">
        <f>IFERROR(IF(X193=0,"",ROUNDUP(X193/H193,0)*0.00753),"")</f>
        <v>0.90360000000000007</v>
      </c>
      <c r="Z193" s="56"/>
      <c r="AA193" s="57"/>
      <c r="AE193" s="64"/>
      <c r="BB193" s="176" t="s">
        <v>1</v>
      </c>
      <c r="BL193" s="64">
        <f t="shared" si="45"/>
        <v>322.8</v>
      </c>
      <c r="BM193" s="64">
        <f t="shared" si="46"/>
        <v>322.8</v>
      </c>
      <c r="BN193" s="64">
        <f t="shared" si="47"/>
        <v>0.76923076923076916</v>
      </c>
      <c r="BO193" s="64">
        <f t="shared" si="48"/>
        <v>0.76923076923076916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36</v>
      </c>
      <c r="X194" s="389">
        <f t="shared" si="44"/>
        <v>36</v>
      </c>
      <c r="Y194" s="36">
        <f>IFERROR(IF(X194=0,"",ROUNDUP(X194/H194,0)*0.00753),"")</f>
        <v>0.11295000000000001</v>
      </c>
      <c r="Z194" s="56"/>
      <c r="AA194" s="57"/>
      <c r="AE194" s="64"/>
      <c r="BB194" s="177" t="s">
        <v>1</v>
      </c>
      <c r="BL194" s="64">
        <f t="shared" si="45"/>
        <v>40.080000000000005</v>
      </c>
      <c r="BM194" s="64">
        <f t="shared" si="46"/>
        <v>40.080000000000005</v>
      </c>
      <c r="BN194" s="64">
        <f t="shared" si="47"/>
        <v>9.6153846153846145E-2</v>
      </c>
      <c r="BO194" s="64">
        <f t="shared" si="48"/>
        <v>9.6153846153846145E-2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96</v>
      </c>
      <c r="X195" s="389">
        <f t="shared" si="44"/>
        <v>96</v>
      </c>
      <c r="Y195" s="36">
        <f>IFERROR(IF(X195=0,"",ROUNDUP(X195/H195,0)*0.00753),"")</f>
        <v>0.30120000000000002</v>
      </c>
      <c r="Z195" s="56"/>
      <c r="AA195" s="57"/>
      <c r="AE195" s="64"/>
      <c r="BB195" s="178" t="s">
        <v>1</v>
      </c>
      <c r="BL195" s="64">
        <f t="shared" si="45"/>
        <v>106.88000000000001</v>
      </c>
      <c r="BM195" s="64">
        <f t="shared" si="46"/>
        <v>106.88000000000001</v>
      </c>
      <c r="BN195" s="64">
        <f t="shared" si="47"/>
        <v>0.25641025641025639</v>
      </c>
      <c r="BO195" s="64">
        <f t="shared" si="48"/>
        <v>0.25641025641025639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96</v>
      </c>
      <c r="X196" s="389">
        <f t="shared" si="44"/>
        <v>96</v>
      </c>
      <c r="Y196" s="36">
        <f>IFERROR(IF(X196=0,"",ROUNDUP(X196/H196,0)*0.00753),"")</f>
        <v>0.30120000000000002</v>
      </c>
      <c r="Z196" s="56"/>
      <c r="AA196" s="57"/>
      <c r="AE196" s="64"/>
      <c r="BB196" s="179" t="s">
        <v>1</v>
      </c>
      <c r="BL196" s="64">
        <f t="shared" si="45"/>
        <v>106.88000000000001</v>
      </c>
      <c r="BM196" s="64">
        <f t="shared" si="46"/>
        <v>106.88000000000001</v>
      </c>
      <c r="BN196" s="64">
        <f t="shared" si="47"/>
        <v>0.25641025641025639</v>
      </c>
      <c r="BO196" s="64">
        <f t="shared" si="48"/>
        <v>0.25641025641025639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48</v>
      </c>
      <c r="X197" s="389">
        <f t="shared" si="44"/>
        <v>48</v>
      </c>
      <c r="Y197" s="36">
        <f>IFERROR(IF(X197=0,"",ROUNDUP(X197/H197,0)*0.00753),"")</f>
        <v>0.15060000000000001</v>
      </c>
      <c r="Z197" s="56"/>
      <c r="AA197" s="57"/>
      <c r="AE197" s="64"/>
      <c r="BB197" s="180" t="s">
        <v>1</v>
      </c>
      <c r="BL197" s="64">
        <f t="shared" si="45"/>
        <v>53.559999999999995</v>
      </c>
      <c r="BM197" s="64">
        <f t="shared" si="46"/>
        <v>53.559999999999995</v>
      </c>
      <c r="BN197" s="64">
        <f t="shared" si="47"/>
        <v>0.12820512820512819</v>
      </c>
      <c r="BO197" s="64">
        <f t="shared" si="48"/>
        <v>0.12820512820512819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321.2974751940269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323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3.4275900000000004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1167.2</v>
      </c>
      <c r="X199" s="390">
        <f>IFERROR(SUM(X183:X197),"0")</f>
        <v>1181.4000000000001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60</v>
      </c>
      <c r="X204" s="389">
        <f>IFERROR(IF(W204="",0,CEILING((W204/$H204),1)*$H204),"")</f>
        <v>60</v>
      </c>
      <c r="Y204" s="36">
        <f>IFERROR(IF(X204=0,"",ROUNDUP(X204/H204,0)*0.00753),"")</f>
        <v>0.18825</v>
      </c>
      <c r="Z204" s="56"/>
      <c r="AA204" s="57"/>
      <c r="AE204" s="64"/>
      <c r="BB204" s="184" t="s">
        <v>1</v>
      </c>
      <c r="BL204" s="64">
        <f>IFERROR(W204*I204/H204,"0")</f>
        <v>66.800000000000011</v>
      </c>
      <c r="BM204" s="64">
        <f>IFERROR(X204*I204/H204,"0")</f>
        <v>66.800000000000011</v>
      </c>
      <c r="BN204" s="64">
        <f>IFERROR(1/J204*(W204/H204),"0")</f>
        <v>0.16025641025641024</v>
      </c>
      <c r="BO204" s="64">
        <f>IFERROR(1/J204*(X204/H204),"0")</f>
        <v>0.16025641025641024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25</v>
      </c>
      <c r="X205" s="390">
        <f>IFERROR(X201/H201,"0")+IFERROR(X202/H202,"0")+IFERROR(X203/H203,"0")+IFERROR(X204/H204,"0")</f>
        <v>25</v>
      </c>
      <c r="Y205" s="390">
        <f>IFERROR(IF(Y201="",0,Y201),"0")+IFERROR(IF(Y202="",0,Y202),"0")+IFERROR(IF(Y203="",0,Y203),"0")+IFERROR(IF(Y204="",0,Y204),"0")</f>
        <v>0.18825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60</v>
      </c>
      <c r="X206" s="390">
        <f>IFERROR(SUM(X201:X204),"0")</f>
        <v>60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120</v>
      </c>
      <c r="X252" s="389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64"/>
      <c r="BB252" s="214" t="s">
        <v>1</v>
      </c>
      <c r="BL252" s="64">
        <f>IFERROR(W252*I252/H252,"0")</f>
        <v>127.42857142857143</v>
      </c>
      <c r="BM252" s="64">
        <f>IFERROR(X252*I252/H252,"0")</f>
        <v>129.34</v>
      </c>
      <c r="BN252" s="64">
        <f>IFERROR(1/J252*(W252/H252),"0")</f>
        <v>0.18315018315018314</v>
      </c>
      <c r="BO252" s="64">
        <f>IFERROR(1/J252*(X252/H252),"0")</f>
        <v>0.1858974358974359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28.571428571428569</v>
      </c>
      <c r="X256" s="390">
        <f>IFERROR(X252/H252,"0")+IFERROR(X253/H253,"0")+IFERROR(X254/H254,"0")+IFERROR(X255/H255,"0")</f>
        <v>29</v>
      </c>
      <c r="Y256" s="390">
        <f>IFERROR(IF(Y252="",0,Y252),"0")+IFERROR(IF(Y253="",0,Y253),"0")+IFERROR(IF(Y254="",0,Y254),"0")+IFERROR(IF(Y255="",0,Y255),"0")</f>
        <v>0.21837000000000001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120</v>
      </c>
      <c r="X257" s="390">
        <f>IFERROR(SUM(X252:X255),"0")</f>
        <v>121.80000000000001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100</v>
      </c>
      <c r="X274" s="389">
        <f>IFERROR(IF(W274="",0,CEILING((W274/$H274),1)*$H274),"")</f>
        <v>101.39999999999999</v>
      </c>
      <c r="Y274" s="36">
        <f>IFERROR(IF(X274=0,"",ROUNDUP(X274/H274,0)*0.02175),"")</f>
        <v>0.28275</v>
      </c>
      <c r="Z274" s="56"/>
      <c r="AA274" s="57"/>
      <c r="AE274" s="64"/>
      <c r="BB274" s="230" t="s">
        <v>1</v>
      </c>
      <c r="BL274" s="64">
        <f>IFERROR(W274*I274/H274,"0")</f>
        <v>107.23076923076924</v>
      </c>
      <c r="BM274" s="64">
        <f>IFERROR(X274*I274/H274,"0")</f>
        <v>108.732</v>
      </c>
      <c r="BN274" s="64">
        <f>IFERROR(1/J274*(W274/H274),"0")</f>
        <v>0.22893772893772893</v>
      </c>
      <c r="BO274" s="64">
        <f>IFERROR(1/J274*(X274/H274),"0")</f>
        <v>0.23214285714285712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20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21.342857142857142</v>
      </c>
      <c r="BM275" s="64">
        <f>IFERROR(X275*I275/H275,"0")</f>
        <v>26.892000000000003</v>
      </c>
      <c r="BN275" s="64">
        <f>IFERROR(1/J275*(W275/H275),"0")</f>
        <v>4.2517006802721087E-2</v>
      </c>
      <c r="BO275" s="64">
        <f>IFERROR(1/J275*(X275/H275),"0")</f>
        <v>5.3571428571428568E-2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15.201465201465203</v>
      </c>
      <c r="X276" s="390">
        <f>IFERROR(X272/H272,"0")+IFERROR(X273/H273,"0")+IFERROR(X274/H274,"0")+IFERROR(X275/H275,"0")</f>
        <v>16</v>
      </c>
      <c r="Y276" s="390">
        <f>IFERROR(IF(Y272="",0,Y272),"0")+IFERROR(IF(Y273="",0,Y273),"0")+IFERROR(IF(Y274="",0,Y274),"0")+IFERROR(IF(Y275="",0,Y275),"0")</f>
        <v>0.34799999999999998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120</v>
      </c>
      <c r="X277" s="390">
        <f>IFERROR(SUM(X272:X275),"0")</f>
        <v>126.6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10.5</v>
      </c>
      <c r="X313" s="389">
        <f>IFERROR(IF(W313="",0,CEILING((W313/$H313),1)*$H313),"")</f>
        <v>10.5</v>
      </c>
      <c r="Y313" s="36">
        <f>IFERROR(IF(X313=0,"",ROUNDUP(X313/H313,0)*0.00753),"")</f>
        <v>3.7650000000000003E-2</v>
      </c>
      <c r="Z313" s="56"/>
      <c r="AA313" s="57"/>
      <c r="AE313" s="64"/>
      <c r="BB313" s="249" t="s">
        <v>1</v>
      </c>
      <c r="BL313" s="64">
        <f>IFERROR(W313*I313/H313,"0")</f>
        <v>11.86</v>
      </c>
      <c r="BM313" s="64">
        <f>IFERROR(X313*I313/H313,"0")</f>
        <v>11.86</v>
      </c>
      <c r="BN313" s="64">
        <f>IFERROR(1/J313*(W313/H313),"0")</f>
        <v>3.2051282051282048E-2</v>
      </c>
      <c r="BO313" s="64">
        <f>IFERROR(1/J313*(X313/H313),"0")</f>
        <v>3.2051282051282048E-2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8.3999999999999986</v>
      </c>
      <c r="X314" s="389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50" t="s">
        <v>1</v>
      </c>
      <c r="BL314" s="64">
        <f>IFERROR(W314*I314/H314,"0")</f>
        <v>9.4399999999999977</v>
      </c>
      <c r="BM314" s="64">
        <f>IFERROR(X314*I314/H314,"0")</f>
        <v>9.44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9</v>
      </c>
      <c r="X315" s="390">
        <f>IFERROR(X312/H312,"0")+IFERROR(X313/H313,"0")+IFERROR(X314/H314,"0")</f>
        <v>9</v>
      </c>
      <c r="Y315" s="390">
        <f>IFERROR(IF(Y312="",0,Y312),"0")+IFERROR(IF(Y313="",0,Y313),"0")+IFERROR(IF(Y314="",0,Y314),"0")</f>
        <v>6.7769999999999997E-2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18.899999999999999</v>
      </c>
      <c r="X316" s="390">
        <f>IFERROR(SUM(X312:X314),"0")</f>
        <v>18.899999999999999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2000</v>
      </c>
      <c r="X330" s="389">
        <f t="shared" si="75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5" t="s">
        <v>1</v>
      </c>
      <c r="BL330" s="64">
        <f t="shared" si="76"/>
        <v>2064</v>
      </c>
      <c r="BM330" s="64">
        <f t="shared" si="77"/>
        <v>2074.3200000000002</v>
      </c>
      <c r="BN330" s="64">
        <f t="shared" si="78"/>
        <v>2.7777777777777777</v>
      </c>
      <c r="BO330" s="64">
        <f t="shared" si="79"/>
        <v>2.7916666666666665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5000</v>
      </c>
      <c r="X332" s="389">
        <f t="shared" si="75"/>
        <v>5010</v>
      </c>
      <c r="Y332" s="36">
        <f>IFERROR(IF(X332=0,"",ROUNDUP(X332/H332,0)*0.02175),"")</f>
        <v>7.2644999999999991</v>
      </c>
      <c r="Z332" s="56"/>
      <c r="AA332" s="57"/>
      <c r="AE332" s="64"/>
      <c r="BB332" s="257" t="s">
        <v>1</v>
      </c>
      <c r="BL332" s="64">
        <f t="shared" si="76"/>
        <v>5160</v>
      </c>
      <c r="BM332" s="64">
        <f t="shared" si="77"/>
        <v>5170.3200000000006</v>
      </c>
      <c r="BN332" s="64">
        <f t="shared" si="78"/>
        <v>6.9444444444444438</v>
      </c>
      <c r="BO332" s="64">
        <f t="shared" si="79"/>
        <v>6.958333333333333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40</v>
      </c>
      <c r="X336" s="389">
        <f t="shared" si="75"/>
        <v>40</v>
      </c>
      <c r="Y336" s="36">
        <f>IFERROR(IF(X336=0,"",ROUNDUP(X336/H336,0)*0.00937),"")</f>
        <v>7.4959999999999999E-2</v>
      </c>
      <c r="Z336" s="56"/>
      <c r="AA336" s="57"/>
      <c r="AE336" s="64"/>
      <c r="BB336" s="261" t="s">
        <v>1</v>
      </c>
      <c r="BL336" s="64">
        <f t="shared" si="76"/>
        <v>41.68</v>
      </c>
      <c r="BM336" s="64">
        <f t="shared" si="77"/>
        <v>41.68</v>
      </c>
      <c r="BN336" s="64">
        <f t="shared" si="78"/>
        <v>6.6666666666666666E-2</v>
      </c>
      <c r="BO336" s="64">
        <f t="shared" si="79"/>
        <v>6.6666666666666666E-2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541.33333333333326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543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11.711209999999999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8040</v>
      </c>
      <c r="X340" s="390">
        <f>IFERROR(SUM(X328:X338),"0")</f>
        <v>8065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3000</v>
      </c>
      <c r="X342" s="389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64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200</v>
      </c>
      <c r="X346" s="390">
        <f>IFERROR(X342/H342,"0")+IFERROR(X343/H343,"0")+IFERROR(X344/H344,"0")+IFERROR(X345/H345,"0")</f>
        <v>200</v>
      </c>
      <c r="Y346" s="390">
        <f>IFERROR(IF(Y342="",0,Y342),"0")+IFERROR(IF(Y343="",0,Y343),"0")+IFERROR(IF(Y344="",0,Y344),"0")+IFERROR(IF(Y345="",0,Y345),"0")</f>
        <v>4.3499999999999996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3000</v>
      </c>
      <c r="X347" s="390">
        <f>IFERROR(SUM(X342:X345),"0")</f>
        <v>3000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240</v>
      </c>
      <c r="X351" s="389">
        <f>IFERROR(IF(W351="",0,CEILING((W351/$H351),1)*$H351),"")</f>
        <v>241.79999999999998</v>
      </c>
      <c r="Y351" s="36">
        <f>IFERROR(IF(X351=0,"",ROUNDUP(X351/H351,0)*0.02175),"")</f>
        <v>0.6742499999999999</v>
      </c>
      <c r="Z351" s="56"/>
      <c r="AA351" s="57"/>
      <c r="AE351" s="64"/>
      <c r="BB351" s="270" t="s">
        <v>1</v>
      </c>
      <c r="BL351" s="64">
        <f>IFERROR(W351*I351/H351,"0")</f>
        <v>257.35384615384618</v>
      </c>
      <c r="BM351" s="64">
        <f>IFERROR(X351*I351/H351,"0")</f>
        <v>259.28400000000005</v>
      </c>
      <c r="BN351" s="64">
        <f>IFERROR(1/J351*(W351/H351),"0")</f>
        <v>0.54945054945054939</v>
      </c>
      <c r="BO351" s="64">
        <f>IFERROR(1/J351*(X351/H351),"0")</f>
        <v>0.55357142857142849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30.76923076923077</v>
      </c>
      <c r="X353" s="390">
        <f>IFERROR(X349/H349,"0")+IFERROR(X350/H350,"0")+IFERROR(X351/H351,"0")+IFERROR(X352/H352,"0")</f>
        <v>31</v>
      </c>
      <c r="Y353" s="390">
        <f>IFERROR(IF(Y349="",0,Y349),"0")+IFERROR(IF(Y350="",0,Y350),"0")+IFERROR(IF(Y351="",0,Y351),"0")+IFERROR(IF(Y352="",0,Y352),"0")</f>
        <v>0.6742499999999999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240</v>
      </c>
      <c r="X354" s="390">
        <f>IFERROR(SUM(X349:X352),"0")</f>
        <v>241.79999999999998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400</v>
      </c>
      <c r="X357" s="389">
        <f>IFERROR(IF(W357="",0,CEILING((W357/$H357),1)*$H357),"")</f>
        <v>405.59999999999997</v>
      </c>
      <c r="Y357" s="36">
        <f>IFERROR(IF(X357=0,"",ROUNDUP(X357/H357,0)*0.02175),"")</f>
        <v>1.131</v>
      </c>
      <c r="Z357" s="56"/>
      <c r="AA357" s="57"/>
      <c r="AE357" s="64"/>
      <c r="BB357" s="273" t="s">
        <v>1</v>
      </c>
      <c r="BL357" s="64">
        <f>IFERROR(W357*I357/H357,"0")</f>
        <v>428.92307692307696</v>
      </c>
      <c r="BM357" s="64">
        <f>IFERROR(X357*I357/H357,"0")</f>
        <v>434.928</v>
      </c>
      <c r="BN357" s="64">
        <f>IFERROR(1/J357*(W357/H357),"0")</f>
        <v>0.91575091575091572</v>
      </c>
      <c r="BO357" s="64">
        <f>IFERROR(1/J357*(X357/H357),"0")</f>
        <v>0.92857142857142849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51.282051282051285</v>
      </c>
      <c r="X358" s="390">
        <f>IFERROR(X356/H356,"0")+IFERROR(X357/H357,"0")</f>
        <v>52</v>
      </c>
      <c r="Y358" s="390">
        <f>IFERROR(IF(Y356="",0,Y356),"0")+IFERROR(IF(Y357="",0,Y357),"0")</f>
        <v>1.131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400</v>
      </c>
      <c r="X359" s="390">
        <f>IFERROR(SUM(X356:X357),"0")</f>
        <v>405.59999999999997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150</v>
      </c>
      <c r="X375" s="389">
        <f>IFERROR(IF(W375="",0,CEILING((W375/$H375),1)*$H375),"")</f>
        <v>156</v>
      </c>
      <c r="Y375" s="36">
        <f>IFERROR(IF(X375=0,"",ROUNDUP(X375/H375,0)*0.02175),"")</f>
        <v>0.43499999999999994</v>
      </c>
      <c r="Z375" s="56"/>
      <c r="AA375" s="57"/>
      <c r="AE375" s="64"/>
      <c r="BB375" s="281" t="s">
        <v>1</v>
      </c>
      <c r="BL375" s="64">
        <f>IFERROR(W375*I375/H375,"0")</f>
        <v>160.84615384615387</v>
      </c>
      <c r="BM375" s="64">
        <f>IFERROR(X375*I375/H375,"0")</f>
        <v>167.28000000000003</v>
      </c>
      <c r="BN375" s="64">
        <f>IFERROR(1/J375*(W375/H375),"0")</f>
        <v>0.34340659340659335</v>
      </c>
      <c r="BO375" s="64">
        <f>IFERROR(1/J375*(X375/H375),"0")</f>
        <v>0.3571428571428571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19.23076923076923</v>
      </c>
      <c r="X380" s="390">
        <f>IFERROR(X375/H375,"0")+IFERROR(X376/H376,"0")+IFERROR(X377/H377,"0")+IFERROR(X378/H378,"0")+IFERROR(X379/H379,"0")</f>
        <v>20</v>
      </c>
      <c r="Y380" s="390">
        <f>IFERROR(IF(Y375="",0,Y375),"0")+IFERROR(IF(Y376="",0,Y376),"0")+IFERROR(IF(Y377="",0,Y377),"0")+IFERROR(IF(Y378="",0,Y378),"0")+IFERROR(IF(Y379="",0,Y379),"0")</f>
        <v>0.43499999999999994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150</v>
      </c>
      <c r="X381" s="390">
        <f>IFERROR(SUM(X375:X379),"0")</f>
        <v>156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20</v>
      </c>
      <c r="X395" s="389">
        <f t="shared" ref="X395:X407" si="80">IFERROR(IF(W395="",0,CEILING((W395/$H395),1)*$H395),"")</f>
        <v>21</v>
      </c>
      <c r="Y395" s="36">
        <f>IFERROR(IF(X395=0,"",ROUNDUP(X395/H395,0)*0.00753),"")</f>
        <v>3.7650000000000003E-2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21.095238095238091</v>
      </c>
      <c r="BM395" s="64">
        <f t="shared" ref="BM395:BM407" si="82">IFERROR(X395*I395/H395,"0")</f>
        <v>22.15</v>
      </c>
      <c r="BN395" s="64">
        <f t="shared" ref="BN395:BN407" si="83">IFERROR(1/J395*(W395/H395),"0")</f>
        <v>3.0525030525030524E-2</v>
      </c>
      <c r="BO395" s="64">
        <f t="shared" ref="BO395:BO407" si="84">IFERROR(1/J395*(X395/H395),"0")</f>
        <v>3.2051282051282048E-2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20</v>
      </c>
      <c r="X396" s="389">
        <f t="shared" si="80"/>
        <v>21</v>
      </c>
      <c r="Y396" s="36">
        <f>IFERROR(IF(X396=0,"",ROUNDUP(X396/H396,0)*0.00753),"")</f>
        <v>3.7650000000000003E-2</v>
      </c>
      <c r="Z396" s="56"/>
      <c r="AA396" s="57"/>
      <c r="AE396" s="64"/>
      <c r="BB396" s="291" t="s">
        <v>1</v>
      </c>
      <c r="BL396" s="64">
        <f t="shared" si="81"/>
        <v>21.095238095238091</v>
      </c>
      <c r="BM396" s="64">
        <f t="shared" si="82"/>
        <v>22.15</v>
      </c>
      <c r="BN396" s="64">
        <f t="shared" si="83"/>
        <v>3.0525030525030524E-2</v>
      </c>
      <c r="BO396" s="64">
        <f t="shared" si="84"/>
        <v>3.2051282051282048E-2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350</v>
      </c>
      <c r="X397" s="389">
        <f t="shared" si="80"/>
        <v>352.8</v>
      </c>
      <c r="Y397" s="36">
        <f>IFERROR(IF(X397=0,"",ROUNDUP(X397/H397,0)*0.00753),"")</f>
        <v>0.63251999999999997</v>
      </c>
      <c r="Z397" s="56"/>
      <c r="AA397" s="57"/>
      <c r="AE397" s="64"/>
      <c r="BB397" s="292" t="s">
        <v>1</v>
      </c>
      <c r="BL397" s="64">
        <f t="shared" si="81"/>
        <v>369.16666666666663</v>
      </c>
      <c r="BM397" s="64">
        <f t="shared" si="82"/>
        <v>372.12</v>
      </c>
      <c r="BN397" s="64">
        <f t="shared" si="83"/>
        <v>0.53418803418803418</v>
      </c>
      <c r="BO397" s="64">
        <f t="shared" si="84"/>
        <v>0.53846153846153844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12.6</v>
      </c>
      <c r="X404" s="389">
        <f t="shared" si="80"/>
        <v>12.600000000000001</v>
      </c>
      <c r="Y404" s="36">
        <f t="shared" si="85"/>
        <v>3.0120000000000001E-2</v>
      </c>
      <c r="Z404" s="56"/>
      <c r="AA404" s="57"/>
      <c r="AE404" s="64"/>
      <c r="BB404" s="299" t="s">
        <v>1</v>
      </c>
      <c r="BL404" s="64">
        <f t="shared" si="81"/>
        <v>13.379999999999999</v>
      </c>
      <c r="BM404" s="64">
        <f t="shared" si="82"/>
        <v>13.38</v>
      </c>
      <c r="BN404" s="64">
        <f t="shared" si="83"/>
        <v>2.5641025641025644E-2</v>
      </c>
      <c r="BO404" s="64">
        <f t="shared" si="84"/>
        <v>2.5641025641025644E-2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12.6</v>
      </c>
      <c r="X406" s="389">
        <f t="shared" si="80"/>
        <v>12.600000000000001</v>
      </c>
      <c r="Y406" s="36">
        <f t="shared" si="85"/>
        <v>3.0120000000000001E-2</v>
      </c>
      <c r="Z406" s="56"/>
      <c r="AA406" s="57"/>
      <c r="AE406" s="64"/>
      <c r="BB406" s="301" t="s">
        <v>1</v>
      </c>
      <c r="BL406" s="64">
        <f t="shared" si="81"/>
        <v>13.379999999999999</v>
      </c>
      <c r="BM406" s="64">
        <f t="shared" si="82"/>
        <v>13.38</v>
      </c>
      <c r="BN406" s="64">
        <f t="shared" si="83"/>
        <v>2.5641025641025644E-2</v>
      </c>
      <c r="BO406" s="64">
        <f t="shared" si="84"/>
        <v>2.5641025641025644E-2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104.85714285714285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106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0.76806000000000008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415.20000000000005</v>
      </c>
      <c r="X409" s="390">
        <f>IFERROR(SUM(X395:X407),"0")</f>
        <v>420.00000000000006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600</v>
      </c>
      <c r="X433" s="389">
        <f t="shared" ref="X433:X438" si="86">IFERROR(IF(W433="",0,CEILING((W433/$H433),1)*$H433),"")</f>
        <v>600.6</v>
      </c>
      <c r="Y433" s="36">
        <f>IFERROR(IF(X433=0,"",ROUNDUP(X433/H433,0)*0.00753),"")</f>
        <v>1.0767900000000001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632.85714285714278</v>
      </c>
      <c r="BM433" s="64">
        <f t="shared" ref="BM433:BM438" si="88">IFERROR(X433*I433/H433,"0")</f>
        <v>633.4899999999999</v>
      </c>
      <c r="BN433" s="64">
        <f t="shared" ref="BN433:BN438" si="89">IFERROR(1/J433*(W433/H433),"0")</f>
        <v>0.91575091575091572</v>
      </c>
      <c r="BO433" s="64">
        <f t="shared" ref="BO433:BO438" si="90">IFERROR(1/J433*(X433/H433),"0")</f>
        <v>0.91666666666666663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16.8</v>
      </c>
      <c r="X434" s="389">
        <f t="shared" si="86"/>
        <v>16.8</v>
      </c>
      <c r="Y434" s="36">
        <f>IFERROR(IF(X434=0,"",ROUNDUP(X434/H434,0)*0.00502),"")</f>
        <v>4.0160000000000001E-2</v>
      </c>
      <c r="Z434" s="56"/>
      <c r="AA434" s="57"/>
      <c r="AE434" s="64"/>
      <c r="BB434" s="313" t="s">
        <v>1</v>
      </c>
      <c r="BL434" s="64">
        <f t="shared" si="87"/>
        <v>17.84</v>
      </c>
      <c r="BM434" s="64">
        <f t="shared" si="88"/>
        <v>17.84</v>
      </c>
      <c r="BN434" s="64">
        <f t="shared" si="89"/>
        <v>3.4188034188034191E-2</v>
      </c>
      <c r="BO434" s="64">
        <f t="shared" si="90"/>
        <v>3.4188034188034191E-2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150.85714285714286</v>
      </c>
      <c r="X439" s="390">
        <f>IFERROR(X433/H433,"0")+IFERROR(X434/H434,"0")+IFERROR(X435/H435,"0")+IFERROR(X436/H436,"0")+IFERROR(X437/H437,"0")+IFERROR(X438/H438,"0")</f>
        <v>151</v>
      </c>
      <c r="Y439" s="390">
        <f>IFERROR(IF(Y433="",0,Y433),"0")+IFERROR(IF(Y434="",0,Y434),"0")+IFERROR(IF(Y435="",0,Y435),"0")+IFERROR(IF(Y436="",0,Y436),"0")+IFERROR(IF(Y437="",0,Y437),"0")+IFERROR(IF(Y438="",0,Y438),"0")</f>
        <v>1.1169500000000001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616.79999999999995</v>
      </c>
      <c r="X440" s="390">
        <f>IFERROR(SUM(X433:X438),"0")</f>
        <v>617.4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250</v>
      </c>
      <c r="X475" s="389">
        <f t="shared" si="91"/>
        <v>253.44</v>
      </c>
      <c r="Y475" s="36">
        <f t="shared" si="92"/>
        <v>0.57408000000000003</v>
      </c>
      <c r="Z475" s="56"/>
      <c r="AA475" s="57"/>
      <c r="AE475" s="64"/>
      <c r="BB475" s="329" t="s">
        <v>1</v>
      </c>
      <c r="BL475" s="64">
        <f t="shared" si="93"/>
        <v>267.04545454545456</v>
      </c>
      <c r="BM475" s="64">
        <f t="shared" si="94"/>
        <v>270.71999999999997</v>
      </c>
      <c r="BN475" s="64">
        <f t="shared" si="95"/>
        <v>0.45527389277389274</v>
      </c>
      <c r="BO475" s="64">
        <f t="shared" si="96"/>
        <v>0.46153846153846156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350</v>
      </c>
      <c r="X478" s="389">
        <f t="shared" si="91"/>
        <v>353.76</v>
      </c>
      <c r="Y478" s="36">
        <f t="shared" si="92"/>
        <v>0.80132000000000003</v>
      </c>
      <c r="Z478" s="56"/>
      <c r="AA478" s="57"/>
      <c r="AE478" s="64"/>
      <c r="BB478" s="332" t="s">
        <v>1</v>
      </c>
      <c r="BL478" s="64">
        <f t="shared" si="93"/>
        <v>373.86363636363637</v>
      </c>
      <c r="BM478" s="64">
        <f t="shared" si="94"/>
        <v>377.87999999999994</v>
      </c>
      <c r="BN478" s="64">
        <f t="shared" si="95"/>
        <v>0.63738344988344986</v>
      </c>
      <c r="BO478" s="64">
        <f t="shared" si="96"/>
        <v>0.64423076923076927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113.63636363636363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115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1.3754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600</v>
      </c>
      <c r="X486" s="390">
        <f>IFERROR(SUM(X473:X484),"0")</f>
        <v>607.20000000000005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220</v>
      </c>
      <c r="X488" s="389">
        <f>IFERROR(IF(W488="",0,CEILING((W488/$H488),1)*$H488),"")</f>
        <v>221.76000000000002</v>
      </c>
      <c r="Y488" s="36">
        <f>IFERROR(IF(X488=0,"",ROUNDUP(X488/H488,0)*0.01196),"")</f>
        <v>0.50231999999999999</v>
      </c>
      <c r="Z488" s="56"/>
      <c r="AA488" s="57"/>
      <c r="AE488" s="64"/>
      <c r="BB488" s="339" t="s">
        <v>1</v>
      </c>
      <c r="BL488" s="64">
        <f>IFERROR(W488*I488/H488,"0")</f>
        <v>234.99999999999997</v>
      </c>
      <c r="BM488" s="64">
        <f>IFERROR(X488*I488/H488,"0")</f>
        <v>236.88</v>
      </c>
      <c r="BN488" s="64">
        <f>IFERROR(1/J488*(W488/H488),"0")</f>
        <v>0.40064102564102566</v>
      </c>
      <c r="BO488" s="64">
        <f>IFERROR(1/J488*(X488/H488),"0")</f>
        <v>0.40384615384615385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41.666666666666664</v>
      </c>
      <c r="X490" s="390">
        <f>IFERROR(X488/H488,"0")+IFERROR(X489/H489,"0")</f>
        <v>42</v>
      </c>
      <c r="Y490" s="390">
        <f>IFERROR(IF(Y488="",0,Y488),"0")+IFERROR(IF(Y489="",0,Y489),"0")</f>
        <v>0.50231999999999999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220</v>
      </c>
      <c r="X491" s="390">
        <f>IFERROR(SUM(X488:X489),"0")</f>
        <v>221.76000000000002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200</v>
      </c>
      <c r="X493" s="389">
        <f t="shared" ref="X493:X498" si="97">IFERROR(IF(W493="",0,CEILING((W493/$H493),1)*$H493),"")</f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213.63636363636363</v>
      </c>
      <c r="BM493" s="64">
        <f t="shared" ref="BM493:BM498" si="99">IFERROR(X493*I493/H493,"0")</f>
        <v>214.32</v>
      </c>
      <c r="BN493" s="64">
        <f t="shared" ref="BN493:BN498" si="100">IFERROR(1/J493*(W493/H493),"0")</f>
        <v>0.36421911421911418</v>
      </c>
      <c r="BO493" s="64">
        <f t="shared" ref="BO493:BO498" si="101">IFERROR(1/J493*(X493/H493),"0")</f>
        <v>0.36538461538461542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50</v>
      </c>
      <c r="X494" s="389">
        <f t="shared" si="97"/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si="98"/>
        <v>53.409090909090907</v>
      </c>
      <c r="BM494" s="64">
        <f t="shared" si="99"/>
        <v>56.400000000000006</v>
      </c>
      <c r="BN494" s="64">
        <f t="shared" si="100"/>
        <v>9.1054778554778545E-2</v>
      </c>
      <c r="BO494" s="64">
        <f t="shared" si="101"/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50</v>
      </c>
      <c r="X495" s="389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56.818181818181813</v>
      </c>
      <c r="X499" s="390">
        <f>IFERROR(X493/H493,"0")+IFERROR(X494/H494,"0")+IFERROR(X495/H495,"0")+IFERROR(X496/H496,"0")+IFERROR(X497/H497,"0")+IFERROR(X498/H498,"0")</f>
        <v>58</v>
      </c>
      <c r="Y499" s="390">
        <f>IFERROR(IF(Y493="",0,Y493),"0")+IFERROR(IF(Y494="",0,Y494),"0")+IFERROR(IF(Y495="",0,Y495),"0")+IFERROR(IF(Y496="",0,Y496),"0")+IFERROR(IF(Y497="",0,Y497),"0")+IFERROR(IF(Y498="",0,Y498),"0")</f>
        <v>0.69368000000000007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300</v>
      </c>
      <c r="X500" s="390">
        <f>IFERROR(SUM(X493:X498),"0")</f>
        <v>306.24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50</v>
      </c>
      <c r="X534" s="389">
        <f>IFERROR(IF(W534="",0,CEILING((W534/$H534),1)*$H534),"")</f>
        <v>50.400000000000006</v>
      </c>
      <c r="Y534" s="36">
        <f>IFERROR(IF(X534=0,"",ROUNDUP(X534/H534,0)*0.00753),"")</f>
        <v>9.0359999999999996E-2</v>
      </c>
      <c r="Z534" s="56"/>
      <c r="AA534" s="57"/>
      <c r="AE534" s="64"/>
      <c r="BB534" s="365" t="s">
        <v>1</v>
      </c>
      <c r="BL534" s="64">
        <f>IFERROR(W534*I534/H534,"0")</f>
        <v>53.095238095238095</v>
      </c>
      <c r="BM534" s="64">
        <f>IFERROR(X534*I534/H534,"0")</f>
        <v>53.52</v>
      </c>
      <c r="BN534" s="64">
        <f>IFERROR(1/J534*(W534/H534),"0")</f>
        <v>7.6312576312576319E-2</v>
      </c>
      <c r="BO534" s="64">
        <f>IFERROR(1/J534*(X534/H534),"0")</f>
        <v>7.6923076923076927E-2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100</v>
      </c>
      <c r="X535" s="389">
        <f>IFERROR(IF(W535="",0,CEILING((W535/$H535),1)*$H535),"")</f>
        <v>100.80000000000001</v>
      </c>
      <c r="Y535" s="36">
        <f>IFERROR(IF(X535=0,"",ROUNDUP(X535/H535,0)*0.00753),"")</f>
        <v>0.18071999999999999</v>
      </c>
      <c r="Z535" s="56"/>
      <c r="AA535" s="57"/>
      <c r="AE535" s="64"/>
      <c r="BB535" s="366" t="s">
        <v>1</v>
      </c>
      <c r="BL535" s="64">
        <f>IFERROR(W535*I535/H535,"0")</f>
        <v>106.19047619047619</v>
      </c>
      <c r="BM535" s="64">
        <f>IFERROR(X535*I535/H535,"0")</f>
        <v>107.04</v>
      </c>
      <c r="BN535" s="64">
        <f>IFERROR(1/J535*(W535/H535),"0")</f>
        <v>0.15262515262515264</v>
      </c>
      <c r="BO535" s="64">
        <f>IFERROR(1/J535*(X535/H535),"0")</f>
        <v>0.15384615384615385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35.714285714285715</v>
      </c>
      <c r="X539" s="390">
        <f>IFERROR(X534/H534,"0")+IFERROR(X535/H535,"0")+IFERROR(X536/H536,"0")+IFERROR(X537/H537,"0")+IFERROR(X538/H538,"0")</f>
        <v>36</v>
      </c>
      <c r="Y539" s="390">
        <f>IFERROR(IF(Y534="",0,Y534),"0")+IFERROR(IF(Y535="",0,Y535),"0")+IFERROR(IF(Y536="",0,Y536),"0")+IFERROR(IF(Y537="",0,Y537),"0")+IFERROR(IF(Y538="",0,Y538),"0")</f>
        <v>0.27107999999999999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150</v>
      </c>
      <c r="X540" s="390">
        <f>IFERROR(SUM(X534:X538),"0")</f>
        <v>151.20000000000002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900</v>
      </c>
      <c r="X542" s="389">
        <f>IFERROR(IF(W542="",0,CEILING((W542/$H542),1)*$H542),"")</f>
        <v>904.8</v>
      </c>
      <c r="Y542" s="36">
        <f>IFERROR(IF(X542=0,"",ROUNDUP(X542/H542,0)*0.02175),"")</f>
        <v>2.5229999999999997</v>
      </c>
      <c r="Z542" s="56"/>
      <c r="AA542" s="57"/>
      <c r="AE542" s="64"/>
      <c r="BB542" s="370" t="s">
        <v>1</v>
      </c>
      <c r="BL542" s="64">
        <f>IFERROR(W542*I542/H542,"0")</f>
        <v>965.07692307692309</v>
      </c>
      <c r="BM542" s="64">
        <f>IFERROR(X542*I542/H542,"0")</f>
        <v>970.22400000000016</v>
      </c>
      <c r="BN542" s="64">
        <f>IFERROR(1/J542*(W542/H542),"0")</f>
        <v>2.0604395604395602</v>
      </c>
      <c r="BO542" s="64">
        <f>IFERROR(1/J542*(X542/H542),"0")</f>
        <v>2.0714285714285712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115.38461538461539</v>
      </c>
      <c r="X547" s="390">
        <f>IFERROR(X542/H542,"0")+IFERROR(X543/H543,"0")+IFERROR(X544/H544,"0")+IFERROR(X545/H545,"0")+IFERROR(X546/H546,"0")</f>
        <v>116</v>
      </c>
      <c r="Y547" s="390">
        <f>IFERROR(IF(Y542="",0,Y542),"0")+IFERROR(IF(Y543="",0,Y543),"0")+IFERROR(IF(Y544="",0,Y544),"0")+IFERROR(IF(Y545="",0,Y545),"0")+IFERROR(IF(Y546="",0,Y546),"0")</f>
        <v>2.5229999999999997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900</v>
      </c>
      <c r="X548" s="390">
        <f>IFERROR(SUM(X542:X546),"0")</f>
        <v>904.8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18044.099999999999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18154.3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18868.105102238758</v>
      </c>
      <c r="X557" s="390">
        <f>IFERROR(SUM(BM22:BM553),"0")</f>
        <v>18984.47600000001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30</v>
      </c>
      <c r="X558" s="38">
        <f>ROUNDUP(SUM(BO22:BO553),0)</f>
        <v>30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19618.105102238758</v>
      </c>
      <c r="X559" s="390">
        <f>GrossWeightTotalR+PalletQtyTotalR*25</f>
        <v>19734.47600000001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2143.9270308235823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2160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32.755970000000005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252.00000000000003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205.8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2332.2000000000003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248.39999999999998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248.39999999999998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18.899999999999999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11712.4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156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420.00000000000006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617.4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1135.2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1056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