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4115165-A11E-4E7C-B480-9E0C891A29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X444" i="1" s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X439" i="1" s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X424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X425" i="1" s="1"/>
  <c r="O421" i="1"/>
  <c r="W419" i="1"/>
  <c r="X418" i="1"/>
  <c r="W418" i="1"/>
  <c r="BO417" i="1"/>
  <c r="BN417" i="1"/>
  <c r="BM417" i="1"/>
  <c r="BL417" i="1"/>
  <c r="Y417" i="1"/>
  <c r="Y418" i="1" s="1"/>
  <c r="X417" i="1"/>
  <c r="X419" i="1" s="1"/>
  <c r="O417" i="1"/>
  <c r="W415" i="1"/>
  <c r="W414" i="1"/>
  <c r="BO413" i="1"/>
  <c r="BN413" i="1"/>
  <c r="BM413" i="1"/>
  <c r="BL413" i="1"/>
  <c r="Y413" i="1"/>
  <c r="X413" i="1"/>
  <c r="O413" i="1"/>
  <c r="BN412" i="1"/>
  <c r="BL412" i="1"/>
  <c r="X412" i="1"/>
  <c r="X414" i="1" s="1"/>
  <c r="O412" i="1"/>
  <c r="BO411" i="1"/>
  <c r="BN411" i="1"/>
  <c r="BM411" i="1"/>
  <c r="BL411" i="1"/>
  <c r="Y411" i="1"/>
  <c r="X411" i="1"/>
  <c r="X415" i="1" s="1"/>
  <c r="O411" i="1"/>
  <c r="W409" i="1"/>
  <c r="W408" i="1"/>
  <c r="BO407" i="1"/>
  <c r="BN407" i="1"/>
  <c r="BM407" i="1"/>
  <c r="BL407" i="1"/>
  <c r="Y407" i="1"/>
  <c r="X407" i="1"/>
  <c r="O407" i="1"/>
  <c r="BN406" i="1"/>
  <c r="BL406" i="1"/>
  <c r="X406" i="1"/>
  <c r="BO406" i="1" s="1"/>
  <c r="O406" i="1"/>
  <c r="BO405" i="1"/>
  <c r="BN405" i="1"/>
  <c r="BM405" i="1"/>
  <c r="BL405" i="1"/>
  <c r="Y405" i="1"/>
  <c r="X405" i="1"/>
  <c r="O405" i="1"/>
  <c r="BN404" i="1"/>
  <c r="BL404" i="1"/>
  <c r="X404" i="1"/>
  <c r="BO404" i="1" s="1"/>
  <c r="O404" i="1"/>
  <c r="BO403" i="1"/>
  <c r="BN403" i="1"/>
  <c r="BM403" i="1"/>
  <c r="BL403" i="1"/>
  <c r="Y403" i="1"/>
  <c r="X403" i="1"/>
  <c r="O403" i="1"/>
  <c r="BN402" i="1"/>
  <c r="BL402" i="1"/>
  <c r="X402" i="1"/>
  <c r="BO402" i="1" s="1"/>
  <c r="O402" i="1"/>
  <c r="BO401" i="1"/>
  <c r="BN401" i="1"/>
  <c r="BM401" i="1"/>
  <c r="BL401" i="1"/>
  <c r="Y401" i="1"/>
  <c r="X401" i="1"/>
  <c r="O401" i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O398" i="1"/>
  <c r="BO397" i="1"/>
  <c r="BN397" i="1"/>
  <c r="BM397" i="1"/>
  <c r="BL397" i="1"/>
  <c r="Y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X408" i="1" s="1"/>
  <c r="O395" i="1"/>
  <c r="W393" i="1"/>
  <c r="W392" i="1"/>
  <c r="BO391" i="1"/>
  <c r="BN391" i="1"/>
  <c r="BM391" i="1"/>
  <c r="BL391" i="1"/>
  <c r="Y391" i="1"/>
  <c r="X391" i="1"/>
  <c r="O391" i="1"/>
  <c r="BN390" i="1"/>
  <c r="BL390" i="1"/>
  <c r="X390" i="1"/>
  <c r="X392" i="1" s="1"/>
  <c r="O390" i="1"/>
  <c r="W386" i="1"/>
  <c r="W385" i="1"/>
  <c r="BN384" i="1"/>
  <c r="BL384" i="1"/>
  <c r="X384" i="1"/>
  <c r="BO384" i="1" s="1"/>
  <c r="BN383" i="1"/>
  <c r="BL383" i="1"/>
  <c r="X383" i="1"/>
  <c r="X386" i="1" s="1"/>
  <c r="O383" i="1"/>
  <c r="W381" i="1"/>
  <c r="W380" i="1"/>
  <c r="BN379" i="1"/>
  <c r="BL379" i="1"/>
  <c r="X379" i="1"/>
  <c r="BO379" i="1" s="1"/>
  <c r="O379" i="1"/>
  <c r="BO378" i="1"/>
  <c r="BN378" i="1"/>
  <c r="BM378" i="1"/>
  <c r="BL378" i="1"/>
  <c r="Y378" i="1"/>
  <c r="X378" i="1"/>
  <c r="O378" i="1"/>
  <c r="BN377" i="1"/>
  <c r="BL377" i="1"/>
  <c r="X377" i="1"/>
  <c r="X381" i="1" s="1"/>
  <c r="O377" i="1"/>
  <c r="BO376" i="1"/>
  <c r="BN376" i="1"/>
  <c r="BM376" i="1"/>
  <c r="BL376" i="1"/>
  <c r="Y376" i="1"/>
  <c r="X376" i="1"/>
  <c r="BO375" i="1"/>
  <c r="BN375" i="1"/>
  <c r="BM375" i="1"/>
  <c r="BL375" i="1"/>
  <c r="Y375" i="1"/>
  <c r="X375" i="1"/>
  <c r="X380" i="1" s="1"/>
  <c r="O375" i="1"/>
  <c r="W373" i="1"/>
  <c r="W372" i="1"/>
  <c r="BO371" i="1"/>
  <c r="BN371" i="1"/>
  <c r="BM371" i="1"/>
  <c r="BL371" i="1"/>
  <c r="Y371" i="1"/>
  <c r="X371" i="1"/>
  <c r="BO370" i="1"/>
  <c r="BN370" i="1"/>
  <c r="BM370" i="1"/>
  <c r="BL370" i="1"/>
  <c r="Y370" i="1"/>
  <c r="X370" i="1"/>
  <c r="O370" i="1"/>
  <c r="BN369" i="1"/>
  <c r="BL369" i="1"/>
  <c r="X369" i="1"/>
  <c r="BO369" i="1" s="1"/>
  <c r="BN368" i="1"/>
  <c r="BL368" i="1"/>
  <c r="X368" i="1"/>
  <c r="X372" i="1" s="1"/>
  <c r="O368" i="1"/>
  <c r="W366" i="1"/>
  <c r="W365" i="1"/>
  <c r="BN364" i="1"/>
  <c r="BL364" i="1"/>
  <c r="X364" i="1"/>
  <c r="BO364" i="1" s="1"/>
  <c r="O364" i="1"/>
  <c r="BO363" i="1"/>
  <c r="BN363" i="1"/>
  <c r="BM363" i="1"/>
  <c r="BL363" i="1"/>
  <c r="Y363" i="1"/>
  <c r="X363" i="1"/>
  <c r="O363" i="1"/>
  <c r="BN362" i="1"/>
  <c r="BL362" i="1"/>
  <c r="X362" i="1"/>
  <c r="R566" i="1" s="1"/>
  <c r="O362" i="1"/>
  <c r="W359" i="1"/>
  <c r="W358" i="1"/>
  <c r="BN357" i="1"/>
  <c r="BL357" i="1"/>
  <c r="X357" i="1"/>
  <c r="X359" i="1" s="1"/>
  <c r="O357" i="1"/>
  <c r="BO356" i="1"/>
  <c r="BN356" i="1"/>
  <c r="BM356" i="1"/>
  <c r="BL356" i="1"/>
  <c r="Y356" i="1"/>
  <c r="X356" i="1"/>
  <c r="X358" i="1" s="1"/>
  <c r="W354" i="1"/>
  <c r="W353" i="1"/>
  <c r="BN352" i="1"/>
  <c r="BL352" i="1"/>
  <c r="X352" i="1"/>
  <c r="BO352" i="1" s="1"/>
  <c r="BN351" i="1"/>
  <c r="BL351" i="1"/>
  <c r="X351" i="1"/>
  <c r="X354" i="1" s="1"/>
  <c r="O351" i="1"/>
  <c r="BO350" i="1"/>
  <c r="BN350" i="1"/>
  <c r="BM350" i="1"/>
  <c r="BL350" i="1"/>
  <c r="Y350" i="1"/>
  <c r="X350" i="1"/>
  <c r="BO349" i="1"/>
  <c r="BN349" i="1"/>
  <c r="BM349" i="1"/>
  <c r="BL349" i="1"/>
  <c r="Y349" i="1"/>
  <c r="X349" i="1"/>
  <c r="X353" i="1" s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BO344" i="1" s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BO338" i="1" s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BO329" i="1" s="1"/>
  <c r="BN328" i="1"/>
  <c r="BL328" i="1"/>
  <c r="X328" i="1"/>
  <c r="Q566" i="1" s="1"/>
  <c r="W324" i="1"/>
  <c r="X323" i="1"/>
  <c r="W323" i="1"/>
  <c r="BO322" i="1"/>
  <c r="BN322" i="1"/>
  <c r="BM322" i="1"/>
  <c r="BL322" i="1"/>
  <c r="Y322" i="1"/>
  <c r="Y323" i="1" s="1"/>
  <c r="X322" i="1"/>
  <c r="X324" i="1" s="1"/>
  <c r="O322" i="1"/>
  <c r="W320" i="1"/>
  <c r="X319" i="1"/>
  <c r="W319" i="1"/>
  <c r="BO318" i="1"/>
  <c r="BN318" i="1"/>
  <c r="BM318" i="1"/>
  <c r="BL318" i="1"/>
  <c r="Y318" i="1"/>
  <c r="Y319" i="1" s="1"/>
  <c r="X318" i="1"/>
  <c r="X320" i="1" s="1"/>
  <c r="O318" i="1"/>
  <c r="W316" i="1"/>
  <c r="W315" i="1"/>
  <c r="BO314" i="1"/>
  <c r="BN314" i="1"/>
  <c r="BM314" i="1"/>
  <c r="BL314" i="1"/>
  <c r="Y314" i="1"/>
  <c r="X314" i="1"/>
  <c r="O314" i="1"/>
  <c r="BN313" i="1"/>
  <c r="BL313" i="1"/>
  <c r="X313" i="1"/>
  <c r="X315" i="1" s="1"/>
  <c r="O313" i="1"/>
  <c r="BO312" i="1"/>
  <c r="BN312" i="1"/>
  <c r="BM312" i="1"/>
  <c r="BL312" i="1"/>
  <c r="Y312" i="1"/>
  <c r="X312" i="1"/>
  <c r="X316" i="1" s="1"/>
  <c r="O312" i="1"/>
  <c r="W310" i="1"/>
  <c r="X309" i="1"/>
  <c r="W309" i="1"/>
  <c r="BO308" i="1"/>
  <c r="BN308" i="1"/>
  <c r="BM308" i="1"/>
  <c r="BL308" i="1"/>
  <c r="Y308" i="1"/>
  <c r="Y309" i="1" s="1"/>
  <c r="X308" i="1"/>
  <c r="O308" i="1"/>
  <c r="W305" i="1"/>
  <c r="W304" i="1"/>
  <c r="BO303" i="1"/>
  <c r="BN303" i="1"/>
  <c r="BM303" i="1"/>
  <c r="BL303" i="1"/>
  <c r="Y303" i="1"/>
  <c r="X303" i="1"/>
  <c r="O303" i="1"/>
  <c r="BN302" i="1"/>
  <c r="BL302" i="1"/>
  <c r="X302" i="1"/>
  <c r="X304" i="1" s="1"/>
  <c r="O302" i="1"/>
  <c r="W300" i="1"/>
  <c r="W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89" i="1"/>
  <c r="W288" i="1"/>
  <c r="BN287" i="1"/>
  <c r="BL287" i="1"/>
  <c r="X287" i="1"/>
  <c r="O287" i="1"/>
  <c r="BO286" i="1"/>
  <c r="BN286" i="1"/>
  <c r="BM286" i="1"/>
  <c r="BL286" i="1"/>
  <c r="Y286" i="1"/>
  <c r="X286" i="1"/>
  <c r="O286" i="1"/>
  <c r="BN285" i="1"/>
  <c r="BL285" i="1"/>
  <c r="X285" i="1"/>
  <c r="X289" i="1" s="1"/>
  <c r="O285" i="1"/>
  <c r="W283" i="1"/>
  <c r="W282" i="1"/>
  <c r="BN281" i="1"/>
  <c r="BL281" i="1"/>
  <c r="X281" i="1"/>
  <c r="O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W277" i="1"/>
  <c r="W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69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X257" i="1" s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BO236" i="1"/>
  <c r="BN236" i="1"/>
  <c r="BM236" i="1"/>
  <c r="BL236" i="1"/>
  <c r="Y236" i="1"/>
  <c r="X236" i="1"/>
  <c r="W233" i="1"/>
  <c r="W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X233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2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66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X206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X198" i="1" s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X181" i="1" s="1"/>
  <c r="O172" i="1"/>
  <c r="W170" i="1"/>
  <c r="W169" i="1"/>
  <c r="BN168" i="1"/>
  <c r="BL168" i="1"/>
  <c r="X168" i="1"/>
  <c r="X170" i="1" s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I566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6" i="1" s="1"/>
  <c r="O120" i="1"/>
  <c r="BO119" i="1"/>
  <c r="BN119" i="1"/>
  <c r="BM119" i="1"/>
  <c r="BL119" i="1"/>
  <c r="Y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60" i="1"/>
  <c r="X25" i="1"/>
  <c r="Y28" i="1"/>
  <c r="Y34" i="1" s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Y125" i="1" s="1"/>
  <c r="BM120" i="1"/>
  <c r="BO120" i="1"/>
  <c r="Y122" i="1"/>
  <c r="BM122" i="1"/>
  <c r="Y124" i="1"/>
  <c r="BM124" i="1"/>
  <c r="Y129" i="1"/>
  <c r="Y134" i="1" s="1"/>
  <c r="BM129" i="1"/>
  <c r="BO129" i="1"/>
  <c r="Y131" i="1"/>
  <c r="BM131" i="1"/>
  <c r="Y133" i="1"/>
  <c r="BM133" i="1"/>
  <c r="X134" i="1"/>
  <c r="Y139" i="1"/>
  <c r="Y145" i="1" s="1"/>
  <c r="BM139" i="1"/>
  <c r="BO139" i="1"/>
  <c r="Y140" i="1"/>
  <c r="BM140" i="1"/>
  <c r="Y141" i="1"/>
  <c r="BM141" i="1"/>
  <c r="Y144" i="1"/>
  <c r="BM144" i="1"/>
  <c r="X145" i="1"/>
  <c r="Y149" i="1"/>
  <c r="Y158" i="1" s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Y169" i="1" s="1"/>
  <c r="BM168" i="1"/>
  <c r="BO168" i="1"/>
  <c r="Y172" i="1"/>
  <c r="BM172" i="1"/>
  <c r="BO172" i="1"/>
  <c r="Y174" i="1"/>
  <c r="BM174" i="1"/>
  <c r="Y178" i="1"/>
  <c r="BM178" i="1"/>
  <c r="Y179" i="1"/>
  <c r="BM179" i="1"/>
  <c r="X180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X199" i="1"/>
  <c r="Y202" i="1"/>
  <c r="Y205" i="1" s="1"/>
  <c r="BM202" i="1"/>
  <c r="BO202" i="1"/>
  <c r="Y203" i="1"/>
  <c r="BM203" i="1"/>
  <c r="Y204" i="1"/>
  <c r="BM204" i="1"/>
  <c r="Y209" i="1"/>
  <c r="Y216" i="1" s="1"/>
  <c r="BM209" i="1"/>
  <c r="BO209" i="1"/>
  <c r="Y211" i="1"/>
  <c r="BM211" i="1"/>
  <c r="Y213" i="1"/>
  <c r="BM213" i="1"/>
  <c r="Y215" i="1"/>
  <c r="BM215" i="1"/>
  <c r="X216" i="1"/>
  <c r="Y219" i="1"/>
  <c r="Y222" i="1" s="1"/>
  <c r="BM219" i="1"/>
  <c r="BO219" i="1"/>
  <c r="Y220" i="1"/>
  <c r="BM220" i="1"/>
  <c r="X223" i="1"/>
  <c r="Y227" i="1"/>
  <c r="Y232" i="1" s="1"/>
  <c r="BM227" i="1"/>
  <c r="Y229" i="1"/>
  <c r="BM229" i="1"/>
  <c r="Y231" i="1"/>
  <c r="BM231" i="1"/>
  <c r="X232" i="1"/>
  <c r="N566" i="1"/>
  <c r="L566" i="1"/>
  <c r="Y239" i="1"/>
  <c r="Y249" i="1" s="1"/>
  <c r="BM239" i="1"/>
  <c r="Y241" i="1"/>
  <c r="BM241" i="1"/>
  <c r="Y243" i="1"/>
  <c r="BM243" i="1"/>
  <c r="Y245" i="1"/>
  <c r="BM245" i="1"/>
  <c r="Y247" i="1"/>
  <c r="BM247" i="1"/>
  <c r="X250" i="1"/>
  <c r="Y253" i="1"/>
  <c r="Y256" i="1" s="1"/>
  <c r="BM253" i="1"/>
  <c r="BO253" i="1"/>
  <c r="Y255" i="1"/>
  <c r="BM255" i="1"/>
  <c r="Y259" i="1"/>
  <c r="BM259" i="1"/>
  <c r="BO259" i="1"/>
  <c r="Y261" i="1"/>
  <c r="BM261" i="1"/>
  <c r="Y263" i="1"/>
  <c r="BM263" i="1"/>
  <c r="Y265" i="1"/>
  <c r="BM265" i="1"/>
  <c r="BO266" i="1"/>
  <c r="BM266" i="1"/>
  <c r="Y266" i="1"/>
  <c r="BO273" i="1"/>
  <c r="BM273" i="1"/>
  <c r="Y273" i="1"/>
  <c r="X282" i="1"/>
  <c r="BO287" i="1"/>
  <c r="BM287" i="1"/>
  <c r="Y287" i="1"/>
  <c r="O566" i="1"/>
  <c r="X300" i="1"/>
  <c r="X299" i="1"/>
  <c r="BO292" i="1"/>
  <c r="BM292" i="1"/>
  <c r="Y292" i="1"/>
  <c r="H9" i="1"/>
  <c r="X24" i="1"/>
  <c r="X58" i="1"/>
  <c r="X81" i="1"/>
  <c r="X135" i="1"/>
  <c r="X146" i="1"/>
  <c r="X159" i="1"/>
  <c r="X164" i="1"/>
  <c r="X217" i="1"/>
  <c r="X249" i="1"/>
  <c r="BO268" i="1"/>
  <c r="BM268" i="1"/>
  <c r="Y268" i="1"/>
  <c r="X270" i="1"/>
  <c r="X276" i="1"/>
  <c r="BO272" i="1"/>
  <c r="BM272" i="1"/>
  <c r="Y272" i="1"/>
  <c r="Y276" i="1" s="1"/>
  <c r="BO275" i="1"/>
  <c r="BM275" i="1"/>
  <c r="Y275" i="1"/>
  <c r="X277" i="1"/>
  <c r="BO281" i="1"/>
  <c r="BM281" i="1"/>
  <c r="Y281" i="1"/>
  <c r="Y282" i="1" s="1"/>
  <c r="X283" i="1"/>
  <c r="X288" i="1"/>
  <c r="BO285" i="1"/>
  <c r="BM285" i="1"/>
  <c r="Y285" i="1"/>
  <c r="Y288" i="1" s="1"/>
  <c r="BO294" i="1"/>
  <c r="BM294" i="1"/>
  <c r="Y294" i="1"/>
  <c r="Y414" i="1"/>
  <c r="Y296" i="1"/>
  <c r="BM296" i="1"/>
  <c r="Y298" i="1"/>
  <c r="BM298" i="1"/>
  <c r="Y302" i="1"/>
  <c r="Y304" i="1" s="1"/>
  <c r="BM302" i="1"/>
  <c r="BO302" i="1"/>
  <c r="X305" i="1"/>
  <c r="P566" i="1"/>
  <c r="X310" i="1"/>
  <c r="Y313" i="1"/>
  <c r="Y315" i="1" s="1"/>
  <c r="BM313" i="1"/>
  <c r="BO313" i="1"/>
  <c r="Y328" i="1"/>
  <c r="BM328" i="1"/>
  <c r="BO328" i="1"/>
  <c r="Y329" i="1"/>
  <c r="BM329" i="1"/>
  <c r="Y330" i="1"/>
  <c r="BM330" i="1"/>
  <c r="Y331" i="1"/>
  <c r="BM331" i="1"/>
  <c r="Y332" i="1"/>
  <c r="BM332" i="1"/>
  <c r="Y338" i="1"/>
  <c r="BM338" i="1"/>
  <c r="X339" i="1"/>
  <c r="Y342" i="1"/>
  <c r="BM342" i="1"/>
  <c r="BO342" i="1"/>
  <c r="Y344" i="1"/>
  <c r="BM344" i="1"/>
  <c r="X347" i="1"/>
  <c r="Y351" i="1"/>
  <c r="Y353" i="1" s="1"/>
  <c r="BM351" i="1"/>
  <c r="BO351" i="1"/>
  <c r="Y352" i="1"/>
  <c r="BM352" i="1"/>
  <c r="Y357" i="1"/>
  <c r="Y358" i="1" s="1"/>
  <c r="BM357" i="1"/>
  <c r="BO357" i="1"/>
  <c r="Y362" i="1"/>
  <c r="BM362" i="1"/>
  <c r="BO362" i="1"/>
  <c r="Y364" i="1"/>
  <c r="BM364" i="1"/>
  <c r="X365" i="1"/>
  <c r="Y368" i="1"/>
  <c r="BM368" i="1"/>
  <c r="BO368" i="1"/>
  <c r="Y369" i="1"/>
  <c r="BM369" i="1"/>
  <c r="X373" i="1"/>
  <c r="Y377" i="1"/>
  <c r="Y380" i="1" s="1"/>
  <c r="BM377" i="1"/>
  <c r="BO377" i="1"/>
  <c r="Y379" i="1"/>
  <c r="BM379" i="1"/>
  <c r="Y383" i="1"/>
  <c r="Y385" i="1" s="1"/>
  <c r="BM383" i="1"/>
  <c r="BO383" i="1"/>
  <c r="Y384" i="1"/>
  <c r="BM384" i="1"/>
  <c r="X385" i="1"/>
  <c r="Y390" i="1"/>
  <c r="Y392" i="1" s="1"/>
  <c r="BM390" i="1"/>
  <c r="BO390" i="1"/>
  <c r="X393" i="1"/>
  <c r="Y396" i="1"/>
  <c r="Y408" i="1" s="1"/>
  <c r="BM396" i="1"/>
  <c r="Y398" i="1"/>
  <c r="BM398" i="1"/>
  <c r="Y400" i="1"/>
  <c r="BM400" i="1"/>
  <c r="Y402" i="1"/>
  <c r="BM402" i="1"/>
  <c r="Y404" i="1"/>
  <c r="BM404" i="1"/>
  <c r="Y406" i="1"/>
  <c r="BM406" i="1"/>
  <c r="X409" i="1"/>
  <c r="Y412" i="1"/>
  <c r="BM412" i="1"/>
  <c r="BO412" i="1"/>
  <c r="Y424" i="1"/>
  <c r="BO422" i="1"/>
  <c r="BM422" i="1"/>
  <c r="Y422" i="1"/>
  <c r="BO435" i="1"/>
  <c r="BM435" i="1"/>
  <c r="Y435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BO476" i="1"/>
  <c r="BM476" i="1"/>
  <c r="Y476" i="1"/>
  <c r="BO480" i="1"/>
  <c r="BM480" i="1"/>
  <c r="Y480" i="1"/>
  <c r="S566" i="1"/>
  <c r="X340" i="1"/>
  <c r="X366" i="1"/>
  <c r="BO429" i="1"/>
  <c r="BM429" i="1"/>
  <c r="Y429" i="1"/>
  <c r="Y430" i="1" s="1"/>
  <c r="X431" i="1"/>
  <c r="X440" i="1"/>
  <c r="BO433" i="1"/>
  <c r="BM433" i="1"/>
  <c r="Y433" i="1"/>
  <c r="Y439" i="1" s="1"/>
  <c r="BO437" i="1"/>
  <c r="BM437" i="1"/>
  <c r="Y437" i="1"/>
  <c r="BO458" i="1"/>
  <c r="BM458" i="1"/>
  <c r="Y458" i="1"/>
  <c r="X460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05" i="1" l="1"/>
  <c r="Y531" i="1"/>
  <c r="Y459" i="1"/>
  <c r="Y372" i="1"/>
  <c r="Y365" i="1"/>
  <c r="Y346" i="1"/>
  <c r="Y339" i="1"/>
  <c r="Y299" i="1"/>
  <c r="Y269" i="1"/>
  <c r="Y198" i="1"/>
  <c r="Y180" i="1"/>
  <c r="Y116" i="1"/>
  <c r="Y98" i="1"/>
  <c r="X556" i="1"/>
  <c r="X558" i="1"/>
  <c r="Y547" i="1"/>
  <c r="Y561" i="1" s="1"/>
  <c r="X560" i="1"/>
  <c r="X557" i="1"/>
  <c r="X559" i="1" s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<sst xmlns="http://schemas.openxmlformats.org/spreadsheetml/2006/main" count="2457" uniqueCount="829">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</sst>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1000</v>
      </c>
      <c r="X53" s="389">
        <f>IFERROR(IF(W53="",0,CEILING((W53/$H53),1)*$H53),"")</f>
        <v>1004.4000000000001</v>
      </c>
      <c r="Y53" s="36">
        <f>IFERROR(IF(X53=0,"",ROUNDUP(X53/H53,0)*0.02175),"")</f>
        <v>2.0227499999999998</v>
      </c>
      <c r="Z53" s="56"/>
      <c r="AA53" s="57"/>
      <c r="AE53" s="64"/>
      <c r="BB53" s="78" t="s">
        <v>1</v>
      </c>
      <c r="BL53" s="64">
        <f>IFERROR(W53*I53/H53,"0")</f>
        <v>1044.4444444444443</v>
      </c>
      <c r="BM53" s="64">
        <f>IFERROR(X53*I53/H53,"0")</f>
        <v>1049.04</v>
      </c>
      <c r="BN53" s="64">
        <f>IFERROR(1/J53*(W53/H53),"0")</f>
        <v>1.653439153439153</v>
      </c>
      <c r="BO53" s="64">
        <f>IFERROR(1/J53*(X53/H53),"0")</f>
        <v>1.6607142857142856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92.592592592592581</v>
      </c>
      <c r="X57" s="390">
        <f>IFERROR(X53/H53,"0")+IFERROR(X54/H54,"0")+IFERROR(X55/H55,"0")+IFERROR(X56/H56,"0")</f>
        <v>93</v>
      </c>
      <c r="Y57" s="390">
        <f>IFERROR(IF(Y53="",0,Y53),"0")+IFERROR(IF(Y54="",0,Y54),"0")+IFERROR(IF(Y55="",0,Y55),"0")+IFERROR(IF(Y56="",0,Y56),"0")</f>
        <v>2.0227499999999998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1000</v>
      </c>
      <c r="X58" s="390">
        <f>IFERROR(SUM(X53:X56),"0")</f>
        <v>1004.4000000000001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600</v>
      </c>
      <c r="X63" s="389">
        <f t="shared" si="6"/>
        <v>604.79999999999995</v>
      </c>
      <c r="Y63" s="36">
        <f t="shared" si="7"/>
        <v>1.1744999999999999</v>
      </c>
      <c r="Z63" s="56"/>
      <c r="AA63" s="57"/>
      <c r="AE63" s="64"/>
      <c r="BB63" s="84" t="s">
        <v>1</v>
      </c>
      <c r="BL63" s="64">
        <f t="shared" si="8"/>
        <v>625.71428571428578</v>
      </c>
      <c r="BM63" s="64">
        <f t="shared" si="9"/>
        <v>630.72</v>
      </c>
      <c r="BN63" s="64">
        <f t="shared" si="10"/>
        <v>0.95663265306122458</v>
      </c>
      <c r="BO63" s="64">
        <f t="shared" si="11"/>
        <v>0.96428571428571419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53.571428571428577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54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1.1744999999999999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600</v>
      </c>
      <c r="X82" s="390">
        <f>IFERROR(SUM(X61:X80),"0")</f>
        <v>604.79999999999995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650</v>
      </c>
      <c r="X101" s="389">
        <f t="shared" ref="X101:X115" si="18">IFERROR(IF(W101="",0,CEILING((W101/$H101),1)*$H101),"")</f>
        <v>655.20000000000005</v>
      </c>
      <c r="Y101" s="36">
        <f>IFERROR(IF(X101=0,"",ROUNDUP(X101/H101,0)*0.02175),"")</f>
        <v>1.6964999999999999</v>
      </c>
      <c r="Z101" s="56"/>
      <c r="AA101" s="57"/>
      <c r="AE101" s="64"/>
      <c r="BB101" s="113" t="s">
        <v>1</v>
      </c>
      <c r="BL101" s="64">
        <f t="shared" ref="BL101:BL115" si="19">IFERROR(W101*I101/H101,"0")</f>
        <v>693.64285714285711</v>
      </c>
      <c r="BM101" s="64">
        <f t="shared" ref="BM101:BM115" si="20">IFERROR(X101*I101/H101,"0")</f>
        <v>699.19200000000001</v>
      </c>
      <c r="BN101" s="64">
        <f t="shared" ref="BN101:BN115" si="21">IFERROR(1/J101*(W101/H101),"0")</f>
        <v>1.3818027210884354</v>
      </c>
      <c r="BO101" s="64">
        <f t="shared" ref="BO101:BO115" si="22">IFERROR(1/J101*(X101/H101),"0")</f>
        <v>1.3928571428571428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157.5</v>
      </c>
      <c r="X107" s="389">
        <f t="shared" si="18"/>
        <v>159.30000000000001</v>
      </c>
      <c r="Y107" s="36">
        <f>IFERROR(IF(X107=0,"",ROUNDUP(X107/H107,0)*0.00753),"")</f>
        <v>0.44427</v>
      </c>
      <c r="Z107" s="56"/>
      <c r="AA107" s="57"/>
      <c r="AE107" s="64"/>
      <c r="BB107" s="119" t="s">
        <v>1</v>
      </c>
      <c r="BL107" s="64">
        <f t="shared" si="19"/>
        <v>173.36666666666665</v>
      </c>
      <c r="BM107" s="64">
        <f t="shared" si="20"/>
        <v>175.34800000000001</v>
      </c>
      <c r="BN107" s="64">
        <f t="shared" si="21"/>
        <v>0.37393162393162388</v>
      </c>
      <c r="BO107" s="64">
        <f t="shared" si="22"/>
        <v>0.37820512820512819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135.71428571428572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137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2.1407699999999998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807.5</v>
      </c>
      <c r="X117" s="390">
        <f>IFERROR(SUM(X101:X115),"0")</f>
        <v>814.5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1000</v>
      </c>
      <c r="X195" s="389">
        <f t="shared" si="44"/>
        <v>1000.8</v>
      </c>
      <c r="Y195" s="36">
        <f>IFERROR(IF(X195=0,"",ROUNDUP(X195/H195,0)*0.00753),"")</f>
        <v>3.1400100000000002</v>
      </c>
      <c r="Z195" s="56"/>
      <c r="AA195" s="57"/>
      <c r="AE195" s="64"/>
      <c r="BB195" s="178" t="s">
        <v>1</v>
      </c>
      <c r="BL195" s="64">
        <f t="shared" si="45"/>
        <v>1113.3333333333335</v>
      </c>
      <c r="BM195" s="64">
        <f t="shared" si="46"/>
        <v>1114.2240000000002</v>
      </c>
      <c r="BN195" s="64">
        <f t="shared" si="47"/>
        <v>2.6709401709401708</v>
      </c>
      <c r="BO195" s="64">
        <f t="shared" si="48"/>
        <v>2.6730769230769229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416.66666666666669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417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3.1400100000000002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1000</v>
      </c>
      <c r="X199" s="390">
        <f>IFERROR(SUM(X183:X197),"0")</f>
        <v>1000.8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3000</v>
      </c>
      <c r="X330" s="389">
        <f t="shared" si="75"/>
        <v>3000</v>
      </c>
      <c r="Y330" s="36">
        <f>IFERROR(IF(X330=0,"",ROUNDUP(X330/H330,0)*0.02175),"")</f>
        <v>4.3499999999999996</v>
      </c>
      <c r="Z330" s="56"/>
      <c r="AA330" s="57"/>
      <c r="AE330" s="64"/>
      <c r="BB330" s="255" t="s">
        <v>1</v>
      </c>
      <c r="BL330" s="64">
        <f t="shared" si="76"/>
        <v>3096</v>
      </c>
      <c r="BM330" s="64">
        <f t="shared" si="77"/>
        <v>3096</v>
      </c>
      <c r="BN330" s="64">
        <f t="shared" si="78"/>
        <v>4.1666666666666661</v>
      </c>
      <c r="BO330" s="64">
        <f t="shared" si="79"/>
        <v>4.1666666666666661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200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200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4.3499999999999996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3000</v>
      </c>
      <c r="X340" s="390">
        <f>IFERROR(SUM(X328:X338),"0")</f>
        <v>3000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3500</v>
      </c>
      <c r="X342" s="389">
        <f>IFERROR(IF(W342="",0,CEILING((W342/$H342),1)*$H342),"")</f>
        <v>3510</v>
      </c>
      <c r="Y342" s="36">
        <f>IFERROR(IF(X342=0,"",ROUNDUP(X342/H342,0)*0.02175),"")</f>
        <v>5.0894999999999992</v>
      </c>
      <c r="Z342" s="56"/>
      <c r="AA342" s="57"/>
      <c r="AE342" s="64"/>
      <c r="BB342" s="264" t="s">
        <v>1</v>
      </c>
      <c r="BL342" s="64">
        <f>IFERROR(W342*I342/H342,"0")</f>
        <v>3612</v>
      </c>
      <c r="BM342" s="64">
        <f>IFERROR(X342*I342/H342,"0")</f>
        <v>3622.32</v>
      </c>
      <c r="BN342" s="64">
        <f>IFERROR(1/J342*(W342/H342),"0")</f>
        <v>4.8611111111111107</v>
      </c>
      <c r="BO342" s="64">
        <f>IFERROR(1/J342*(X342/H342),"0")</f>
        <v>4.875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233.33333333333334</v>
      </c>
      <c r="X346" s="390">
        <f>IFERROR(X342/H342,"0")+IFERROR(X343/H343,"0")+IFERROR(X344/H344,"0")+IFERROR(X345/H345,"0")</f>
        <v>234</v>
      </c>
      <c r="Y346" s="390">
        <f>IFERROR(IF(Y342="",0,Y342),"0")+IFERROR(IF(Y343="",0,Y343),"0")+IFERROR(IF(Y344="",0,Y344),"0")+IFERROR(IF(Y345="",0,Y345),"0")</f>
        <v>5.0894999999999992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3500</v>
      </c>
      <c r="X347" s="390">
        <f>IFERROR(SUM(X342:X345),"0")</f>
        <v>3510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5000</v>
      </c>
      <c r="X375" s="389">
        <f>IFERROR(IF(W375="",0,CEILING((W375/$H375),1)*$H375),"")</f>
        <v>5007.5999999999995</v>
      </c>
      <c r="Y375" s="36">
        <f>IFERROR(IF(X375=0,"",ROUNDUP(X375/H375,0)*0.02175),"")</f>
        <v>13.9635</v>
      </c>
      <c r="Z375" s="56"/>
      <c r="AA375" s="57"/>
      <c r="AE375" s="64"/>
      <c r="BB375" s="281" t="s">
        <v>1</v>
      </c>
      <c r="BL375" s="64">
        <f>IFERROR(W375*I375/H375,"0")</f>
        <v>5361.5384615384628</v>
      </c>
      <c r="BM375" s="64">
        <f>IFERROR(X375*I375/H375,"0")</f>
        <v>5369.6879999999992</v>
      </c>
      <c r="BN375" s="64">
        <f>IFERROR(1/J375*(W375/H375),"0")</f>
        <v>11.446886446886445</v>
      </c>
      <c r="BO375" s="64">
        <f>IFERROR(1/J375*(X375/H375),"0")</f>
        <v>11.464285714285714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641.02564102564099</v>
      </c>
      <c r="X380" s="390">
        <f>IFERROR(X375/H375,"0")+IFERROR(X376/H376,"0")+IFERROR(X377/H377,"0")+IFERROR(X378/H378,"0")+IFERROR(X379/H379,"0")</f>
        <v>642</v>
      </c>
      <c r="Y380" s="390">
        <f>IFERROR(IF(Y375="",0,Y375),"0")+IFERROR(IF(Y376="",0,Y376),"0")+IFERROR(IF(Y377="",0,Y377),"0")+IFERROR(IF(Y378="",0,Y378),"0")+IFERROR(IF(Y379="",0,Y379),"0")</f>
        <v>13.9635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5000</v>
      </c>
      <c r="X381" s="390">
        <f>IFERROR(SUM(X375:X379),"0")</f>
        <v>5007.5999999999995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91"/>
        <v>0</v>
      </c>
      <c r="Y475" s="36" t="str">
        <f t="shared" si="92"/>
        <v/>
      </c>
      <c r="Z475" s="56"/>
      <c r="AA475" s="57"/>
      <c r="AE475" s="64"/>
      <c r="BB475" s="329" t="s">
        <v>1</v>
      </c>
      <c r="BL475" s="64">
        <f t="shared" si="93"/>
        <v>0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0</v>
      </c>
      <c r="X486" s="390">
        <f>IFERROR(SUM(X473:X484),"0")</f>
        <v>0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0</v>
      </c>
      <c r="X490" s="390">
        <f>IFERROR(X488/H488,"0")+IFERROR(X489/H489,"0")</f>
        <v>0</v>
      </c>
      <c r="Y490" s="390">
        <f>IFERROR(IF(Y488="",0,Y488),"0")+IFERROR(IF(Y489="",0,Y489),"0")</f>
        <v>0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0</v>
      </c>
      <c r="X491" s="390">
        <f>IFERROR(SUM(X488:X489),"0")</f>
        <v>0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800</v>
      </c>
      <c r="X493" s="389">
        <f t="shared" ref="X493:X498" si="97">IFERROR(IF(W493="",0,CEILING((W493/$H493),1)*$H493),"")</f>
        <v>802.56000000000006</v>
      </c>
      <c r="Y493" s="36">
        <f>IFERROR(IF(X493=0,"",ROUNDUP(X493/H493,0)*0.01196),"")</f>
        <v>1.81792</v>
      </c>
      <c r="Z493" s="56"/>
      <c r="AA493" s="57"/>
      <c r="AE493" s="64"/>
      <c r="BB493" s="341" t="s">
        <v>1</v>
      </c>
      <c r="BL493" s="64">
        <f t="shared" ref="BL493:BL498" si="98">IFERROR(W493*I493/H493,"0")</f>
        <v>854.5454545454545</v>
      </c>
      <c r="BM493" s="64">
        <f t="shared" ref="BM493:BM498" si="99">IFERROR(X493*I493/H493,"0")</f>
        <v>857.28</v>
      </c>
      <c r="BN493" s="64">
        <f t="shared" ref="BN493:BN498" si="100">IFERROR(1/J493*(W493/H493),"0")</f>
        <v>1.4568764568764567</v>
      </c>
      <c r="BO493" s="64">
        <f t="shared" ref="BO493:BO498" si="101">IFERROR(1/J493*(X493/H493),"0")</f>
        <v>1.4615384615384617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1800</v>
      </c>
      <c r="X494" s="389">
        <f t="shared" si="97"/>
        <v>1800.48</v>
      </c>
      <c r="Y494" s="36">
        <f>IFERROR(IF(X494=0,"",ROUNDUP(X494/H494,0)*0.01196),"")</f>
        <v>4.07836</v>
      </c>
      <c r="Z494" s="56"/>
      <c r="AA494" s="57"/>
      <c r="AE494" s="64"/>
      <c r="BB494" s="342" t="s">
        <v>1</v>
      </c>
      <c r="BL494" s="64">
        <f t="shared" si="98"/>
        <v>1922.7272727272727</v>
      </c>
      <c r="BM494" s="64">
        <f t="shared" si="99"/>
        <v>1923.2399999999998</v>
      </c>
      <c r="BN494" s="64">
        <f t="shared" si="100"/>
        <v>3.2779720279720279</v>
      </c>
      <c r="BO494" s="64">
        <f t="shared" si="101"/>
        <v>3.2788461538461542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492.42424242424238</v>
      </c>
      <c r="X499" s="390">
        <f>IFERROR(X493/H493,"0")+IFERROR(X494/H494,"0")+IFERROR(X495/H495,"0")+IFERROR(X496/H496,"0")+IFERROR(X497/H497,"0")+IFERROR(X498/H498,"0")</f>
        <v>493</v>
      </c>
      <c r="Y499" s="390">
        <f>IFERROR(IF(Y493="",0,Y493),"0")+IFERROR(IF(Y494="",0,Y494),"0")+IFERROR(IF(Y495="",0,Y495),"0")+IFERROR(IF(Y496="",0,Y496),"0")+IFERROR(IF(Y497="",0,Y497),"0")+IFERROR(IF(Y498="",0,Y498),"0")</f>
        <v>5.89628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2600</v>
      </c>
      <c r="X500" s="390">
        <f>IFERROR(SUM(X493:X498),"0")</f>
        <v>2603.04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250</v>
      </c>
      <c r="X542" s="389">
        <f>IFERROR(IF(W542="",0,CEILING((W542/$H542),1)*$H542),"")</f>
        <v>257.39999999999998</v>
      </c>
      <c r="Y542" s="36">
        <f>IFERROR(IF(X542=0,"",ROUNDUP(X542/H542,0)*0.02175),"")</f>
        <v>0.71775</v>
      </c>
      <c r="Z542" s="56"/>
      <c r="AA542" s="57"/>
      <c r="AE542" s="64"/>
      <c r="BB542" s="370" t="s">
        <v>1</v>
      </c>
      <c r="BL542" s="64">
        <f>IFERROR(W542*I542/H542,"0")</f>
        <v>268.07692307692309</v>
      </c>
      <c r="BM542" s="64">
        <f>IFERROR(X542*I542/H542,"0")</f>
        <v>276.012</v>
      </c>
      <c r="BN542" s="64">
        <f>IFERROR(1/J542*(W542/H542),"0")</f>
        <v>0.57234432234432231</v>
      </c>
      <c r="BO542" s="64">
        <f>IFERROR(1/J542*(X542/H542),"0")</f>
        <v>0.5892857142857143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32.051282051282051</v>
      </c>
      <c r="X547" s="390">
        <f>IFERROR(X542/H542,"0")+IFERROR(X543/H543,"0")+IFERROR(X544/H544,"0")+IFERROR(X545/H545,"0")+IFERROR(X546/H546,"0")</f>
        <v>33</v>
      </c>
      <c r="Y547" s="390">
        <f>IFERROR(IF(Y542="",0,Y542),"0")+IFERROR(IF(Y543="",0,Y543),"0")+IFERROR(IF(Y544="",0,Y544),"0")+IFERROR(IF(Y545="",0,Y545),"0")+IFERROR(IF(Y546="",0,Y546),"0")</f>
        <v>0.71775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250</v>
      </c>
      <c r="X548" s="390">
        <f>IFERROR(SUM(X542:X546),"0")</f>
        <v>257.39999999999998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17757.5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17802.54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18765.389699189698</v>
      </c>
      <c r="X557" s="390">
        <f>IFERROR(SUM(BM22:BM553),"0")</f>
        <v>18813.063999999995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33</v>
      </c>
      <c r="X558" s="38">
        <f>ROUNDUP(SUM(BO22:BO553),0)</f>
        <v>33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19590.389699189698</v>
      </c>
      <c r="X559" s="390">
        <f>GrossWeightTotalR+PalletQtyTotalR*25</f>
        <v>19638.063999999995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2297.3794723794726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2303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38.495060000000002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1004.4000000000001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1419.3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1000.8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6510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5007.5999999999995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2603.04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257.39999999999998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2024-06-28T09:08:24Z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