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8" i="2" l="1"/>
  <c r="V459" i="2" s="1"/>
  <c r="V457" i="2"/>
  <c r="V455" i="2"/>
  <c r="V454" i="2"/>
  <c r="X453" i="2"/>
  <c r="X454" i="2" s="1"/>
  <c r="W453" i="2"/>
  <c r="T466" i="2" s="1"/>
  <c r="N453" i="2"/>
  <c r="V450" i="2"/>
  <c r="V449" i="2"/>
  <c r="X448" i="2"/>
  <c r="W448" i="2"/>
  <c r="W447" i="2"/>
  <c r="W450" i="2" s="1"/>
  <c r="W445" i="2"/>
  <c r="V445" i="2"/>
  <c r="V444" i="2"/>
  <c r="W443" i="2"/>
  <c r="X443" i="2" s="1"/>
  <c r="W442" i="2"/>
  <c r="W444" i="2" s="1"/>
  <c r="W440" i="2"/>
  <c r="V440" i="2"/>
  <c r="W439" i="2"/>
  <c r="V439" i="2"/>
  <c r="X438" i="2"/>
  <c r="W438" i="2"/>
  <c r="W437" i="2"/>
  <c r="X437" i="2" s="1"/>
  <c r="X439" i="2" s="1"/>
  <c r="V435" i="2"/>
  <c r="V434" i="2"/>
  <c r="W433" i="2"/>
  <c r="X433" i="2" s="1"/>
  <c r="W432" i="2"/>
  <c r="S466" i="2" s="1"/>
  <c r="V428" i="2"/>
  <c r="V427" i="2"/>
  <c r="X426" i="2"/>
  <c r="W426" i="2"/>
  <c r="N426" i="2"/>
  <c r="W425" i="2"/>
  <c r="W428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W422" i="2" s="1"/>
  <c r="N416" i="2"/>
  <c r="W414" i="2"/>
  <c r="V414" i="2"/>
  <c r="X413" i="2"/>
  <c r="V413" i="2"/>
  <c r="X412" i="2"/>
  <c r="W412" i="2"/>
  <c r="W413" i="2" s="1"/>
  <c r="N412" i="2"/>
  <c r="X411" i="2"/>
  <c r="W411" i="2"/>
  <c r="N411" i="2"/>
  <c r="V409" i="2"/>
  <c r="V408" i="2"/>
  <c r="X407" i="2"/>
  <c r="W407" i="2"/>
  <c r="N407" i="2"/>
  <c r="W406" i="2"/>
  <c r="X406" i="2" s="1"/>
  <c r="N406" i="2"/>
  <c r="X405" i="2"/>
  <c r="W405" i="2"/>
  <c r="N405" i="2"/>
  <c r="W404" i="2"/>
  <c r="X404" i="2" s="1"/>
  <c r="N404" i="2"/>
  <c r="X403" i="2"/>
  <c r="W403" i="2"/>
  <c r="N403" i="2"/>
  <c r="W402" i="2"/>
  <c r="X402" i="2" s="1"/>
  <c r="N402" i="2"/>
  <c r="X401" i="2"/>
  <c r="W401" i="2"/>
  <c r="N401" i="2"/>
  <c r="W400" i="2"/>
  <c r="W408" i="2" s="1"/>
  <c r="N400" i="2"/>
  <c r="X399" i="2"/>
  <c r="W399" i="2"/>
  <c r="R466" i="2" s="1"/>
  <c r="N399" i="2"/>
  <c r="V395" i="2"/>
  <c r="W394" i="2"/>
  <c r="V394" i="2"/>
  <c r="W393" i="2"/>
  <c r="W395" i="2" s="1"/>
  <c r="N393" i="2"/>
  <c r="V391" i="2"/>
  <c r="V390" i="2"/>
  <c r="X389" i="2"/>
  <c r="W389" i="2"/>
  <c r="N389" i="2"/>
  <c r="W388" i="2"/>
  <c r="X388" i="2" s="1"/>
  <c r="N388" i="2"/>
  <c r="X387" i="2"/>
  <c r="W387" i="2"/>
  <c r="N387" i="2"/>
  <c r="X386" i="2"/>
  <c r="W386" i="2"/>
  <c r="W385" i="2"/>
  <c r="X385" i="2" s="1"/>
  <c r="N385" i="2"/>
  <c r="X384" i="2"/>
  <c r="W384" i="2"/>
  <c r="N384" i="2"/>
  <c r="W383" i="2"/>
  <c r="W390" i="2" s="1"/>
  <c r="N383" i="2"/>
  <c r="W381" i="2"/>
  <c r="V381" i="2"/>
  <c r="V380" i="2"/>
  <c r="W379" i="2"/>
  <c r="X379" i="2" s="1"/>
  <c r="N379" i="2"/>
  <c r="W378" i="2"/>
  <c r="Q466" i="2" s="1"/>
  <c r="N378" i="2"/>
  <c r="W375" i="2"/>
  <c r="V375" i="2"/>
  <c r="W374" i="2"/>
  <c r="V374" i="2"/>
  <c r="X373" i="2"/>
  <c r="X374" i="2" s="1"/>
  <c r="W373" i="2"/>
  <c r="V371" i="2"/>
  <c r="V370" i="2"/>
  <c r="W369" i="2"/>
  <c r="W371" i="2" s="1"/>
  <c r="N369" i="2"/>
  <c r="V367" i="2"/>
  <c r="V366" i="2"/>
  <c r="W365" i="2"/>
  <c r="X365" i="2" s="1"/>
  <c r="N365" i="2"/>
  <c r="X364" i="2"/>
  <c r="W364" i="2"/>
  <c r="N364" i="2"/>
  <c r="X363" i="2"/>
  <c r="W363" i="2"/>
  <c r="W367" i="2" s="1"/>
  <c r="N363" i="2"/>
  <c r="X362" i="2"/>
  <c r="W362" i="2"/>
  <c r="W366" i="2" s="1"/>
  <c r="N362" i="2"/>
  <c r="V360" i="2"/>
  <c r="V359" i="2"/>
  <c r="X358" i="2"/>
  <c r="W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W360" i="2" s="1"/>
  <c r="N346" i="2"/>
  <c r="V344" i="2"/>
  <c r="V343" i="2"/>
  <c r="W342" i="2"/>
  <c r="X342" i="2" s="1"/>
  <c r="N342" i="2"/>
  <c r="X341" i="2"/>
  <c r="X343" i="2" s="1"/>
  <c r="W341" i="2"/>
  <c r="W344" i="2" s="1"/>
  <c r="N341" i="2"/>
  <c r="W337" i="2"/>
  <c r="V337" i="2"/>
  <c r="W336" i="2"/>
  <c r="V336" i="2"/>
  <c r="X335" i="2"/>
  <c r="X336" i="2" s="1"/>
  <c r="W335" i="2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W333" i="2" s="1"/>
  <c r="N328" i="2"/>
  <c r="V326" i="2"/>
  <c r="V325" i="2"/>
  <c r="W324" i="2"/>
  <c r="X324" i="2" s="1"/>
  <c r="N324" i="2"/>
  <c r="X323" i="2"/>
  <c r="X325" i="2" s="1"/>
  <c r="W323" i="2"/>
  <c r="W326" i="2" s="1"/>
  <c r="N323" i="2"/>
  <c r="V321" i="2"/>
  <c r="V320" i="2"/>
  <c r="X319" i="2"/>
  <c r="W319" i="2"/>
  <c r="N319" i="2"/>
  <c r="W318" i="2"/>
  <c r="X318" i="2" s="1"/>
  <c r="N318" i="2"/>
  <c r="X317" i="2"/>
  <c r="W317" i="2"/>
  <c r="N317" i="2"/>
  <c r="W316" i="2"/>
  <c r="W321" i="2" s="1"/>
  <c r="N316" i="2"/>
  <c r="V313" i="2"/>
  <c r="V312" i="2"/>
  <c r="W311" i="2"/>
  <c r="W313" i="2" s="1"/>
  <c r="N311" i="2"/>
  <c r="V309" i="2"/>
  <c r="V308" i="2"/>
  <c r="W307" i="2"/>
  <c r="W309" i="2" s="1"/>
  <c r="N307" i="2"/>
  <c r="W305" i="2"/>
  <c r="V305" i="2"/>
  <c r="V304" i="2"/>
  <c r="W303" i="2"/>
  <c r="W304" i="2" s="1"/>
  <c r="N303" i="2"/>
  <c r="X302" i="2"/>
  <c r="W302" i="2"/>
  <c r="N302" i="2"/>
  <c r="V300" i="2"/>
  <c r="W299" i="2"/>
  <c r="V299" i="2"/>
  <c r="W298" i="2"/>
  <c r="X298" i="2" s="1"/>
  <c r="N298" i="2"/>
  <c r="W297" i="2"/>
  <c r="X297" i="2" s="1"/>
  <c r="N297" i="2"/>
  <c r="W296" i="2"/>
  <c r="X296" i="2" s="1"/>
  <c r="X295" i="2"/>
  <c r="W295" i="2"/>
  <c r="N295" i="2"/>
  <c r="X294" i="2"/>
  <c r="W294" i="2"/>
  <c r="N294" i="2"/>
  <c r="X293" i="2"/>
  <c r="W293" i="2"/>
  <c r="N293" i="2"/>
  <c r="W292" i="2"/>
  <c r="X292" i="2" s="1"/>
  <c r="N292" i="2"/>
  <c r="X291" i="2"/>
  <c r="W291" i="2"/>
  <c r="N466" i="2" s="1"/>
  <c r="N291" i="2"/>
  <c r="W287" i="2"/>
  <c r="V287" i="2"/>
  <c r="W286" i="2"/>
  <c r="V286" i="2"/>
  <c r="X285" i="2"/>
  <c r="X286" i="2" s="1"/>
  <c r="W285" i="2"/>
  <c r="N285" i="2"/>
  <c r="W283" i="2"/>
  <c r="V283" i="2"/>
  <c r="W282" i="2"/>
  <c r="V282" i="2"/>
  <c r="W281" i="2"/>
  <c r="X281" i="2" s="1"/>
  <c r="X282" i="2" s="1"/>
  <c r="N281" i="2"/>
  <c r="V279" i="2"/>
  <c r="V278" i="2"/>
  <c r="X277" i="2"/>
  <c r="W277" i="2"/>
  <c r="X276" i="2"/>
  <c r="W276" i="2"/>
  <c r="N276" i="2"/>
  <c r="W275" i="2"/>
  <c r="X275" i="2" s="1"/>
  <c r="X278" i="2" s="1"/>
  <c r="N275" i="2"/>
  <c r="V273" i="2"/>
  <c r="V272" i="2"/>
  <c r="W271" i="2"/>
  <c r="W273" i="2" s="1"/>
  <c r="N271" i="2"/>
  <c r="V268" i="2"/>
  <c r="V267" i="2"/>
  <c r="W266" i="2"/>
  <c r="X266" i="2" s="1"/>
  <c r="N266" i="2"/>
  <c r="X265" i="2"/>
  <c r="W265" i="2"/>
  <c r="W268" i="2" s="1"/>
  <c r="N265" i="2"/>
  <c r="V263" i="2"/>
  <c r="V262" i="2"/>
  <c r="X261" i="2"/>
  <c r="W261" i="2"/>
  <c r="N261" i="2"/>
  <c r="W260" i="2"/>
  <c r="X260" i="2" s="1"/>
  <c r="N260" i="2"/>
  <c r="X259" i="2"/>
  <c r="W259" i="2"/>
  <c r="N259" i="2"/>
  <c r="W258" i="2"/>
  <c r="X258" i="2" s="1"/>
  <c r="N258" i="2"/>
  <c r="X257" i="2"/>
  <c r="W257" i="2"/>
  <c r="W256" i="2"/>
  <c r="X256" i="2" s="1"/>
  <c r="N256" i="2"/>
  <c r="W255" i="2"/>
  <c r="W263" i="2" s="1"/>
  <c r="N255" i="2"/>
  <c r="V252" i="2"/>
  <c r="V251" i="2"/>
  <c r="W250" i="2"/>
  <c r="X250" i="2" s="1"/>
  <c r="N250" i="2"/>
  <c r="X249" i="2"/>
  <c r="X251" i="2" s="1"/>
  <c r="W249" i="2"/>
  <c r="N249" i="2"/>
  <c r="X248" i="2"/>
  <c r="W248" i="2"/>
  <c r="W252" i="2" s="1"/>
  <c r="N248" i="2"/>
  <c r="V246" i="2"/>
  <c r="V245" i="2"/>
  <c r="W244" i="2"/>
  <c r="W246" i="2" s="1"/>
  <c r="N244" i="2"/>
  <c r="X243" i="2"/>
  <c r="W243" i="2"/>
  <c r="W242" i="2"/>
  <c r="X242" i="2" s="1"/>
  <c r="V240" i="2"/>
  <c r="V239" i="2"/>
  <c r="W238" i="2"/>
  <c r="X238" i="2" s="1"/>
  <c r="N238" i="2"/>
  <c r="X237" i="2"/>
  <c r="W237" i="2"/>
  <c r="N237" i="2"/>
  <c r="W236" i="2"/>
  <c r="X236" i="2" s="1"/>
  <c r="X239" i="2" s="1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X233" i="2" s="1"/>
  <c r="N226" i="2"/>
  <c r="V224" i="2"/>
  <c r="V223" i="2"/>
  <c r="X222" i="2"/>
  <c r="W222" i="2"/>
  <c r="N222" i="2"/>
  <c r="X221" i="2"/>
  <c r="W221" i="2"/>
  <c r="N221" i="2"/>
  <c r="W220" i="2"/>
  <c r="X220" i="2" s="1"/>
  <c r="N220" i="2"/>
  <c r="X219" i="2"/>
  <c r="X223" i="2" s="1"/>
  <c r="W219" i="2"/>
  <c r="W223" i="2" s="1"/>
  <c r="N219" i="2"/>
  <c r="W217" i="2"/>
  <c r="V217" i="2"/>
  <c r="W216" i="2"/>
  <c r="V216" i="2"/>
  <c r="X215" i="2"/>
  <c r="X216" i="2" s="1"/>
  <c r="W215" i="2"/>
  <c r="N215" i="2"/>
  <c r="V213" i="2"/>
  <c r="V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V194" i="2"/>
  <c r="V193" i="2"/>
  <c r="X192" i="2"/>
  <c r="W192" i="2"/>
  <c r="N192" i="2"/>
  <c r="W191" i="2"/>
  <c r="W193" i="2" s="1"/>
  <c r="N191" i="2"/>
  <c r="V189" i="2"/>
  <c r="V188" i="2"/>
  <c r="W187" i="2"/>
  <c r="X187" i="2" s="1"/>
  <c r="N187" i="2"/>
  <c r="X186" i="2"/>
  <c r="W186" i="2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W189" i="2" s="1"/>
  <c r="N181" i="2"/>
  <c r="X180" i="2"/>
  <c r="W180" i="2"/>
  <c r="N180" i="2"/>
  <c r="W179" i="2"/>
  <c r="X179" i="2" s="1"/>
  <c r="W178" i="2"/>
  <c r="X178" i="2" s="1"/>
  <c r="W177" i="2"/>
  <c r="X177" i="2" s="1"/>
  <c r="N177" i="2"/>
  <c r="X176" i="2"/>
  <c r="W176" i="2"/>
  <c r="N176" i="2"/>
  <c r="X175" i="2"/>
  <c r="W175" i="2"/>
  <c r="W174" i="2"/>
  <c r="W188" i="2" s="1"/>
  <c r="N174" i="2"/>
  <c r="X173" i="2"/>
  <c r="W173" i="2"/>
  <c r="W172" i="2"/>
  <c r="X172" i="2" s="1"/>
  <c r="N172" i="2"/>
  <c r="V170" i="2"/>
  <c r="V169" i="2"/>
  <c r="X168" i="2"/>
  <c r="W168" i="2"/>
  <c r="N168" i="2"/>
  <c r="W167" i="2"/>
  <c r="X167" i="2" s="1"/>
  <c r="N167" i="2"/>
  <c r="X166" i="2"/>
  <c r="W166" i="2"/>
  <c r="N166" i="2"/>
  <c r="X165" i="2"/>
  <c r="X169" i="2" s="1"/>
  <c r="W165" i="2"/>
  <c r="W169" i="2" s="1"/>
  <c r="N165" i="2"/>
  <c r="V163" i="2"/>
  <c r="V162" i="2"/>
  <c r="W161" i="2"/>
  <c r="W163" i="2" s="1"/>
  <c r="N161" i="2"/>
  <c r="X160" i="2"/>
  <c r="W160" i="2"/>
  <c r="W162" i="2" s="1"/>
  <c r="V158" i="2"/>
  <c r="V157" i="2"/>
  <c r="W156" i="2"/>
  <c r="X156" i="2" s="1"/>
  <c r="N156" i="2"/>
  <c r="X155" i="2"/>
  <c r="X157" i="2" s="1"/>
  <c r="W155" i="2"/>
  <c r="W158" i="2" s="1"/>
  <c r="N155" i="2"/>
  <c r="V152" i="2"/>
  <c r="V151" i="2"/>
  <c r="X150" i="2"/>
  <c r="W150" i="2"/>
  <c r="N150" i="2"/>
  <c r="W149" i="2"/>
  <c r="X149" i="2" s="1"/>
  <c r="N149" i="2"/>
  <c r="X148" i="2"/>
  <c r="W148" i="2"/>
  <c r="N148" i="2"/>
  <c r="W147" i="2"/>
  <c r="X147" i="2" s="1"/>
  <c r="N147" i="2"/>
  <c r="X146" i="2"/>
  <c r="W146" i="2"/>
  <c r="N146" i="2"/>
  <c r="W145" i="2"/>
  <c r="X145" i="2" s="1"/>
  <c r="N145" i="2"/>
  <c r="X144" i="2"/>
  <c r="W144" i="2"/>
  <c r="N144" i="2"/>
  <c r="W143" i="2"/>
  <c r="W152" i="2" s="1"/>
  <c r="N143" i="2"/>
  <c r="V140" i="2"/>
  <c r="V139" i="2"/>
  <c r="W138" i="2"/>
  <c r="X138" i="2" s="1"/>
  <c r="N138" i="2"/>
  <c r="W137" i="2"/>
  <c r="X137" i="2" s="1"/>
  <c r="N137" i="2"/>
  <c r="W136" i="2"/>
  <c r="G466" i="2" s="1"/>
  <c r="N136" i="2"/>
  <c r="V132" i="2"/>
  <c r="V131" i="2"/>
  <c r="X130" i="2"/>
  <c r="W130" i="2"/>
  <c r="N130" i="2"/>
  <c r="X129" i="2"/>
  <c r="W129" i="2"/>
  <c r="N129" i="2"/>
  <c r="W128" i="2"/>
  <c r="F466" i="2" s="1"/>
  <c r="N128" i="2"/>
  <c r="W125" i="2"/>
  <c r="V125" i="2"/>
  <c r="V124" i="2"/>
  <c r="W123" i="2"/>
  <c r="X123" i="2" s="1"/>
  <c r="W122" i="2"/>
  <c r="W124" i="2" s="1"/>
  <c r="N122" i="2"/>
  <c r="W121" i="2"/>
  <c r="X121" i="2" s="1"/>
  <c r="X120" i="2"/>
  <c r="W120" i="2"/>
  <c r="N120" i="2"/>
  <c r="X119" i="2"/>
  <c r="W119" i="2"/>
  <c r="N119" i="2"/>
  <c r="V117" i="2"/>
  <c r="V116" i="2"/>
  <c r="W115" i="2"/>
  <c r="X115" i="2" s="1"/>
  <c r="W114" i="2"/>
  <c r="W117" i="2" s="1"/>
  <c r="N114" i="2"/>
  <c r="W113" i="2"/>
  <c r="X113" i="2" s="1"/>
  <c r="X112" i="2"/>
  <c r="W112" i="2"/>
  <c r="X111" i="2"/>
  <c r="W111" i="2"/>
  <c r="W110" i="2"/>
  <c r="X110" i="2" s="1"/>
  <c r="X109" i="2"/>
  <c r="W109" i="2"/>
  <c r="N109" i="2"/>
  <c r="X108" i="2"/>
  <c r="W108" i="2"/>
  <c r="N108" i="2"/>
  <c r="X107" i="2"/>
  <c r="W107" i="2"/>
  <c r="X106" i="2"/>
  <c r="W106" i="2"/>
  <c r="W116" i="2" s="1"/>
  <c r="V104" i="2"/>
  <c r="V103" i="2"/>
  <c r="X102" i="2"/>
  <c r="W102" i="2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4" i="2" s="1"/>
  <c r="N94" i="2"/>
  <c r="W93" i="2"/>
  <c r="X93" i="2" s="1"/>
  <c r="N93" i="2"/>
  <c r="V91" i="2"/>
  <c r="V90" i="2"/>
  <c r="X89" i="2"/>
  <c r="W89" i="2"/>
  <c r="N89" i="2"/>
  <c r="X88" i="2"/>
  <c r="W88" i="2"/>
  <c r="N88" i="2"/>
  <c r="X87" i="2"/>
  <c r="W87" i="2"/>
  <c r="X86" i="2"/>
  <c r="W86" i="2"/>
  <c r="W85" i="2"/>
  <c r="W90" i="2" s="1"/>
  <c r="X84" i="2"/>
  <c r="W84" i="2"/>
  <c r="N84" i="2"/>
  <c r="X83" i="2"/>
  <c r="W83" i="2"/>
  <c r="W91" i="2" s="1"/>
  <c r="V81" i="2"/>
  <c r="V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N69" i="2"/>
  <c r="X68" i="2"/>
  <c r="W68" i="2"/>
  <c r="N68" i="2"/>
  <c r="W67" i="2"/>
  <c r="X67" i="2" s="1"/>
  <c r="N67" i="2"/>
  <c r="X66" i="2"/>
  <c r="W66" i="2"/>
  <c r="N66" i="2"/>
  <c r="X65" i="2"/>
  <c r="W65" i="2"/>
  <c r="N65" i="2"/>
  <c r="X64" i="2"/>
  <c r="W64" i="2"/>
  <c r="X63" i="2"/>
  <c r="W63" i="2"/>
  <c r="E466" i="2" s="1"/>
  <c r="V60" i="2"/>
  <c r="V59" i="2"/>
  <c r="X58" i="2"/>
  <c r="W58" i="2"/>
  <c r="W57" i="2"/>
  <c r="X57" i="2" s="1"/>
  <c r="N57" i="2"/>
  <c r="X56" i="2"/>
  <c r="W56" i="2"/>
  <c r="N56" i="2"/>
  <c r="W55" i="2"/>
  <c r="D466" i="2" s="1"/>
  <c r="V52" i="2"/>
  <c r="V51" i="2"/>
  <c r="X50" i="2"/>
  <c r="W50" i="2"/>
  <c r="N50" i="2"/>
  <c r="W49" i="2"/>
  <c r="W51" i="2" s="1"/>
  <c r="N49" i="2"/>
  <c r="W45" i="2"/>
  <c r="V45" i="2"/>
  <c r="W44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W33" i="2" s="1"/>
  <c r="N29" i="2"/>
  <c r="X28" i="2"/>
  <c r="W28" i="2"/>
  <c r="W32" i="2" s="1"/>
  <c r="N28" i="2"/>
  <c r="W27" i="2"/>
  <c r="X27" i="2" s="1"/>
  <c r="N27" i="2"/>
  <c r="X26" i="2"/>
  <c r="W26" i="2"/>
  <c r="N26" i="2"/>
  <c r="W24" i="2"/>
  <c r="V24" i="2"/>
  <c r="V456" i="2" s="1"/>
  <c r="W23" i="2"/>
  <c r="V23" i="2"/>
  <c r="V460" i="2" s="1"/>
  <c r="W22" i="2"/>
  <c r="W457" i="2" s="1"/>
  <c r="N22" i="2"/>
  <c r="H10" i="2"/>
  <c r="A9" i="2"/>
  <c r="A10" i="2" s="1"/>
  <c r="D7" i="2"/>
  <c r="O6" i="2"/>
  <c r="N2" i="2"/>
  <c r="F10" i="2" l="1"/>
  <c r="J9" i="2"/>
  <c r="F9" i="2"/>
  <c r="H9" i="2"/>
  <c r="X267" i="2"/>
  <c r="X408" i="2"/>
  <c r="X212" i="2"/>
  <c r="X116" i="2"/>
  <c r="X80" i="2"/>
  <c r="X299" i="2"/>
  <c r="X366" i="2"/>
  <c r="W212" i="2"/>
  <c r="W332" i="2"/>
  <c r="W423" i="2"/>
  <c r="X39" i="2"/>
  <c r="X40" i="2" s="1"/>
  <c r="W52" i="2"/>
  <c r="W456" i="2" s="1"/>
  <c r="W59" i="2"/>
  <c r="X94" i="2"/>
  <c r="X103" i="2" s="1"/>
  <c r="W103" i="2"/>
  <c r="X114" i="2"/>
  <c r="W131" i="2"/>
  <c r="W170" i="2"/>
  <c r="W194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W458" i="2"/>
  <c r="W459" i="2" s="1"/>
  <c r="H466" i="2"/>
  <c r="I466" i="2"/>
  <c r="W40" i="2"/>
  <c r="W139" i="2"/>
  <c r="X161" i="2"/>
  <c r="X162" i="2" s="1"/>
  <c r="X181" i="2"/>
  <c r="W213" i="2"/>
  <c r="W233" i="2"/>
  <c r="X244" i="2"/>
  <c r="X245" i="2" s="1"/>
  <c r="W272" i="2"/>
  <c r="W300" i="2"/>
  <c r="W312" i="2"/>
  <c r="W370" i="2"/>
  <c r="X383" i="2"/>
  <c r="X390" i="2" s="1"/>
  <c r="X400" i="2"/>
  <c r="X425" i="2"/>
  <c r="X427" i="2" s="1"/>
  <c r="J466" i="2"/>
  <c r="W359" i="2"/>
  <c r="X29" i="2"/>
  <c r="X32" i="2" s="1"/>
  <c r="X55" i="2"/>
  <c r="X59" i="2" s="1"/>
  <c r="W60" i="2"/>
  <c r="X85" i="2"/>
  <c r="X90" i="2" s="1"/>
  <c r="W132" i="2"/>
  <c r="W224" i="2"/>
  <c r="W278" i="2"/>
  <c r="X378" i="2"/>
  <c r="X380" i="2" s="1"/>
  <c r="X393" i="2"/>
  <c r="X394" i="2" s="1"/>
  <c r="X447" i="2"/>
  <c r="X449" i="2" s="1"/>
  <c r="W454" i="2"/>
  <c r="L466" i="2"/>
  <c r="X35" i="2"/>
  <c r="X36" i="2" s="1"/>
  <c r="X49" i="2"/>
  <c r="X51" i="2" s="1"/>
  <c r="X128" i="2"/>
  <c r="X131" i="2" s="1"/>
  <c r="X191" i="2"/>
  <c r="X193" i="2" s="1"/>
  <c r="W239" i="2"/>
  <c r="W245" i="2"/>
  <c r="X307" i="2"/>
  <c r="X308" i="2" s="1"/>
  <c r="W409" i="2"/>
  <c r="W434" i="2"/>
  <c r="M466" i="2"/>
  <c r="W80" i="2"/>
  <c r="W234" i="2"/>
  <c r="W140" i="2"/>
  <c r="W36" i="2"/>
  <c r="W460" i="2" s="1"/>
  <c r="X122" i="2"/>
  <c r="X124" i="2" s="1"/>
  <c r="X136" i="2"/>
  <c r="X139" i="2" s="1"/>
  <c r="W157" i="2"/>
  <c r="W251" i="2"/>
  <c r="W267" i="2"/>
  <c r="W279" i="2"/>
  <c r="W308" i="2"/>
  <c r="W325" i="2"/>
  <c r="W343" i="2"/>
  <c r="X416" i="2"/>
  <c r="X422" i="2" s="1"/>
  <c r="X442" i="2"/>
  <c r="X444" i="2" s="1"/>
  <c r="W455" i="2"/>
  <c r="B466" i="2"/>
  <c r="O466" i="2"/>
  <c r="W151" i="2"/>
  <c r="W240" i="2"/>
  <c r="W262" i="2"/>
  <c r="W320" i="2"/>
  <c r="W427" i="2"/>
  <c r="W435" i="2"/>
  <c r="W449" i="2"/>
  <c r="C466" i="2"/>
  <c r="P466" i="2"/>
  <c r="W81" i="2"/>
  <c r="X143" i="2"/>
  <c r="X151" i="2" s="1"/>
  <c r="X174" i="2"/>
  <c r="X188" i="2" s="1"/>
  <c r="X303" i="2"/>
  <c r="X304" i="2" s="1"/>
  <c r="X316" i="2"/>
  <c r="X320" i="2" s="1"/>
  <c r="W380" i="2"/>
  <c r="X22" i="2"/>
  <c r="X23" i="2" s="1"/>
  <c r="X461" i="2" l="1"/>
</calcChain>
</file>

<file path=xl/sharedStrings.xml><?xml version="1.0" encoding="utf-8"?>
<sst xmlns="http://schemas.openxmlformats.org/spreadsheetml/2006/main" count="2940" uniqueCount="661">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</sst>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O8" sqref="O8:P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6" t="s">
        <v>29</v>
      </c>
      <c r="E1" s="616"/>
      <c r="F1" s="616"/>
      <c r="G1" s="14" t="s">
        <v>66</v>
      </c>
      <c r="H1" s="616" t="s">
        <v>49</v>
      </c>
      <c r="I1" s="616"/>
      <c r="J1" s="616"/>
      <c r="K1" s="616"/>
      <c r="L1" s="616"/>
      <c r="M1" s="616"/>
      <c r="N1" s="616"/>
      <c r="O1" s="616"/>
      <c r="P1" s="617" t="s">
        <v>67</v>
      </c>
      <c r="Q1" s="618"/>
      <c r="R1" s="6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9"/>
      <c r="P2" s="619"/>
      <c r="Q2" s="619"/>
      <c r="R2" s="619"/>
      <c r="S2" s="619"/>
      <c r="T2" s="619"/>
      <c r="U2" s="6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9"/>
      <c r="O3" s="619"/>
      <c r="P3" s="619"/>
      <c r="Q3" s="619"/>
      <c r="R3" s="619"/>
      <c r="S3" s="619"/>
      <c r="T3" s="619"/>
      <c r="U3" s="6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8" t="s">
        <v>8</v>
      </c>
      <c r="B5" s="598"/>
      <c r="C5" s="598"/>
      <c r="D5" s="620"/>
      <c r="E5" s="620"/>
      <c r="F5" s="621" t="s">
        <v>14</v>
      </c>
      <c r="G5" s="621"/>
      <c r="H5" s="620"/>
      <c r="I5" s="620"/>
      <c r="J5" s="620"/>
      <c r="K5" s="620"/>
      <c r="L5" s="620"/>
      <c r="N5" s="27" t="s">
        <v>4</v>
      </c>
      <c r="O5" s="615">
        <v>45229</v>
      </c>
      <c r="P5" s="615"/>
      <c r="R5" s="622" t="s">
        <v>3</v>
      </c>
      <c r="S5" s="623"/>
      <c r="T5" s="624" t="s">
        <v>633</v>
      </c>
      <c r="U5" s="625"/>
      <c r="Z5" s="60"/>
      <c r="AA5" s="60"/>
      <c r="AB5" s="60"/>
    </row>
    <row r="6" spans="1:29" s="17" customFormat="1" ht="24" customHeight="1" x14ac:dyDescent="0.2">
      <c r="A6" s="598" t="s">
        <v>1</v>
      </c>
      <c r="B6" s="598"/>
      <c r="C6" s="598"/>
      <c r="D6" s="599" t="s">
        <v>637</v>
      </c>
      <c r="E6" s="599"/>
      <c r="F6" s="599"/>
      <c r="G6" s="599"/>
      <c r="H6" s="599"/>
      <c r="I6" s="599"/>
      <c r="J6" s="599"/>
      <c r="K6" s="599"/>
      <c r="L6" s="599"/>
      <c r="N6" s="27" t="s">
        <v>30</v>
      </c>
      <c r="O6" s="600" t="str">
        <f>IF(O5=0," ",CHOOSE(WEEKDAY(O5,2),"Понедельник","Вторник","Среда","Четверг","Пятница","Суббота","Воскресенье"))</f>
        <v>Понедельник</v>
      </c>
      <c r="P6" s="600"/>
      <c r="R6" s="601" t="s">
        <v>5</v>
      </c>
      <c r="S6" s="602"/>
      <c r="T6" s="603" t="s">
        <v>69</v>
      </c>
      <c r="U6" s="6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9" t="str">
        <f>IFERROR(VLOOKUP(DeliveryAddress,Table,3,0),1)</f>
        <v>2</v>
      </c>
      <c r="E7" s="610"/>
      <c r="F7" s="610"/>
      <c r="G7" s="610"/>
      <c r="H7" s="610"/>
      <c r="I7" s="610"/>
      <c r="J7" s="610"/>
      <c r="K7" s="610"/>
      <c r="L7" s="611"/>
      <c r="N7" s="29"/>
      <c r="O7" s="49"/>
      <c r="P7" s="49"/>
      <c r="R7" s="601"/>
      <c r="S7" s="602"/>
      <c r="T7" s="605"/>
      <c r="U7" s="606"/>
      <c r="Z7" s="60"/>
      <c r="AA7" s="60"/>
      <c r="AB7" s="60"/>
    </row>
    <row r="8" spans="1:29" s="17" customFormat="1" ht="25.5" customHeight="1" x14ac:dyDescent="0.2">
      <c r="A8" s="612" t="s">
        <v>60</v>
      </c>
      <c r="B8" s="612"/>
      <c r="C8" s="612"/>
      <c r="D8" s="613"/>
      <c r="E8" s="613"/>
      <c r="F8" s="613"/>
      <c r="G8" s="613"/>
      <c r="H8" s="613"/>
      <c r="I8" s="613"/>
      <c r="J8" s="613"/>
      <c r="K8" s="613"/>
      <c r="L8" s="613"/>
      <c r="N8" s="27" t="s">
        <v>11</v>
      </c>
      <c r="O8" s="593">
        <v>0.375</v>
      </c>
      <c r="P8" s="593"/>
      <c r="R8" s="601"/>
      <c r="S8" s="602"/>
      <c r="T8" s="605"/>
      <c r="U8" s="606"/>
      <c r="Z8" s="60"/>
      <c r="AA8" s="60"/>
      <c r="AB8" s="60"/>
    </row>
    <row r="9" spans="1:29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48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614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L9" s="614"/>
      <c r="N9" s="31" t="s">
        <v>15</v>
      </c>
      <c r="O9" s="615"/>
      <c r="P9" s="615"/>
      <c r="R9" s="601"/>
      <c r="S9" s="602"/>
      <c r="T9" s="607"/>
      <c r="U9" s="6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2" t="str">
        <f>IFERROR(VLOOKUP($D$10,Proxy,2,FALSE),"")</f>
        <v/>
      </c>
      <c r="I10" s="592"/>
      <c r="J10" s="592"/>
      <c r="K10" s="592"/>
      <c r="L10" s="592"/>
      <c r="N10" s="31" t="s">
        <v>35</v>
      </c>
      <c r="O10" s="593"/>
      <c r="P10" s="593"/>
      <c r="S10" s="29" t="s">
        <v>12</v>
      </c>
      <c r="T10" s="594" t="s">
        <v>70</v>
      </c>
      <c r="U10" s="5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3"/>
      <c r="P11" s="593"/>
      <c r="S11" s="29" t="s">
        <v>31</v>
      </c>
      <c r="T11" s="581" t="s">
        <v>57</v>
      </c>
      <c r="U11" s="5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0" t="s">
        <v>71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N12" s="27" t="s">
        <v>33</v>
      </c>
      <c r="O12" s="596"/>
      <c r="P12" s="596"/>
      <c r="Q12" s="28"/>
      <c r="R12"/>
      <c r="S12" s="29" t="s">
        <v>48</v>
      </c>
      <c r="T12" s="597"/>
      <c r="U12" s="597"/>
      <c r="V12"/>
      <c r="Z12" s="60"/>
      <c r="AA12" s="60"/>
      <c r="AB12" s="60"/>
    </row>
    <row r="13" spans="1:29" s="17" customFormat="1" ht="23.25" customHeight="1" x14ac:dyDescent="0.2">
      <c r="A13" s="580" t="s">
        <v>72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31"/>
      <c r="N13" s="31" t="s">
        <v>34</v>
      </c>
      <c r="O13" s="581"/>
      <c r="P13" s="5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0" t="s">
        <v>73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2" t="s">
        <v>74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/>
      <c r="N15" s="583" t="s">
        <v>63</v>
      </c>
      <c r="O15" s="583"/>
      <c r="P15" s="583"/>
      <c r="Q15" s="583"/>
      <c r="R15" s="5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4"/>
      <c r="O16" s="584"/>
      <c r="P16" s="584"/>
      <c r="Q16" s="584"/>
      <c r="R16" s="5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8" t="s">
        <v>61</v>
      </c>
      <c r="B17" s="568" t="s">
        <v>51</v>
      </c>
      <c r="C17" s="586" t="s">
        <v>50</v>
      </c>
      <c r="D17" s="568" t="s">
        <v>52</v>
      </c>
      <c r="E17" s="568"/>
      <c r="F17" s="568" t="s">
        <v>24</v>
      </c>
      <c r="G17" s="568" t="s">
        <v>27</v>
      </c>
      <c r="H17" s="568" t="s">
        <v>25</v>
      </c>
      <c r="I17" s="568" t="s">
        <v>26</v>
      </c>
      <c r="J17" s="587" t="s">
        <v>16</v>
      </c>
      <c r="K17" s="587" t="s">
        <v>65</v>
      </c>
      <c r="L17" s="587" t="s">
        <v>2</v>
      </c>
      <c r="M17" s="568" t="s">
        <v>28</v>
      </c>
      <c r="N17" s="568" t="s">
        <v>17</v>
      </c>
      <c r="O17" s="568"/>
      <c r="P17" s="568"/>
      <c r="Q17" s="568"/>
      <c r="R17" s="568"/>
      <c r="S17" s="585" t="s">
        <v>58</v>
      </c>
      <c r="T17" s="568"/>
      <c r="U17" s="568" t="s">
        <v>6</v>
      </c>
      <c r="V17" s="568" t="s">
        <v>44</v>
      </c>
      <c r="W17" s="569" t="s">
        <v>56</v>
      </c>
      <c r="X17" s="568" t="s">
        <v>18</v>
      </c>
      <c r="Y17" s="571" t="s">
        <v>62</v>
      </c>
      <c r="Z17" s="571" t="s">
        <v>19</v>
      </c>
      <c r="AA17" s="572" t="s">
        <v>59</v>
      </c>
      <c r="AB17" s="573"/>
      <c r="AC17" s="574"/>
      <c r="AD17" s="578"/>
      <c r="BA17" s="579" t="s">
        <v>64</v>
      </c>
    </row>
    <row r="18" spans="1:53" ht="14.25" customHeight="1" x14ac:dyDescent="0.2">
      <c r="A18" s="568"/>
      <c r="B18" s="568"/>
      <c r="C18" s="586"/>
      <c r="D18" s="568"/>
      <c r="E18" s="568"/>
      <c r="F18" s="568" t="s">
        <v>20</v>
      </c>
      <c r="G18" s="568" t="s">
        <v>21</v>
      </c>
      <c r="H18" s="568" t="s">
        <v>22</v>
      </c>
      <c r="I18" s="568" t="s">
        <v>22</v>
      </c>
      <c r="J18" s="588"/>
      <c r="K18" s="588"/>
      <c r="L18" s="588"/>
      <c r="M18" s="568"/>
      <c r="N18" s="568"/>
      <c r="O18" s="568"/>
      <c r="P18" s="568"/>
      <c r="Q18" s="568"/>
      <c r="R18" s="568"/>
      <c r="S18" s="36" t="s">
        <v>47</v>
      </c>
      <c r="T18" s="36" t="s">
        <v>46</v>
      </c>
      <c r="U18" s="568"/>
      <c r="V18" s="568"/>
      <c r="W18" s="570"/>
      <c r="X18" s="568"/>
      <c r="Y18" s="571"/>
      <c r="Z18" s="571"/>
      <c r="AA18" s="575"/>
      <c r="AB18" s="576"/>
      <c r="AC18" s="577"/>
      <c r="AD18" s="578"/>
      <c r="BA18" s="579"/>
    </row>
    <row r="19" spans="1:53" ht="27.75" customHeight="1" x14ac:dyDescent="0.2">
      <c r="A19" s="340" t="s">
        <v>75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55"/>
      <c r="Z19" s="55"/>
    </row>
    <row r="20" spans="1:53" ht="16.5" customHeight="1" x14ac:dyDescent="0.25">
      <c r="A20" s="328" t="s">
        <v>75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66"/>
      <c r="Z20" s="66"/>
    </row>
    <row r="21" spans="1:53" ht="14.25" customHeight="1" x14ac:dyDescent="0.25">
      <c r="A21" s="329" t="s">
        <v>76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9"/>
      <c r="N23" s="315" t="s">
        <v>43</v>
      </c>
      <c r="O23" s="316"/>
      <c r="P23" s="316"/>
      <c r="Q23" s="316"/>
      <c r="R23" s="316"/>
      <c r="S23" s="316"/>
      <c r="T23" s="3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9"/>
      <c r="N24" s="315" t="s">
        <v>43</v>
      </c>
      <c r="O24" s="316"/>
      <c r="P24" s="316"/>
      <c r="Q24" s="316"/>
      <c r="R24" s="316"/>
      <c r="S24" s="316"/>
      <c r="T24" s="3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9" t="s">
        <v>81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9"/>
      <c r="N32" s="315" t="s">
        <v>43</v>
      </c>
      <c r="O32" s="316"/>
      <c r="P32" s="316"/>
      <c r="Q32" s="316"/>
      <c r="R32" s="316"/>
      <c r="S32" s="316"/>
      <c r="T32" s="31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9"/>
      <c r="N33" s="315" t="s">
        <v>43</v>
      </c>
      <c r="O33" s="316"/>
      <c r="P33" s="316"/>
      <c r="Q33" s="316"/>
      <c r="R33" s="316"/>
      <c r="S33" s="316"/>
      <c r="T33" s="31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9" t="s">
        <v>94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9"/>
      <c r="N36" s="315" t="s">
        <v>43</v>
      </c>
      <c r="O36" s="316"/>
      <c r="P36" s="316"/>
      <c r="Q36" s="316"/>
      <c r="R36" s="316"/>
      <c r="S36" s="316"/>
      <c r="T36" s="31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9"/>
      <c r="N37" s="315" t="s">
        <v>43</v>
      </c>
      <c r="O37" s="316"/>
      <c r="P37" s="316"/>
      <c r="Q37" s="316"/>
      <c r="R37" s="316"/>
      <c r="S37" s="316"/>
      <c r="T37" s="31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9" t="s">
        <v>99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4">
        <v>4607091388282</v>
      </c>
      <c r="E39" s="32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9"/>
      <c r="N40" s="315" t="s">
        <v>43</v>
      </c>
      <c r="O40" s="316"/>
      <c r="P40" s="316"/>
      <c r="Q40" s="316"/>
      <c r="R40" s="316"/>
      <c r="S40" s="316"/>
      <c r="T40" s="31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9"/>
      <c r="N41" s="315" t="s">
        <v>43</v>
      </c>
      <c r="O41" s="316"/>
      <c r="P41" s="316"/>
      <c r="Q41" s="316"/>
      <c r="R41" s="316"/>
      <c r="S41" s="316"/>
      <c r="T41" s="31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9" t="s">
        <v>103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4">
        <v>4607091389111</v>
      </c>
      <c r="E43" s="32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9"/>
      <c r="N44" s="315" t="s">
        <v>43</v>
      </c>
      <c r="O44" s="316"/>
      <c r="P44" s="316"/>
      <c r="Q44" s="316"/>
      <c r="R44" s="316"/>
      <c r="S44" s="316"/>
      <c r="T44" s="31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9"/>
      <c r="N45" s="315" t="s">
        <v>43</v>
      </c>
      <c r="O45" s="316"/>
      <c r="P45" s="316"/>
      <c r="Q45" s="316"/>
      <c r="R45" s="316"/>
      <c r="S45" s="316"/>
      <c r="T45" s="31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0" t="s">
        <v>106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55"/>
      <c r="Z46" s="55"/>
    </row>
    <row r="47" spans="1:53" ht="16.5" customHeight="1" x14ac:dyDescent="0.25">
      <c r="A47" s="328" t="s">
        <v>107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66"/>
      <c r="Z47" s="66"/>
    </row>
    <row r="48" spans="1:53" ht="14.25" customHeight="1" x14ac:dyDescent="0.25">
      <c r="A48" s="329" t="s">
        <v>108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4">
        <v>4680115881440</v>
      </c>
      <c r="E49" s="32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4">
        <v>4680115881433</v>
      </c>
      <c r="E50" s="32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9"/>
      <c r="N51" s="315" t="s">
        <v>43</v>
      </c>
      <c r="O51" s="316"/>
      <c r="P51" s="316"/>
      <c r="Q51" s="316"/>
      <c r="R51" s="316"/>
      <c r="S51" s="316"/>
      <c r="T51" s="31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9"/>
      <c r="N52" s="315" t="s">
        <v>43</v>
      </c>
      <c r="O52" s="316"/>
      <c r="P52" s="316"/>
      <c r="Q52" s="316"/>
      <c r="R52" s="316"/>
      <c r="S52" s="316"/>
      <c r="T52" s="31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8" t="s">
        <v>115</v>
      </c>
      <c r="B53" s="328"/>
      <c r="C53" s="328"/>
      <c r="D53" s="328"/>
      <c r="E53" s="328"/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8"/>
      <c r="W53" s="328"/>
      <c r="X53" s="328"/>
      <c r="Y53" s="66"/>
      <c r="Z53" s="66"/>
    </row>
    <row r="54" spans="1:53" ht="14.25" customHeight="1" x14ac:dyDescent="0.25">
      <c r="A54" s="329" t="s">
        <v>116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4">
        <v>4680115881426</v>
      </c>
      <c r="E55" s="32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4" t="s">
        <v>119</v>
      </c>
      <c r="O55" s="326"/>
      <c r="P55" s="326"/>
      <c r="Q55" s="326"/>
      <c r="R55" s="32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4">
        <v>4680115881426</v>
      </c>
      <c r="E56" s="32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4">
        <v>4680115881419</v>
      </c>
      <c r="E57" s="32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4">
        <v>4680115881525</v>
      </c>
      <c r="E58" s="32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3" t="s">
        <v>126</v>
      </c>
      <c r="O58" s="326"/>
      <c r="P58" s="326"/>
      <c r="Q58" s="326"/>
      <c r="R58" s="32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9"/>
      <c r="N59" s="315" t="s">
        <v>43</v>
      </c>
      <c r="O59" s="316"/>
      <c r="P59" s="316"/>
      <c r="Q59" s="316"/>
      <c r="R59" s="316"/>
      <c r="S59" s="316"/>
      <c r="T59" s="31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9"/>
      <c r="N60" s="315" t="s">
        <v>43</v>
      </c>
      <c r="O60" s="316"/>
      <c r="P60" s="316"/>
      <c r="Q60" s="316"/>
      <c r="R60" s="316"/>
      <c r="S60" s="316"/>
      <c r="T60" s="31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8" t="s">
        <v>106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66"/>
      <c r="Z61" s="66"/>
    </row>
    <row r="62" spans="1:53" ht="14.25" customHeight="1" x14ac:dyDescent="0.25">
      <c r="A62" s="329" t="s">
        <v>116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24">
        <v>4680115882720</v>
      </c>
      <c r="E63" s="324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547" t="s">
        <v>129</v>
      </c>
      <c r="O63" s="326"/>
      <c r="P63" s="326"/>
      <c r="Q63" s="326"/>
      <c r="R63" s="32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24">
        <v>4607091382945</v>
      </c>
      <c r="E64" s="32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548" t="s">
        <v>133</v>
      </c>
      <c r="O64" s="326"/>
      <c r="P64" s="326"/>
      <c r="Q64" s="326"/>
      <c r="R64" s="32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24">
        <v>4607091385670</v>
      </c>
      <c r="E65" s="32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6"/>
      <c r="P65" s="326"/>
      <c r="Q65" s="326"/>
      <c r="R65" s="32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24">
        <v>4680115881327</v>
      </c>
      <c r="E66" s="32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6"/>
      <c r="P66" s="326"/>
      <c r="Q66" s="326"/>
      <c r="R66" s="32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24">
        <v>4680115882133</v>
      </c>
      <c r="E67" s="32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6"/>
      <c r="P67" s="326"/>
      <c r="Q67" s="326"/>
      <c r="R67" s="32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24">
        <v>4607091382952</v>
      </c>
      <c r="E68" s="32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6"/>
      <c r="P68" s="326"/>
      <c r="Q68" s="326"/>
      <c r="R68" s="32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24">
        <v>4680115882539</v>
      </c>
      <c r="E69" s="32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6"/>
      <c r="P69" s="326"/>
      <c r="Q69" s="326"/>
      <c r="R69" s="32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4301011382</v>
      </c>
      <c r="D70" s="324">
        <v>4607091385687</v>
      </c>
      <c r="E70" s="32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5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6"/>
      <c r="P70" s="326"/>
      <c r="Q70" s="326"/>
      <c r="R70" s="32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24">
        <v>4607091384604</v>
      </c>
      <c r="E71" s="32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6"/>
      <c r="P71" s="326"/>
      <c r="Q71" s="326"/>
      <c r="R71" s="32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24">
        <v>4680115880283</v>
      </c>
      <c r="E72" s="32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6"/>
      <c r="P72" s="326"/>
      <c r="Q72" s="326"/>
      <c r="R72" s="32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24">
        <v>4680115881518</v>
      </c>
      <c r="E73" s="32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53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6"/>
      <c r="P73" s="326"/>
      <c r="Q73" s="326"/>
      <c r="R73" s="32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24">
        <v>4680115881303</v>
      </c>
      <c r="E74" s="32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6"/>
      <c r="P74" s="326"/>
      <c r="Q74" s="326"/>
      <c r="R74" s="32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4301011562</v>
      </c>
      <c r="D75" s="324">
        <v>4680115882577</v>
      </c>
      <c r="E75" s="324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539" t="s">
        <v>158</v>
      </c>
      <c r="O75" s="326"/>
      <c r="P75" s="326"/>
      <c r="Q75" s="326"/>
      <c r="R75" s="32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4301011352</v>
      </c>
      <c r="D76" s="324">
        <v>4607091388466</v>
      </c>
      <c r="E76" s="32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5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6"/>
      <c r="P76" s="326"/>
      <c r="Q76" s="326"/>
      <c r="R76" s="32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4301011417</v>
      </c>
      <c r="D77" s="324">
        <v>4680115880269</v>
      </c>
      <c r="E77" s="32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6"/>
      <c r="P77" s="326"/>
      <c r="Q77" s="326"/>
      <c r="R77" s="32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4301011415</v>
      </c>
      <c r="D78" s="324">
        <v>4680115880429</v>
      </c>
      <c r="E78" s="32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5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6"/>
      <c r="P78" s="326"/>
      <c r="Q78" s="326"/>
      <c r="R78" s="32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4301011462</v>
      </c>
      <c r="D79" s="324">
        <v>4680115881457</v>
      </c>
      <c r="E79" s="32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5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6"/>
      <c r="P79" s="326"/>
      <c r="Q79" s="326"/>
      <c r="R79" s="32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19"/>
      <c r="N80" s="315" t="s">
        <v>43</v>
      </c>
      <c r="O80" s="316"/>
      <c r="P80" s="316"/>
      <c r="Q80" s="316"/>
      <c r="R80" s="316"/>
      <c r="S80" s="316"/>
      <c r="T80" s="31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9"/>
      <c r="N81" s="315" t="s">
        <v>43</v>
      </c>
      <c r="O81" s="316"/>
      <c r="P81" s="316"/>
      <c r="Q81" s="316"/>
      <c r="R81" s="316"/>
      <c r="S81" s="316"/>
      <c r="T81" s="317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29" t="s">
        <v>108</v>
      </c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67"/>
      <c r="Z82" s="67"/>
    </row>
    <row r="83" spans="1:53" ht="27" customHeight="1" x14ac:dyDescent="0.25">
      <c r="A83" s="64" t="s">
        <v>167</v>
      </c>
      <c r="B83" s="64" t="s">
        <v>168</v>
      </c>
      <c r="C83" s="37">
        <v>4301020189</v>
      </c>
      <c r="D83" s="324">
        <v>4607091384789</v>
      </c>
      <c r="E83" s="324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36" t="s">
        <v>169</v>
      </c>
      <c r="O83" s="326"/>
      <c r="P83" s="326"/>
      <c r="Q83" s="326"/>
      <c r="R83" s="32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170</v>
      </c>
      <c r="B84" s="64" t="s">
        <v>171</v>
      </c>
      <c r="C84" s="37">
        <v>4301020235</v>
      </c>
      <c r="D84" s="324">
        <v>4680115881488</v>
      </c>
      <c r="E84" s="324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6"/>
      <c r="P84" s="326"/>
      <c r="Q84" s="326"/>
      <c r="R84" s="32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4301020183</v>
      </c>
      <c r="D85" s="324">
        <v>4607091384765</v>
      </c>
      <c r="E85" s="324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0" t="s">
        <v>174</v>
      </c>
      <c r="O85" s="326"/>
      <c r="P85" s="326"/>
      <c r="Q85" s="326"/>
      <c r="R85" s="32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4301020228</v>
      </c>
      <c r="D86" s="324">
        <v>4680115882751</v>
      </c>
      <c r="E86" s="32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1" t="s">
        <v>177</v>
      </c>
      <c r="O86" s="326"/>
      <c r="P86" s="326"/>
      <c r="Q86" s="326"/>
      <c r="R86" s="32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4301020258</v>
      </c>
      <c r="D87" s="324">
        <v>4680115882775</v>
      </c>
      <c r="E87" s="324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532" t="s">
        <v>180</v>
      </c>
      <c r="O87" s="326"/>
      <c r="P87" s="326"/>
      <c r="Q87" s="326"/>
      <c r="R87" s="32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4301020217</v>
      </c>
      <c r="D88" s="324">
        <v>4680115880658</v>
      </c>
      <c r="E88" s="324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6"/>
      <c r="P88" s="326"/>
      <c r="Q88" s="326"/>
      <c r="R88" s="32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4301020223</v>
      </c>
      <c r="D89" s="324">
        <v>4607091381962</v>
      </c>
      <c r="E89" s="324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6"/>
      <c r="P89" s="326"/>
      <c r="Q89" s="326"/>
      <c r="R89" s="32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9"/>
      <c r="N90" s="315" t="s">
        <v>43</v>
      </c>
      <c r="O90" s="316"/>
      <c r="P90" s="316"/>
      <c r="Q90" s="316"/>
      <c r="R90" s="316"/>
      <c r="S90" s="316"/>
      <c r="T90" s="317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18"/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9"/>
      <c r="N91" s="315" t="s">
        <v>43</v>
      </c>
      <c r="O91" s="316"/>
      <c r="P91" s="316"/>
      <c r="Q91" s="316"/>
      <c r="R91" s="316"/>
      <c r="S91" s="316"/>
      <c r="T91" s="317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29" t="s">
        <v>76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67"/>
      <c r="Z92" s="67"/>
    </row>
    <row r="93" spans="1:53" ht="16.5" customHeight="1" x14ac:dyDescent="0.25">
      <c r="A93" s="64" t="s">
        <v>186</v>
      </c>
      <c r="B93" s="64" t="s">
        <v>187</v>
      </c>
      <c r="C93" s="37">
        <v>4301030895</v>
      </c>
      <c r="D93" s="324">
        <v>4607091387667</v>
      </c>
      <c r="E93" s="324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6"/>
      <c r="P93" s="326"/>
      <c r="Q93" s="326"/>
      <c r="R93" s="32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4301030961</v>
      </c>
      <c r="D94" s="324">
        <v>4607091387636</v>
      </c>
      <c r="E94" s="324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6"/>
      <c r="P94" s="326"/>
      <c r="Q94" s="326"/>
      <c r="R94" s="32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4301031078</v>
      </c>
      <c r="D95" s="324">
        <v>4607091384727</v>
      </c>
      <c r="E95" s="32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6"/>
      <c r="P95" s="326"/>
      <c r="Q95" s="326"/>
      <c r="R95" s="32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4301031080</v>
      </c>
      <c r="D96" s="324">
        <v>4607091386745</v>
      </c>
      <c r="E96" s="32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6"/>
      <c r="P96" s="326"/>
      <c r="Q96" s="326"/>
      <c r="R96" s="32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194</v>
      </c>
      <c r="B97" s="64" t="s">
        <v>195</v>
      </c>
      <c r="C97" s="37">
        <v>4301030963</v>
      </c>
      <c r="D97" s="324">
        <v>4607091382426</v>
      </c>
      <c r="E97" s="32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6"/>
      <c r="P97" s="326"/>
      <c r="Q97" s="326"/>
      <c r="R97" s="32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4301030962</v>
      </c>
      <c r="D98" s="324">
        <v>4607091386547</v>
      </c>
      <c r="E98" s="324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6"/>
      <c r="P98" s="326"/>
      <c r="Q98" s="326"/>
      <c r="R98" s="32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4301031079</v>
      </c>
      <c r="D99" s="324">
        <v>4607091384734</v>
      </c>
      <c r="E99" s="32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6"/>
      <c r="P99" s="326"/>
      <c r="Q99" s="326"/>
      <c r="R99" s="32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4301030964</v>
      </c>
      <c r="D100" s="324">
        <v>4607091382464</v>
      </c>
      <c r="E100" s="32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5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6"/>
      <c r="P100" s="326"/>
      <c r="Q100" s="326"/>
      <c r="R100" s="32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4301031234</v>
      </c>
      <c r="D101" s="324">
        <v>4680115883444</v>
      </c>
      <c r="E101" s="32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9" t="s">
        <v>204</v>
      </c>
      <c r="O101" s="326"/>
      <c r="P101" s="326"/>
      <c r="Q101" s="326"/>
      <c r="R101" s="32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202</v>
      </c>
      <c r="B102" s="64" t="s">
        <v>205</v>
      </c>
      <c r="C102" s="37">
        <v>4301031235</v>
      </c>
      <c r="D102" s="324">
        <v>4680115883444</v>
      </c>
      <c r="E102" s="32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0" t="s">
        <v>204</v>
      </c>
      <c r="O102" s="326"/>
      <c r="P102" s="326"/>
      <c r="Q102" s="326"/>
      <c r="R102" s="32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9"/>
      <c r="N103" s="315" t="s">
        <v>43</v>
      </c>
      <c r="O103" s="316"/>
      <c r="P103" s="316"/>
      <c r="Q103" s="316"/>
      <c r="R103" s="316"/>
      <c r="S103" s="316"/>
      <c r="T103" s="317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18"/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9"/>
      <c r="N104" s="315" t="s">
        <v>43</v>
      </c>
      <c r="O104" s="316"/>
      <c r="P104" s="316"/>
      <c r="Q104" s="316"/>
      <c r="R104" s="316"/>
      <c r="S104" s="316"/>
      <c r="T104" s="317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29" t="s">
        <v>81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67"/>
      <c r="Z105" s="67"/>
    </row>
    <row r="106" spans="1:53" ht="27" customHeight="1" x14ac:dyDescent="0.25">
      <c r="A106" s="64" t="s">
        <v>206</v>
      </c>
      <c r="B106" s="64" t="s">
        <v>207</v>
      </c>
      <c r="C106" s="37">
        <v>4301051437</v>
      </c>
      <c r="D106" s="324">
        <v>4607091386967</v>
      </c>
      <c r="E106" s="32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514" t="s">
        <v>208</v>
      </c>
      <c r="O106" s="326"/>
      <c r="P106" s="326"/>
      <c r="Q106" s="326"/>
      <c r="R106" s="32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206</v>
      </c>
      <c r="B107" s="64" t="s">
        <v>209</v>
      </c>
      <c r="C107" s="37">
        <v>4301051543</v>
      </c>
      <c r="D107" s="324">
        <v>4607091386967</v>
      </c>
      <c r="E107" s="32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5" t="s">
        <v>210</v>
      </c>
      <c r="O107" s="326"/>
      <c r="P107" s="326"/>
      <c r="Q107" s="326"/>
      <c r="R107" s="32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211</v>
      </c>
      <c r="B108" s="64" t="s">
        <v>212</v>
      </c>
      <c r="C108" s="37">
        <v>4301051311</v>
      </c>
      <c r="D108" s="324">
        <v>4607091385304</v>
      </c>
      <c r="E108" s="32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6"/>
      <c r="P108" s="326"/>
      <c r="Q108" s="326"/>
      <c r="R108" s="32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4301051306</v>
      </c>
      <c r="D109" s="324">
        <v>4607091386264</v>
      </c>
      <c r="E109" s="32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6"/>
      <c r="P109" s="326"/>
      <c r="Q109" s="326"/>
      <c r="R109" s="32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4301051476</v>
      </c>
      <c r="D110" s="324">
        <v>4680115882584</v>
      </c>
      <c r="E110" s="32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09" t="s">
        <v>217</v>
      </c>
      <c r="O110" s="326"/>
      <c r="P110" s="326"/>
      <c r="Q110" s="326"/>
      <c r="R110" s="32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4301051436</v>
      </c>
      <c r="D111" s="324">
        <v>4607091385731</v>
      </c>
      <c r="E111" s="32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510" t="s">
        <v>220</v>
      </c>
      <c r="O111" s="326"/>
      <c r="P111" s="326"/>
      <c r="Q111" s="326"/>
      <c r="R111" s="32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221</v>
      </c>
      <c r="B112" s="64" t="s">
        <v>222</v>
      </c>
      <c r="C112" s="37">
        <v>4301051439</v>
      </c>
      <c r="D112" s="324">
        <v>4680115880214</v>
      </c>
      <c r="E112" s="324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511" t="s">
        <v>223</v>
      </c>
      <c r="O112" s="326"/>
      <c r="P112" s="326"/>
      <c r="Q112" s="326"/>
      <c r="R112" s="32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4301051438</v>
      </c>
      <c r="D113" s="324">
        <v>4680115880894</v>
      </c>
      <c r="E113" s="32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512" t="s">
        <v>226</v>
      </c>
      <c r="O113" s="326"/>
      <c r="P113" s="326"/>
      <c r="Q113" s="326"/>
      <c r="R113" s="32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227</v>
      </c>
      <c r="B114" s="64" t="s">
        <v>228</v>
      </c>
      <c r="C114" s="37">
        <v>4301051313</v>
      </c>
      <c r="D114" s="324">
        <v>4607091385427</v>
      </c>
      <c r="E114" s="324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6"/>
      <c r="P114" s="326"/>
      <c r="Q114" s="326"/>
      <c r="R114" s="32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229</v>
      </c>
      <c r="B115" s="64" t="s">
        <v>230</v>
      </c>
      <c r="C115" s="37">
        <v>4301051480</v>
      </c>
      <c r="D115" s="324">
        <v>4680115882645</v>
      </c>
      <c r="E115" s="324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06" t="s">
        <v>231</v>
      </c>
      <c r="O115" s="326"/>
      <c r="P115" s="326"/>
      <c r="Q115" s="326"/>
      <c r="R115" s="32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19"/>
      <c r="N116" s="315" t="s">
        <v>43</v>
      </c>
      <c r="O116" s="316"/>
      <c r="P116" s="316"/>
      <c r="Q116" s="316"/>
      <c r="R116" s="316"/>
      <c r="S116" s="316"/>
      <c r="T116" s="317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9"/>
      <c r="N117" s="315" t="s">
        <v>43</v>
      </c>
      <c r="O117" s="316"/>
      <c r="P117" s="316"/>
      <c r="Q117" s="316"/>
      <c r="R117" s="316"/>
      <c r="S117" s="316"/>
      <c r="T117" s="317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29" t="s">
        <v>232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67"/>
      <c r="Z118" s="67"/>
    </row>
    <row r="119" spans="1:53" ht="27" customHeight="1" x14ac:dyDescent="0.25">
      <c r="A119" s="64" t="s">
        <v>233</v>
      </c>
      <c r="B119" s="64" t="s">
        <v>234</v>
      </c>
      <c r="C119" s="37">
        <v>4301060296</v>
      </c>
      <c r="D119" s="324">
        <v>4607091383065</v>
      </c>
      <c r="E119" s="324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6"/>
      <c r="P119" s="326"/>
      <c r="Q119" s="326"/>
      <c r="R119" s="327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235</v>
      </c>
      <c r="B120" s="64" t="s">
        <v>236</v>
      </c>
      <c r="C120" s="37">
        <v>4301060350</v>
      </c>
      <c r="D120" s="324">
        <v>4680115881532</v>
      </c>
      <c r="E120" s="324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6"/>
      <c r="P120" s="326"/>
      <c r="Q120" s="326"/>
      <c r="R120" s="327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237</v>
      </c>
      <c r="B121" s="64" t="s">
        <v>238</v>
      </c>
      <c r="C121" s="37">
        <v>4301060356</v>
      </c>
      <c r="D121" s="324">
        <v>4680115882652</v>
      </c>
      <c r="E121" s="324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3" t="s">
        <v>239</v>
      </c>
      <c r="O121" s="326"/>
      <c r="P121" s="326"/>
      <c r="Q121" s="326"/>
      <c r="R121" s="32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240</v>
      </c>
      <c r="B122" s="64" t="s">
        <v>241</v>
      </c>
      <c r="C122" s="37">
        <v>4301060309</v>
      </c>
      <c r="D122" s="324">
        <v>4680115880238</v>
      </c>
      <c r="E122" s="324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6"/>
      <c r="P122" s="326"/>
      <c r="Q122" s="326"/>
      <c r="R122" s="32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4301060351</v>
      </c>
      <c r="D123" s="324">
        <v>4680115881464</v>
      </c>
      <c r="E123" s="324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505" t="s">
        <v>244</v>
      </c>
      <c r="O123" s="326"/>
      <c r="P123" s="326"/>
      <c r="Q123" s="326"/>
      <c r="R123" s="32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19"/>
      <c r="N124" s="315" t="s">
        <v>43</v>
      </c>
      <c r="O124" s="316"/>
      <c r="P124" s="316"/>
      <c r="Q124" s="316"/>
      <c r="R124" s="316"/>
      <c r="S124" s="316"/>
      <c r="T124" s="317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9"/>
      <c r="N125" s="315" t="s">
        <v>43</v>
      </c>
      <c r="O125" s="316"/>
      <c r="P125" s="316"/>
      <c r="Q125" s="316"/>
      <c r="R125" s="316"/>
      <c r="S125" s="316"/>
      <c r="T125" s="317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28" t="s">
        <v>245</v>
      </c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66"/>
      <c r="Z126" s="66"/>
    </row>
    <row r="127" spans="1:53" ht="14.25" customHeight="1" x14ac:dyDescent="0.25">
      <c r="A127" s="329" t="s">
        <v>81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67"/>
      <c r="Z127" s="67"/>
    </row>
    <row r="128" spans="1:53" ht="27" customHeight="1" x14ac:dyDescent="0.25">
      <c r="A128" s="64" t="s">
        <v>246</v>
      </c>
      <c r="B128" s="64" t="s">
        <v>247</v>
      </c>
      <c r="C128" s="37">
        <v>4301051360</v>
      </c>
      <c r="D128" s="324">
        <v>4607091385168</v>
      </c>
      <c r="E128" s="324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5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6"/>
      <c r="P128" s="326"/>
      <c r="Q128" s="326"/>
      <c r="R128" s="32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248</v>
      </c>
      <c r="B129" s="64" t="s">
        <v>249</v>
      </c>
      <c r="C129" s="37">
        <v>4301051362</v>
      </c>
      <c r="D129" s="324">
        <v>4607091383256</v>
      </c>
      <c r="E129" s="324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50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6"/>
      <c r="P129" s="326"/>
      <c r="Q129" s="326"/>
      <c r="R129" s="32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250</v>
      </c>
      <c r="B130" s="64" t="s">
        <v>251</v>
      </c>
      <c r="C130" s="37">
        <v>4301051358</v>
      </c>
      <c r="D130" s="324">
        <v>4607091385748</v>
      </c>
      <c r="E130" s="324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6"/>
      <c r="P130" s="326"/>
      <c r="Q130" s="326"/>
      <c r="R130" s="32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18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8"/>
      <c r="M131" s="319"/>
      <c r="N131" s="315" t="s">
        <v>43</v>
      </c>
      <c r="O131" s="316"/>
      <c r="P131" s="316"/>
      <c r="Q131" s="316"/>
      <c r="R131" s="316"/>
      <c r="S131" s="316"/>
      <c r="T131" s="317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19"/>
      <c r="N132" s="315" t="s">
        <v>43</v>
      </c>
      <c r="O132" s="316"/>
      <c r="P132" s="316"/>
      <c r="Q132" s="316"/>
      <c r="R132" s="316"/>
      <c r="S132" s="316"/>
      <c r="T132" s="317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0" t="s">
        <v>252</v>
      </c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55"/>
      <c r="Z133" s="55"/>
    </row>
    <row r="134" spans="1:53" ht="16.5" customHeight="1" x14ac:dyDescent="0.25">
      <c r="A134" s="328" t="s">
        <v>253</v>
      </c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66"/>
      <c r="Z134" s="66"/>
    </row>
    <row r="135" spans="1:53" ht="14.25" customHeight="1" x14ac:dyDescent="0.25">
      <c r="A135" s="329" t="s">
        <v>116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67"/>
      <c r="Z135" s="67"/>
    </row>
    <row r="136" spans="1:53" ht="27" customHeight="1" x14ac:dyDescent="0.25">
      <c r="A136" s="64" t="s">
        <v>254</v>
      </c>
      <c r="B136" s="64" t="s">
        <v>255</v>
      </c>
      <c r="C136" s="37">
        <v>4301011223</v>
      </c>
      <c r="D136" s="324">
        <v>4607091383423</v>
      </c>
      <c r="E136" s="324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6"/>
      <c r="P136" s="326"/>
      <c r="Q136" s="326"/>
      <c r="R136" s="327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256</v>
      </c>
      <c r="B137" s="64" t="s">
        <v>257</v>
      </c>
      <c r="C137" s="37">
        <v>4301011338</v>
      </c>
      <c r="D137" s="324">
        <v>4607091381405</v>
      </c>
      <c r="E137" s="324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9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6"/>
      <c r="P137" s="326"/>
      <c r="Q137" s="326"/>
      <c r="R137" s="327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258</v>
      </c>
      <c r="B138" s="64" t="s">
        <v>259</v>
      </c>
      <c r="C138" s="37">
        <v>4301011333</v>
      </c>
      <c r="D138" s="324">
        <v>4607091386516</v>
      </c>
      <c r="E138" s="324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6"/>
      <c r="P138" s="326"/>
      <c r="Q138" s="326"/>
      <c r="R138" s="32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18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8"/>
      <c r="M139" s="319"/>
      <c r="N139" s="315" t="s">
        <v>43</v>
      </c>
      <c r="O139" s="316"/>
      <c r="P139" s="316"/>
      <c r="Q139" s="316"/>
      <c r="R139" s="316"/>
      <c r="S139" s="316"/>
      <c r="T139" s="317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8"/>
      <c r="M140" s="319"/>
      <c r="N140" s="315" t="s">
        <v>43</v>
      </c>
      <c r="O140" s="316"/>
      <c r="P140" s="316"/>
      <c r="Q140" s="316"/>
      <c r="R140" s="316"/>
      <c r="S140" s="316"/>
      <c r="T140" s="317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28" t="s">
        <v>260</v>
      </c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66"/>
      <c r="Z141" s="66"/>
    </row>
    <row r="142" spans="1:53" ht="14.25" customHeight="1" x14ac:dyDescent="0.25">
      <c r="A142" s="329" t="s">
        <v>76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67"/>
      <c r="Z142" s="67"/>
    </row>
    <row r="143" spans="1:53" ht="27" customHeight="1" x14ac:dyDescent="0.25">
      <c r="A143" s="64" t="s">
        <v>261</v>
      </c>
      <c r="B143" s="64" t="s">
        <v>262</v>
      </c>
      <c r="C143" s="37">
        <v>4301031191</v>
      </c>
      <c r="D143" s="324">
        <v>4680115880993</v>
      </c>
      <c r="E143" s="324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6"/>
      <c r="P143" s="326"/>
      <c r="Q143" s="326"/>
      <c r="R143" s="32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263</v>
      </c>
      <c r="B144" s="64" t="s">
        <v>264</v>
      </c>
      <c r="C144" s="37">
        <v>4301031204</v>
      </c>
      <c r="D144" s="324">
        <v>4680115881761</v>
      </c>
      <c r="E144" s="324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6"/>
      <c r="P144" s="326"/>
      <c r="Q144" s="326"/>
      <c r="R144" s="32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265</v>
      </c>
      <c r="B145" s="64" t="s">
        <v>266</v>
      </c>
      <c r="C145" s="37">
        <v>4301031201</v>
      </c>
      <c r="D145" s="324">
        <v>4680115881563</v>
      </c>
      <c r="E145" s="324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6"/>
      <c r="P145" s="326"/>
      <c r="Q145" s="326"/>
      <c r="R145" s="32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267</v>
      </c>
      <c r="B146" s="64" t="s">
        <v>268</v>
      </c>
      <c r="C146" s="37">
        <v>4301031199</v>
      </c>
      <c r="D146" s="324">
        <v>4680115880986</v>
      </c>
      <c r="E146" s="32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6"/>
      <c r="P146" s="326"/>
      <c r="Q146" s="326"/>
      <c r="R146" s="32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269</v>
      </c>
      <c r="B147" s="64" t="s">
        <v>270</v>
      </c>
      <c r="C147" s="37">
        <v>4301031190</v>
      </c>
      <c r="D147" s="324">
        <v>4680115880207</v>
      </c>
      <c r="E147" s="324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6"/>
      <c r="P147" s="326"/>
      <c r="Q147" s="326"/>
      <c r="R147" s="32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271</v>
      </c>
      <c r="B148" s="64" t="s">
        <v>272</v>
      </c>
      <c r="C148" s="37">
        <v>4301031205</v>
      </c>
      <c r="D148" s="324">
        <v>4680115881785</v>
      </c>
      <c r="E148" s="324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6"/>
      <c r="P148" s="326"/>
      <c r="Q148" s="326"/>
      <c r="R148" s="32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4301031202</v>
      </c>
      <c r="D149" s="324">
        <v>4680115881679</v>
      </c>
      <c r="E149" s="324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6"/>
      <c r="P149" s="326"/>
      <c r="Q149" s="326"/>
      <c r="R149" s="32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4301031158</v>
      </c>
      <c r="D150" s="324">
        <v>4680115880191</v>
      </c>
      <c r="E150" s="324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6"/>
      <c r="P150" s="326"/>
      <c r="Q150" s="326"/>
      <c r="R150" s="32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19"/>
      <c r="N151" s="315" t="s">
        <v>43</v>
      </c>
      <c r="O151" s="316"/>
      <c r="P151" s="316"/>
      <c r="Q151" s="316"/>
      <c r="R151" s="316"/>
      <c r="S151" s="316"/>
      <c r="T151" s="317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9"/>
      <c r="N152" s="315" t="s">
        <v>43</v>
      </c>
      <c r="O152" s="316"/>
      <c r="P152" s="316"/>
      <c r="Q152" s="316"/>
      <c r="R152" s="316"/>
      <c r="S152" s="316"/>
      <c r="T152" s="317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28" t="s">
        <v>277</v>
      </c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  <c r="U153" s="328"/>
      <c r="V153" s="328"/>
      <c r="W153" s="328"/>
      <c r="X153" s="328"/>
      <c r="Y153" s="66"/>
      <c r="Z153" s="66"/>
    </row>
    <row r="154" spans="1:53" ht="14.25" customHeight="1" x14ac:dyDescent="0.25">
      <c r="A154" s="329" t="s">
        <v>116</v>
      </c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29"/>
      <c r="P154" s="329"/>
      <c r="Q154" s="329"/>
      <c r="R154" s="329"/>
      <c r="S154" s="329"/>
      <c r="T154" s="329"/>
      <c r="U154" s="329"/>
      <c r="V154" s="329"/>
      <c r="W154" s="329"/>
      <c r="X154" s="329"/>
      <c r="Y154" s="67"/>
      <c r="Z154" s="67"/>
    </row>
    <row r="155" spans="1:53" ht="16.5" customHeight="1" x14ac:dyDescent="0.25">
      <c r="A155" s="64" t="s">
        <v>278</v>
      </c>
      <c r="B155" s="64" t="s">
        <v>279</v>
      </c>
      <c r="C155" s="37">
        <v>4301011450</v>
      </c>
      <c r="D155" s="324">
        <v>4680115881402</v>
      </c>
      <c r="E155" s="32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280</v>
      </c>
      <c r="B156" s="64" t="s">
        <v>281</v>
      </c>
      <c r="C156" s="37">
        <v>4301011454</v>
      </c>
      <c r="D156" s="324">
        <v>4680115881396</v>
      </c>
      <c r="E156" s="324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7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19"/>
      <c r="N157" s="315" t="s">
        <v>43</v>
      </c>
      <c r="O157" s="316"/>
      <c r="P157" s="316"/>
      <c r="Q157" s="316"/>
      <c r="R157" s="316"/>
      <c r="S157" s="316"/>
      <c r="T157" s="317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9"/>
      <c r="N158" s="315" t="s">
        <v>43</v>
      </c>
      <c r="O158" s="316"/>
      <c r="P158" s="316"/>
      <c r="Q158" s="316"/>
      <c r="R158" s="316"/>
      <c r="S158" s="316"/>
      <c r="T158" s="317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29" t="s">
        <v>108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67"/>
      <c r="Z159" s="67"/>
    </row>
    <row r="160" spans="1:53" ht="16.5" customHeight="1" x14ac:dyDescent="0.25">
      <c r="A160" s="64" t="s">
        <v>282</v>
      </c>
      <c r="B160" s="64" t="s">
        <v>283</v>
      </c>
      <c r="C160" s="37">
        <v>4301020262</v>
      </c>
      <c r="D160" s="324">
        <v>4680115882935</v>
      </c>
      <c r="E160" s="324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86" t="s">
        <v>284</v>
      </c>
      <c r="O160" s="326"/>
      <c r="P160" s="326"/>
      <c r="Q160" s="326"/>
      <c r="R160" s="32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285</v>
      </c>
      <c r="B161" s="64" t="s">
        <v>286</v>
      </c>
      <c r="C161" s="37">
        <v>4301020220</v>
      </c>
      <c r="D161" s="324">
        <v>4680115880764</v>
      </c>
      <c r="E161" s="324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7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8"/>
      <c r="M162" s="319"/>
      <c r="N162" s="315" t="s">
        <v>43</v>
      </c>
      <c r="O162" s="316"/>
      <c r="P162" s="316"/>
      <c r="Q162" s="316"/>
      <c r="R162" s="316"/>
      <c r="S162" s="316"/>
      <c r="T162" s="317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19"/>
      <c r="N163" s="315" t="s">
        <v>43</v>
      </c>
      <c r="O163" s="316"/>
      <c r="P163" s="316"/>
      <c r="Q163" s="316"/>
      <c r="R163" s="316"/>
      <c r="S163" s="316"/>
      <c r="T163" s="317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29" t="s">
        <v>76</v>
      </c>
      <c r="B164" s="329"/>
      <c r="C164" s="329"/>
      <c r="D164" s="329"/>
      <c r="E164" s="329"/>
      <c r="F164" s="329"/>
      <c r="G164" s="329"/>
      <c r="H164" s="329"/>
      <c r="I164" s="329"/>
      <c r="J164" s="329"/>
      <c r="K164" s="329"/>
      <c r="L164" s="329"/>
      <c r="M164" s="329"/>
      <c r="N164" s="329"/>
      <c r="O164" s="329"/>
      <c r="P164" s="329"/>
      <c r="Q164" s="329"/>
      <c r="R164" s="329"/>
      <c r="S164" s="329"/>
      <c r="T164" s="329"/>
      <c r="U164" s="329"/>
      <c r="V164" s="329"/>
      <c r="W164" s="329"/>
      <c r="X164" s="329"/>
      <c r="Y164" s="67"/>
      <c r="Z164" s="67"/>
    </row>
    <row r="165" spans="1:53" ht="27" customHeight="1" x14ac:dyDescent="0.25">
      <c r="A165" s="64" t="s">
        <v>287</v>
      </c>
      <c r="B165" s="64" t="s">
        <v>288</v>
      </c>
      <c r="C165" s="37">
        <v>4301031224</v>
      </c>
      <c r="D165" s="324">
        <v>4680115882683</v>
      </c>
      <c r="E165" s="32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289</v>
      </c>
      <c r="B166" s="64" t="s">
        <v>290</v>
      </c>
      <c r="C166" s="37">
        <v>4301031230</v>
      </c>
      <c r="D166" s="324">
        <v>4680115882690</v>
      </c>
      <c r="E166" s="32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291</v>
      </c>
      <c r="B167" s="64" t="s">
        <v>292</v>
      </c>
      <c r="C167" s="37">
        <v>4301031220</v>
      </c>
      <c r="D167" s="324">
        <v>4680115882669</v>
      </c>
      <c r="E167" s="324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7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293</v>
      </c>
      <c r="B168" s="64" t="s">
        <v>294</v>
      </c>
      <c r="C168" s="37">
        <v>4301031221</v>
      </c>
      <c r="D168" s="324">
        <v>4680115882676</v>
      </c>
      <c r="E168" s="32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18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8"/>
      <c r="M169" s="319"/>
      <c r="N169" s="315" t="s">
        <v>43</v>
      </c>
      <c r="O169" s="316"/>
      <c r="P169" s="316"/>
      <c r="Q169" s="316"/>
      <c r="R169" s="316"/>
      <c r="S169" s="316"/>
      <c r="T169" s="317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8"/>
      <c r="M170" s="319"/>
      <c r="N170" s="315" t="s">
        <v>43</v>
      </c>
      <c r="O170" s="316"/>
      <c r="P170" s="316"/>
      <c r="Q170" s="316"/>
      <c r="R170" s="316"/>
      <c r="S170" s="316"/>
      <c r="T170" s="317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29" t="s">
        <v>81</v>
      </c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29"/>
      <c r="P171" s="329"/>
      <c r="Q171" s="329"/>
      <c r="R171" s="329"/>
      <c r="S171" s="329"/>
      <c r="T171" s="329"/>
      <c r="U171" s="329"/>
      <c r="V171" s="329"/>
      <c r="W171" s="329"/>
      <c r="X171" s="329"/>
      <c r="Y171" s="67"/>
      <c r="Z171" s="67"/>
    </row>
    <row r="172" spans="1:53" ht="27" customHeight="1" x14ac:dyDescent="0.25">
      <c r="A172" s="64" t="s">
        <v>295</v>
      </c>
      <c r="B172" s="64" t="s">
        <v>296</v>
      </c>
      <c r="C172" s="37">
        <v>4301051409</v>
      </c>
      <c r="D172" s="324">
        <v>4680115881556</v>
      </c>
      <c r="E172" s="324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297</v>
      </c>
      <c r="B173" s="64" t="s">
        <v>298</v>
      </c>
      <c r="C173" s="37">
        <v>4301051538</v>
      </c>
      <c r="D173" s="324">
        <v>4680115880573</v>
      </c>
      <c r="E173" s="324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1" t="s">
        <v>299</v>
      </c>
      <c r="O173" s="326"/>
      <c r="P173" s="326"/>
      <c r="Q173" s="326"/>
      <c r="R173" s="32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300</v>
      </c>
      <c r="B174" s="64" t="s">
        <v>301</v>
      </c>
      <c r="C174" s="37">
        <v>4301051408</v>
      </c>
      <c r="D174" s="324">
        <v>4680115881594</v>
      </c>
      <c r="E174" s="324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302</v>
      </c>
      <c r="B175" s="64" t="s">
        <v>303</v>
      </c>
      <c r="C175" s="37">
        <v>4301051505</v>
      </c>
      <c r="D175" s="324">
        <v>4680115881587</v>
      </c>
      <c r="E175" s="32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5" t="s">
        <v>304</v>
      </c>
      <c r="O175" s="326"/>
      <c r="P175" s="326"/>
      <c r="Q175" s="326"/>
      <c r="R175" s="32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305</v>
      </c>
      <c r="B176" s="64" t="s">
        <v>306</v>
      </c>
      <c r="C176" s="37">
        <v>4301051380</v>
      </c>
      <c r="D176" s="324">
        <v>4680115880962</v>
      </c>
      <c r="E176" s="324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307</v>
      </c>
      <c r="B177" s="64" t="s">
        <v>308</v>
      </c>
      <c r="C177" s="37">
        <v>4301051411</v>
      </c>
      <c r="D177" s="324">
        <v>4680115881617</v>
      </c>
      <c r="E177" s="324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4301051487</v>
      </c>
      <c r="D178" s="324">
        <v>4680115881228</v>
      </c>
      <c r="E178" s="32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8" t="s">
        <v>311</v>
      </c>
      <c r="O178" s="326"/>
      <c r="P178" s="326"/>
      <c r="Q178" s="326"/>
      <c r="R178" s="32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4301051506</v>
      </c>
      <c r="D179" s="324">
        <v>4680115881037</v>
      </c>
      <c r="E179" s="324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69" t="s">
        <v>314</v>
      </c>
      <c r="O179" s="326"/>
      <c r="P179" s="326"/>
      <c r="Q179" s="326"/>
      <c r="R179" s="32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315</v>
      </c>
      <c r="B180" s="64" t="s">
        <v>316</v>
      </c>
      <c r="C180" s="37">
        <v>4301051384</v>
      </c>
      <c r="D180" s="324">
        <v>4680115881211</v>
      </c>
      <c r="E180" s="324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4301051378</v>
      </c>
      <c r="D181" s="324">
        <v>4680115881020</v>
      </c>
      <c r="E181" s="324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4301051407</v>
      </c>
      <c r="D182" s="324">
        <v>4680115882195</v>
      </c>
      <c r="E182" s="324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4301051468</v>
      </c>
      <c r="D183" s="324">
        <v>4680115880092</v>
      </c>
      <c r="E183" s="324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26"/>
      <c r="P183" s="326"/>
      <c r="Q183" s="326"/>
      <c r="R183" s="32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4301051469</v>
      </c>
      <c r="D184" s="324">
        <v>4680115880221</v>
      </c>
      <c r="E184" s="32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26"/>
      <c r="P184" s="326"/>
      <c r="Q184" s="326"/>
      <c r="R184" s="32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325</v>
      </c>
      <c r="B185" s="64" t="s">
        <v>326</v>
      </c>
      <c r="C185" s="37">
        <v>4301051523</v>
      </c>
      <c r="D185" s="324">
        <v>4680115882942</v>
      </c>
      <c r="E185" s="324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26"/>
      <c r="P185" s="326"/>
      <c r="Q185" s="326"/>
      <c r="R185" s="32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327</v>
      </c>
      <c r="B186" s="64" t="s">
        <v>328</v>
      </c>
      <c r="C186" s="37">
        <v>4301051326</v>
      </c>
      <c r="D186" s="324">
        <v>4680115880504</v>
      </c>
      <c r="E186" s="324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26"/>
      <c r="P186" s="326"/>
      <c r="Q186" s="326"/>
      <c r="R186" s="32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329</v>
      </c>
      <c r="B187" s="64" t="s">
        <v>330</v>
      </c>
      <c r="C187" s="37">
        <v>4301051410</v>
      </c>
      <c r="D187" s="324">
        <v>4680115882164</v>
      </c>
      <c r="E187" s="324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26"/>
      <c r="P187" s="326"/>
      <c r="Q187" s="326"/>
      <c r="R187" s="32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9"/>
      <c r="N188" s="315" t="s">
        <v>43</v>
      </c>
      <c r="O188" s="316"/>
      <c r="P188" s="316"/>
      <c r="Q188" s="316"/>
      <c r="R188" s="316"/>
      <c r="S188" s="316"/>
      <c r="T188" s="317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68"/>
      <c r="Z188" s="6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19"/>
      <c r="N189" s="315" t="s">
        <v>43</v>
      </c>
      <c r="O189" s="316"/>
      <c r="P189" s="316"/>
      <c r="Q189" s="316"/>
      <c r="R189" s="316"/>
      <c r="S189" s="316"/>
      <c r="T189" s="317"/>
      <c r="U189" s="43" t="s">
        <v>0</v>
      </c>
      <c r="V189" s="44">
        <f>IFERROR(SUM(V172:V187),"0")</f>
        <v>0</v>
      </c>
      <c r="W189" s="44">
        <f>IFERROR(SUM(W172:W187),"0")</f>
        <v>0</v>
      </c>
      <c r="X189" s="43"/>
      <c r="Y189" s="68"/>
      <c r="Z189" s="68"/>
    </row>
    <row r="190" spans="1:53" ht="14.25" customHeight="1" x14ac:dyDescent="0.25">
      <c r="A190" s="329" t="s">
        <v>232</v>
      </c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  <c r="Y190" s="67"/>
      <c r="Z190" s="67"/>
    </row>
    <row r="191" spans="1:53" ht="16.5" customHeight="1" x14ac:dyDescent="0.25">
      <c r="A191" s="64" t="s">
        <v>331</v>
      </c>
      <c r="B191" s="64" t="s">
        <v>332</v>
      </c>
      <c r="C191" s="37">
        <v>4301060338</v>
      </c>
      <c r="D191" s="324">
        <v>4680115880801</v>
      </c>
      <c r="E191" s="32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6"/>
      <c r="P191" s="326"/>
      <c r="Q191" s="326"/>
      <c r="R191" s="327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25">
      <c r="A192" s="64" t="s">
        <v>333</v>
      </c>
      <c r="B192" s="64" t="s">
        <v>334</v>
      </c>
      <c r="C192" s="37">
        <v>4301060339</v>
      </c>
      <c r="D192" s="324">
        <v>4680115880818</v>
      </c>
      <c r="E192" s="324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6"/>
      <c r="P192" s="326"/>
      <c r="Q192" s="326"/>
      <c r="R192" s="327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x14ac:dyDescent="0.2">
      <c r="A193" s="318"/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9"/>
      <c r="N193" s="315" t="s">
        <v>43</v>
      </c>
      <c r="O193" s="316"/>
      <c r="P193" s="316"/>
      <c r="Q193" s="316"/>
      <c r="R193" s="316"/>
      <c r="S193" s="316"/>
      <c r="T193" s="317"/>
      <c r="U193" s="43" t="s">
        <v>42</v>
      </c>
      <c r="V193" s="44">
        <f>IFERROR(V191/H191,"0")+IFERROR(V192/H192,"0")</f>
        <v>0</v>
      </c>
      <c r="W193" s="44">
        <f>IFERROR(W191/H191,"0")+IFERROR(W192/H192,"0")</f>
        <v>0</v>
      </c>
      <c r="X193" s="44">
        <f>IFERROR(IF(X191="",0,X191),"0")+IFERROR(IF(X192="",0,X192),"0")</f>
        <v>0</v>
      </c>
      <c r="Y193" s="68"/>
      <c r="Z193" s="68"/>
    </row>
    <row r="194" spans="1:53" x14ac:dyDescent="0.2">
      <c r="A194" s="318"/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  <c r="L194" s="318"/>
      <c r="M194" s="319"/>
      <c r="N194" s="315" t="s">
        <v>43</v>
      </c>
      <c r="O194" s="316"/>
      <c r="P194" s="316"/>
      <c r="Q194" s="316"/>
      <c r="R194" s="316"/>
      <c r="S194" s="316"/>
      <c r="T194" s="317"/>
      <c r="U194" s="43" t="s">
        <v>0</v>
      </c>
      <c r="V194" s="44">
        <f>IFERROR(SUM(V191:V192),"0")</f>
        <v>0</v>
      </c>
      <c r="W194" s="44">
        <f>IFERROR(SUM(W191:W192),"0")</f>
        <v>0</v>
      </c>
      <c r="X194" s="43"/>
      <c r="Y194" s="68"/>
      <c r="Z194" s="68"/>
    </row>
    <row r="195" spans="1:53" ht="16.5" customHeight="1" x14ac:dyDescent="0.25">
      <c r="A195" s="328" t="s">
        <v>335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66"/>
      <c r="Z195" s="66"/>
    </row>
    <row r="196" spans="1:53" ht="14.25" customHeight="1" x14ac:dyDescent="0.25">
      <c r="A196" s="329" t="s">
        <v>116</v>
      </c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/>
      <c r="Q196" s="329"/>
      <c r="R196" s="329"/>
      <c r="S196" s="329"/>
      <c r="T196" s="329"/>
      <c r="U196" s="329"/>
      <c r="V196" s="329"/>
      <c r="W196" s="329"/>
      <c r="X196" s="329"/>
      <c r="Y196" s="67"/>
      <c r="Z196" s="67"/>
    </row>
    <row r="197" spans="1:53" ht="27" customHeight="1" x14ac:dyDescent="0.25">
      <c r="A197" s="64" t="s">
        <v>336</v>
      </c>
      <c r="B197" s="64" t="s">
        <v>337</v>
      </c>
      <c r="C197" s="37">
        <v>4301011346</v>
      </c>
      <c r="D197" s="324">
        <v>4607091387445</v>
      </c>
      <c r="E197" s="324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26"/>
      <c r="P197" s="326"/>
      <c r="Q197" s="326"/>
      <c r="R197" s="327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339</v>
      </c>
      <c r="C198" s="37">
        <v>4301011362</v>
      </c>
      <c r="D198" s="324">
        <v>4607091386004</v>
      </c>
      <c r="E198" s="324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120</v>
      </c>
      <c r="M198" s="38">
        <v>55</v>
      </c>
      <c r="N198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6"/>
      <c r="P198" s="326"/>
      <c r="Q198" s="326"/>
      <c r="R198" s="32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338</v>
      </c>
      <c r="B199" s="64" t="s">
        <v>340</v>
      </c>
      <c r="C199" s="37">
        <v>4301011308</v>
      </c>
      <c r="D199" s="324">
        <v>4607091386004</v>
      </c>
      <c r="E199" s="324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6"/>
      <c r="P199" s="326"/>
      <c r="Q199" s="326"/>
      <c r="R199" s="32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4301011347</v>
      </c>
      <c r="D200" s="324">
        <v>4607091386073</v>
      </c>
      <c r="E200" s="324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26"/>
      <c r="P200" s="326"/>
      <c r="Q200" s="326"/>
      <c r="R200" s="32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4301011395</v>
      </c>
      <c r="D201" s="324">
        <v>4607091387322</v>
      </c>
      <c r="E201" s="324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6"/>
      <c r="P201" s="326"/>
      <c r="Q201" s="326"/>
      <c r="R201" s="32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343</v>
      </c>
      <c r="B202" s="64" t="s">
        <v>345</v>
      </c>
      <c r="C202" s="37">
        <v>4301010928</v>
      </c>
      <c r="D202" s="324">
        <v>4607091387322</v>
      </c>
      <c r="E202" s="32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6"/>
      <c r="P202" s="326"/>
      <c r="Q202" s="326"/>
      <c r="R202" s="32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346</v>
      </c>
      <c r="B203" s="64" t="s">
        <v>347</v>
      </c>
      <c r="C203" s="37">
        <v>4301011311</v>
      </c>
      <c r="D203" s="324">
        <v>4607091387377</v>
      </c>
      <c r="E203" s="32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26"/>
      <c r="P203" s="326"/>
      <c r="Q203" s="326"/>
      <c r="R203" s="32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348</v>
      </c>
      <c r="B204" s="64" t="s">
        <v>349</v>
      </c>
      <c r="C204" s="37">
        <v>4301010945</v>
      </c>
      <c r="D204" s="324">
        <v>4607091387353</v>
      </c>
      <c r="E204" s="324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26"/>
      <c r="P204" s="326"/>
      <c r="Q204" s="326"/>
      <c r="R204" s="32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350</v>
      </c>
      <c r="B205" s="64" t="s">
        <v>351</v>
      </c>
      <c r="C205" s="37">
        <v>4301011328</v>
      </c>
      <c r="D205" s="324">
        <v>4607091386011</v>
      </c>
      <c r="E205" s="324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26"/>
      <c r="P205" s="326"/>
      <c r="Q205" s="326"/>
      <c r="R205" s="32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ref="X205:X211" si="11"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352</v>
      </c>
      <c r="B206" s="64" t="s">
        <v>353</v>
      </c>
      <c r="C206" s="37">
        <v>4301011329</v>
      </c>
      <c r="D206" s="324">
        <v>4607091387308</v>
      </c>
      <c r="E206" s="324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26"/>
      <c r="P206" s="326"/>
      <c r="Q206" s="326"/>
      <c r="R206" s="32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354</v>
      </c>
      <c r="B207" s="64" t="s">
        <v>355</v>
      </c>
      <c r="C207" s="37">
        <v>4301011049</v>
      </c>
      <c r="D207" s="324">
        <v>4607091387339</v>
      </c>
      <c r="E207" s="324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26"/>
      <c r="P207" s="326"/>
      <c r="Q207" s="326"/>
      <c r="R207" s="32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356</v>
      </c>
      <c r="B208" s="64" t="s">
        <v>357</v>
      </c>
      <c r="C208" s="37">
        <v>4301011433</v>
      </c>
      <c r="D208" s="324">
        <v>4680115882638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26"/>
      <c r="P208" s="326"/>
      <c r="Q208" s="326"/>
      <c r="R208" s="32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358</v>
      </c>
      <c r="B209" s="64" t="s">
        <v>359</v>
      </c>
      <c r="C209" s="37">
        <v>4301011573</v>
      </c>
      <c r="D209" s="324">
        <v>4680115881938</v>
      </c>
      <c r="E209" s="32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26"/>
      <c r="P209" s="326"/>
      <c r="Q209" s="326"/>
      <c r="R209" s="32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360</v>
      </c>
      <c r="B210" s="64" t="s">
        <v>361</v>
      </c>
      <c r="C210" s="37">
        <v>4301010944</v>
      </c>
      <c r="D210" s="324">
        <v>4607091387346</v>
      </c>
      <c r="E210" s="32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26"/>
      <c r="P210" s="326"/>
      <c r="Q210" s="326"/>
      <c r="R210" s="32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4301011353</v>
      </c>
      <c r="D211" s="324">
        <v>4607091389807</v>
      </c>
      <c r="E211" s="32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26"/>
      <c r="P211" s="326"/>
      <c r="Q211" s="326"/>
      <c r="R211" s="32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9"/>
      <c r="N212" s="315" t="s">
        <v>43</v>
      </c>
      <c r="O212" s="316"/>
      <c r="P212" s="316"/>
      <c r="Q212" s="316"/>
      <c r="R212" s="316"/>
      <c r="S212" s="316"/>
      <c r="T212" s="317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9"/>
      <c r="N213" s="315" t="s">
        <v>43</v>
      </c>
      <c r="O213" s="316"/>
      <c r="P213" s="316"/>
      <c r="Q213" s="316"/>
      <c r="R213" s="316"/>
      <c r="S213" s="316"/>
      <c r="T213" s="317"/>
      <c r="U213" s="43" t="s">
        <v>0</v>
      </c>
      <c r="V213" s="44">
        <f>IFERROR(SUM(V197:V211),"0")</f>
        <v>0</v>
      </c>
      <c r="W213" s="44">
        <f>IFERROR(SUM(W197:W211),"0")</f>
        <v>0</v>
      </c>
      <c r="X213" s="43"/>
      <c r="Y213" s="68"/>
      <c r="Z213" s="68"/>
    </row>
    <row r="214" spans="1:53" ht="14.25" customHeight="1" x14ac:dyDescent="0.25">
      <c r="A214" s="329" t="s">
        <v>108</v>
      </c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  <c r="Y214" s="67"/>
      <c r="Z214" s="67"/>
    </row>
    <row r="215" spans="1:53" ht="27" customHeight="1" x14ac:dyDescent="0.25">
      <c r="A215" s="64" t="s">
        <v>364</v>
      </c>
      <c r="B215" s="64" t="s">
        <v>365</v>
      </c>
      <c r="C215" s="37">
        <v>4301020254</v>
      </c>
      <c r="D215" s="324">
        <v>4680115881914</v>
      </c>
      <c r="E215" s="324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26"/>
      <c r="P215" s="326"/>
      <c r="Q215" s="326"/>
      <c r="R215" s="327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9"/>
      <c r="N216" s="315" t="s">
        <v>43</v>
      </c>
      <c r="O216" s="316"/>
      <c r="P216" s="316"/>
      <c r="Q216" s="316"/>
      <c r="R216" s="316"/>
      <c r="S216" s="316"/>
      <c r="T216" s="317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19"/>
      <c r="N217" s="315" t="s">
        <v>43</v>
      </c>
      <c r="O217" s="316"/>
      <c r="P217" s="316"/>
      <c r="Q217" s="316"/>
      <c r="R217" s="316"/>
      <c r="S217" s="316"/>
      <c r="T217" s="317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customHeight="1" x14ac:dyDescent="0.25">
      <c r="A218" s="329" t="s">
        <v>76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329"/>
      <c r="Y218" s="67"/>
      <c r="Z218" s="67"/>
    </row>
    <row r="219" spans="1:53" ht="27" customHeight="1" x14ac:dyDescent="0.25">
      <c r="A219" s="64" t="s">
        <v>366</v>
      </c>
      <c r="B219" s="64" t="s">
        <v>367</v>
      </c>
      <c r="C219" s="37">
        <v>4301030878</v>
      </c>
      <c r="D219" s="324">
        <v>4607091387193</v>
      </c>
      <c r="E219" s="324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26"/>
      <c r="P219" s="326"/>
      <c r="Q219" s="326"/>
      <c r="R219" s="327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368</v>
      </c>
      <c r="B220" s="64" t="s">
        <v>369</v>
      </c>
      <c r="C220" s="37">
        <v>4301031153</v>
      </c>
      <c r="D220" s="324">
        <v>4607091387230</v>
      </c>
      <c r="E220" s="324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4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26"/>
      <c r="P220" s="326"/>
      <c r="Q220" s="326"/>
      <c r="R220" s="32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370</v>
      </c>
      <c r="B221" s="64" t="s">
        <v>371</v>
      </c>
      <c r="C221" s="37">
        <v>4301031152</v>
      </c>
      <c r="D221" s="324">
        <v>4607091387285</v>
      </c>
      <c r="E221" s="324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4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26"/>
      <c r="P221" s="326"/>
      <c r="Q221" s="326"/>
      <c r="R221" s="32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372</v>
      </c>
      <c r="B222" s="64" t="s">
        <v>373</v>
      </c>
      <c r="C222" s="37">
        <v>4301031151</v>
      </c>
      <c r="D222" s="324">
        <v>4607091389845</v>
      </c>
      <c r="E222" s="324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44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26"/>
      <c r="P222" s="326"/>
      <c r="Q222" s="326"/>
      <c r="R222" s="327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x14ac:dyDescent="0.2">
      <c r="A223" s="318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19"/>
      <c r="N223" s="315" t="s">
        <v>43</v>
      </c>
      <c r="O223" s="316"/>
      <c r="P223" s="316"/>
      <c r="Q223" s="316"/>
      <c r="R223" s="316"/>
      <c r="S223" s="316"/>
      <c r="T223" s="317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18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19"/>
      <c r="N224" s="315" t="s">
        <v>43</v>
      </c>
      <c r="O224" s="316"/>
      <c r="P224" s="316"/>
      <c r="Q224" s="316"/>
      <c r="R224" s="316"/>
      <c r="S224" s="316"/>
      <c r="T224" s="317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customHeight="1" x14ac:dyDescent="0.25">
      <c r="A225" s="329" t="s">
        <v>81</v>
      </c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  <c r="Y225" s="67"/>
      <c r="Z225" s="67"/>
    </row>
    <row r="226" spans="1:53" ht="16.5" customHeight="1" x14ac:dyDescent="0.25">
      <c r="A226" s="64" t="s">
        <v>374</v>
      </c>
      <c r="B226" s="64" t="s">
        <v>375</v>
      </c>
      <c r="C226" s="37">
        <v>4301051100</v>
      </c>
      <c r="D226" s="324">
        <v>4607091387766</v>
      </c>
      <c r="E226" s="324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26"/>
      <c r="P226" s="326"/>
      <c r="Q226" s="326"/>
      <c r="R226" s="327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376</v>
      </c>
      <c r="B227" s="64" t="s">
        <v>377</v>
      </c>
      <c r="C227" s="37">
        <v>4301051116</v>
      </c>
      <c r="D227" s="324">
        <v>4607091387957</v>
      </c>
      <c r="E227" s="324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26"/>
      <c r="P227" s="326"/>
      <c r="Q227" s="326"/>
      <c r="R227" s="32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378</v>
      </c>
      <c r="B228" s="64" t="s">
        <v>379</v>
      </c>
      <c r="C228" s="37">
        <v>4301051115</v>
      </c>
      <c r="D228" s="324">
        <v>4607091387964</v>
      </c>
      <c r="E228" s="324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26"/>
      <c r="P228" s="326"/>
      <c r="Q228" s="326"/>
      <c r="R228" s="32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25">
      <c r="A229" s="64" t="s">
        <v>380</v>
      </c>
      <c r="B229" s="64" t="s">
        <v>381</v>
      </c>
      <c r="C229" s="37">
        <v>4301051134</v>
      </c>
      <c r="D229" s="324">
        <v>4607091381672</v>
      </c>
      <c r="E229" s="324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4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26"/>
      <c r="P229" s="326"/>
      <c r="Q229" s="326"/>
      <c r="R229" s="32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382</v>
      </c>
      <c r="B230" s="64" t="s">
        <v>383</v>
      </c>
      <c r="C230" s="37">
        <v>4301051130</v>
      </c>
      <c r="D230" s="324">
        <v>4607091387537</v>
      </c>
      <c r="E230" s="324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4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26"/>
      <c r="P230" s="326"/>
      <c r="Q230" s="326"/>
      <c r="R230" s="32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4301051132</v>
      </c>
      <c r="D231" s="324">
        <v>4607091387513</v>
      </c>
      <c r="E231" s="324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4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26"/>
      <c r="P231" s="326"/>
      <c r="Q231" s="326"/>
      <c r="R231" s="32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386</v>
      </c>
      <c r="B232" s="64" t="s">
        <v>387</v>
      </c>
      <c r="C232" s="37">
        <v>4301051277</v>
      </c>
      <c r="D232" s="324">
        <v>4680115880511</v>
      </c>
      <c r="E232" s="324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4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26"/>
      <c r="P232" s="326"/>
      <c r="Q232" s="326"/>
      <c r="R232" s="32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9"/>
      <c r="N233" s="315" t="s">
        <v>43</v>
      </c>
      <c r="O233" s="316"/>
      <c r="P233" s="316"/>
      <c r="Q233" s="316"/>
      <c r="R233" s="316"/>
      <c r="S233" s="316"/>
      <c r="T233" s="317"/>
      <c r="U233" s="43" t="s">
        <v>42</v>
      </c>
      <c r="V233" s="44">
        <f>IFERROR(V226/H226,"0")+IFERROR(V227/H227,"0")+IFERROR(V228/H228,"0")+IFERROR(V229/H229,"0")+IFERROR(V230/H230,"0")+IFERROR(V231/H231,"0")+IFERROR(V232/H232,"0")</f>
        <v>0</v>
      </c>
      <c r="W233" s="44">
        <f>IFERROR(W226/H226,"0")+IFERROR(W227/H227,"0")+IFERROR(W228/H228,"0")+IFERROR(W229/H229,"0")+IFERROR(W230/H230,"0")+IFERROR(W231/H231,"0")+IFERROR(W232/H232,"0")</f>
        <v>0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68"/>
      <c r="Z233" s="68"/>
    </row>
    <row r="234" spans="1:53" x14ac:dyDescent="0.2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18"/>
      <c r="M234" s="319"/>
      <c r="N234" s="315" t="s">
        <v>43</v>
      </c>
      <c r="O234" s="316"/>
      <c r="P234" s="316"/>
      <c r="Q234" s="316"/>
      <c r="R234" s="316"/>
      <c r="S234" s="316"/>
      <c r="T234" s="317"/>
      <c r="U234" s="43" t="s">
        <v>0</v>
      </c>
      <c r="V234" s="44">
        <f>IFERROR(SUM(V226:V232),"0")</f>
        <v>0</v>
      </c>
      <c r="W234" s="44">
        <f>IFERROR(SUM(W226:W232),"0")</f>
        <v>0</v>
      </c>
      <c r="X234" s="43"/>
      <c r="Y234" s="68"/>
      <c r="Z234" s="68"/>
    </row>
    <row r="235" spans="1:53" ht="14.25" customHeight="1" x14ac:dyDescent="0.25">
      <c r="A235" s="329" t="s">
        <v>232</v>
      </c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67"/>
      <c r="Z235" s="67"/>
    </row>
    <row r="236" spans="1:53" ht="16.5" customHeight="1" x14ac:dyDescent="0.25">
      <c r="A236" s="64" t="s">
        <v>388</v>
      </c>
      <c r="B236" s="64" t="s">
        <v>389</v>
      </c>
      <c r="C236" s="37">
        <v>4301060326</v>
      </c>
      <c r="D236" s="324">
        <v>4607091380880</v>
      </c>
      <c r="E236" s="324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26"/>
      <c r="P236" s="326"/>
      <c r="Q236" s="326"/>
      <c r="R236" s="327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25">
      <c r="A237" s="64" t="s">
        <v>390</v>
      </c>
      <c r="B237" s="64" t="s">
        <v>391</v>
      </c>
      <c r="C237" s="37">
        <v>4301060308</v>
      </c>
      <c r="D237" s="324">
        <v>4607091384482</v>
      </c>
      <c r="E237" s="324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26"/>
      <c r="P237" s="326"/>
      <c r="Q237" s="326"/>
      <c r="R237" s="327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25">
      <c r="A238" s="64" t="s">
        <v>392</v>
      </c>
      <c r="B238" s="64" t="s">
        <v>393</v>
      </c>
      <c r="C238" s="37">
        <v>4301060325</v>
      </c>
      <c r="D238" s="324">
        <v>4607091380897</v>
      </c>
      <c r="E238" s="324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26"/>
      <c r="P238" s="326"/>
      <c r="Q238" s="326"/>
      <c r="R238" s="327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19"/>
      <c r="N239" s="315" t="s">
        <v>43</v>
      </c>
      <c r="O239" s="316"/>
      <c r="P239" s="316"/>
      <c r="Q239" s="316"/>
      <c r="R239" s="316"/>
      <c r="S239" s="316"/>
      <c r="T239" s="317"/>
      <c r="U239" s="43" t="s">
        <v>42</v>
      </c>
      <c r="V239" s="44">
        <f>IFERROR(V236/H236,"0")+IFERROR(V237/H237,"0")+IFERROR(V238/H238,"0")</f>
        <v>0</v>
      </c>
      <c r="W239" s="44">
        <f>IFERROR(W236/H236,"0")+IFERROR(W237/H237,"0")+IFERROR(W238/H238,"0")</f>
        <v>0</v>
      </c>
      <c r="X239" s="44">
        <f>IFERROR(IF(X236="",0,X236),"0")+IFERROR(IF(X237="",0,X237),"0")+IFERROR(IF(X238="",0,X238),"0")</f>
        <v>0</v>
      </c>
      <c r="Y239" s="68"/>
      <c r="Z239" s="68"/>
    </row>
    <row r="240" spans="1:53" x14ac:dyDescent="0.2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18"/>
      <c r="M240" s="319"/>
      <c r="N240" s="315" t="s">
        <v>43</v>
      </c>
      <c r="O240" s="316"/>
      <c r="P240" s="316"/>
      <c r="Q240" s="316"/>
      <c r="R240" s="316"/>
      <c r="S240" s="316"/>
      <c r="T240" s="317"/>
      <c r="U240" s="43" t="s">
        <v>0</v>
      </c>
      <c r="V240" s="44">
        <f>IFERROR(SUM(V236:V238),"0")</f>
        <v>0</v>
      </c>
      <c r="W240" s="44">
        <f>IFERROR(SUM(W236:W238),"0")</f>
        <v>0</v>
      </c>
      <c r="X240" s="43"/>
      <c r="Y240" s="68"/>
      <c r="Z240" s="68"/>
    </row>
    <row r="241" spans="1:53" ht="14.25" customHeight="1" x14ac:dyDescent="0.25">
      <c r="A241" s="329" t="s">
        <v>94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67"/>
      <c r="Z241" s="67"/>
    </row>
    <row r="242" spans="1:53" ht="16.5" customHeight="1" x14ac:dyDescent="0.25">
      <c r="A242" s="64" t="s">
        <v>394</v>
      </c>
      <c r="B242" s="64" t="s">
        <v>395</v>
      </c>
      <c r="C242" s="37">
        <v>4301030232</v>
      </c>
      <c r="D242" s="324">
        <v>4607091388374</v>
      </c>
      <c r="E242" s="324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430" t="s">
        <v>396</v>
      </c>
      <c r="O242" s="326"/>
      <c r="P242" s="326"/>
      <c r="Q242" s="326"/>
      <c r="R242" s="327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397</v>
      </c>
      <c r="B243" s="64" t="s">
        <v>398</v>
      </c>
      <c r="C243" s="37">
        <v>4301030235</v>
      </c>
      <c r="D243" s="324">
        <v>4607091388381</v>
      </c>
      <c r="E243" s="324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431" t="s">
        <v>399</v>
      </c>
      <c r="O243" s="326"/>
      <c r="P243" s="326"/>
      <c r="Q243" s="326"/>
      <c r="R243" s="32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400</v>
      </c>
      <c r="B244" s="64" t="s">
        <v>401</v>
      </c>
      <c r="C244" s="37">
        <v>4301030233</v>
      </c>
      <c r="D244" s="324">
        <v>4607091388404</v>
      </c>
      <c r="E244" s="324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26"/>
      <c r="P244" s="326"/>
      <c r="Q244" s="326"/>
      <c r="R244" s="32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8"/>
      <c r="M245" s="319"/>
      <c r="N245" s="315" t="s">
        <v>43</v>
      </c>
      <c r="O245" s="316"/>
      <c r="P245" s="316"/>
      <c r="Q245" s="316"/>
      <c r="R245" s="316"/>
      <c r="S245" s="316"/>
      <c r="T245" s="317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8"/>
      <c r="M246" s="319"/>
      <c r="N246" s="315" t="s">
        <v>43</v>
      </c>
      <c r="O246" s="316"/>
      <c r="P246" s="316"/>
      <c r="Q246" s="316"/>
      <c r="R246" s="316"/>
      <c r="S246" s="316"/>
      <c r="T246" s="317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29" t="s">
        <v>402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24">
        <v>4680115881808</v>
      </c>
      <c r="E248" s="324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4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26"/>
      <c r="P248" s="326"/>
      <c r="Q248" s="326"/>
      <c r="R248" s="32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24">
        <v>4680115881822</v>
      </c>
      <c r="E249" s="324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4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26"/>
      <c r="P249" s="326"/>
      <c r="Q249" s="326"/>
      <c r="R249" s="32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24">
        <v>4680115880016</v>
      </c>
      <c r="E250" s="32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4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26"/>
      <c r="P250" s="326"/>
      <c r="Q250" s="326"/>
      <c r="R250" s="32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18"/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9"/>
      <c r="N251" s="315" t="s">
        <v>43</v>
      </c>
      <c r="O251" s="316"/>
      <c r="P251" s="316"/>
      <c r="Q251" s="316"/>
      <c r="R251" s="316"/>
      <c r="S251" s="316"/>
      <c r="T251" s="317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18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8"/>
      <c r="M252" s="319"/>
      <c r="N252" s="315" t="s">
        <v>43</v>
      </c>
      <c r="O252" s="316"/>
      <c r="P252" s="316"/>
      <c r="Q252" s="316"/>
      <c r="R252" s="316"/>
      <c r="S252" s="316"/>
      <c r="T252" s="317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28" t="s">
        <v>411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66"/>
      <c r="Z253" s="66"/>
    </row>
    <row r="254" spans="1:53" ht="14.25" customHeight="1" x14ac:dyDescent="0.25">
      <c r="A254" s="329" t="s">
        <v>116</v>
      </c>
      <c r="B254" s="329"/>
      <c r="C254" s="329"/>
      <c r="D254" s="329"/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  <c r="R254" s="329"/>
      <c r="S254" s="329"/>
      <c r="T254" s="329"/>
      <c r="U254" s="329"/>
      <c r="V254" s="329"/>
      <c r="W254" s="329"/>
      <c r="X254" s="329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24">
        <v>4607091387421</v>
      </c>
      <c r="E255" s="32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6"/>
      <c r="P255" s="326"/>
      <c r="Q255" s="326"/>
      <c r="R255" s="327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24">
        <v>4607091387421</v>
      </c>
      <c r="E256" s="324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4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6"/>
      <c r="P256" s="326"/>
      <c r="Q256" s="326"/>
      <c r="R256" s="327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4301011619</v>
      </c>
      <c r="D257" s="324">
        <v>4607091387452</v>
      </c>
      <c r="E257" s="324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425" t="s">
        <v>417</v>
      </c>
      <c r="O257" s="326"/>
      <c r="P257" s="326"/>
      <c r="Q257" s="326"/>
      <c r="R257" s="32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418</v>
      </c>
      <c r="C258" s="37">
        <v>4301011396</v>
      </c>
      <c r="D258" s="324">
        <v>4607091387452</v>
      </c>
      <c r="E258" s="324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26"/>
      <c r="P258" s="326"/>
      <c r="Q258" s="326"/>
      <c r="R258" s="32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24">
        <v>4607091385984</v>
      </c>
      <c r="E259" s="324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4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26"/>
      <c r="P259" s="326"/>
      <c r="Q259" s="326"/>
      <c r="R259" s="32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24">
        <v>4607091387438</v>
      </c>
      <c r="E260" s="324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4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26"/>
      <c r="P260" s="326"/>
      <c r="Q260" s="326"/>
      <c r="R260" s="32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24">
        <v>4607091387469</v>
      </c>
      <c r="E261" s="324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4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26"/>
      <c r="P261" s="326"/>
      <c r="Q261" s="326"/>
      <c r="R261" s="32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18"/>
      <c r="M262" s="319"/>
      <c r="N262" s="315" t="s">
        <v>43</v>
      </c>
      <c r="O262" s="316"/>
      <c r="P262" s="316"/>
      <c r="Q262" s="316"/>
      <c r="R262" s="316"/>
      <c r="S262" s="316"/>
      <c r="T262" s="317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18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19"/>
      <c r="N263" s="315" t="s">
        <v>43</v>
      </c>
      <c r="O263" s="316"/>
      <c r="P263" s="316"/>
      <c r="Q263" s="316"/>
      <c r="R263" s="316"/>
      <c r="S263" s="316"/>
      <c r="T263" s="317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29" t="s">
        <v>76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24">
        <v>4607091387292</v>
      </c>
      <c r="E265" s="324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4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26"/>
      <c r="P265" s="326"/>
      <c r="Q265" s="326"/>
      <c r="R265" s="327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24">
        <v>4607091387315</v>
      </c>
      <c r="E266" s="324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4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26"/>
      <c r="P266" s="326"/>
      <c r="Q266" s="326"/>
      <c r="R266" s="327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9"/>
      <c r="N267" s="315" t="s">
        <v>43</v>
      </c>
      <c r="O267" s="316"/>
      <c r="P267" s="316"/>
      <c r="Q267" s="316"/>
      <c r="R267" s="316"/>
      <c r="S267" s="316"/>
      <c r="T267" s="317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18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19"/>
      <c r="N268" s="315" t="s">
        <v>43</v>
      </c>
      <c r="O268" s="316"/>
      <c r="P268" s="316"/>
      <c r="Q268" s="316"/>
      <c r="R268" s="316"/>
      <c r="S268" s="316"/>
      <c r="T268" s="317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28" t="s">
        <v>429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66"/>
      <c r="Z269" s="66"/>
    </row>
    <row r="270" spans="1:53" ht="14.25" customHeight="1" x14ac:dyDescent="0.25">
      <c r="A270" s="329" t="s">
        <v>76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24">
        <v>4607091383836</v>
      </c>
      <c r="E271" s="324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4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26"/>
      <c r="P271" s="326"/>
      <c r="Q271" s="326"/>
      <c r="R271" s="327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9"/>
      <c r="N272" s="315" t="s">
        <v>43</v>
      </c>
      <c r="O272" s="316"/>
      <c r="P272" s="316"/>
      <c r="Q272" s="316"/>
      <c r="R272" s="316"/>
      <c r="S272" s="316"/>
      <c r="T272" s="317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9"/>
      <c r="N273" s="315" t="s">
        <v>43</v>
      </c>
      <c r="O273" s="316"/>
      <c r="P273" s="316"/>
      <c r="Q273" s="316"/>
      <c r="R273" s="316"/>
      <c r="S273" s="316"/>
      <c r="T273" s="317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29" t="s">
        <v>81</v>
      </c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24">
        <v>4607091387919</v>
      </c>
      <c r="E275" s="324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4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26"/>
      <c r="P275" s="326"/>
      <c r="Q275" s="326"/>
      <c r="R275" s="327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24">
        <v>4607091383942</v>
      </c>
      <c r="E276" s="324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4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26"/>
      <c r="P276" s="326"/>
      <c r="Q276" s="326"/>
      <c r="R276" s="327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24">
        <v>4607091383959</v>
      </c>
      <c r="E277" s="324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414" t="s">
        <v>438</v>
      </c>
      <c r="O277" s="326"/>
      <c r="P277" s="326"/>
      <c r="Q277" s="326"/>
      <c r="R277" s="32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9"/>
      <c r="N278" s="315" t="s">
        <v>43</v>
      </c>
      <c r="O278" s="316"/>
      <c r="P278" s="316"/>
      <c r="Q278" s="316"/>
      <c r="R278" s="316"/>
      <c r="S278" s="316"/>
      <c r="T278" s="317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18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9"/>
      <c r="N279" s="315" t="s">
        <v>43</v>
      </c>
      <c r="O279" s="316"/>
      <c r="P279" s="316"/>
      <c r="Q279" s="316"/>
      <c r="R279" s="316"/>
      <c r="S279" s="316"/>
      <c r="T279" s="317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29" t="s">
        <v>232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24">
        <v>4607091388831</v>
      </c>
      <c r="E281" s="324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26"/>
      <c r="P281" s="326"/>
      <c r="Q281" s="326"/>
      <c r="R281" s="327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19"/>
      <c r="N282" s="315" t="s">
        <v>43</v>
      </c>
      <c r="O282" s="316"/>
      <c r="P282" s="316"/>
      <c r="Q282" s="316"/>
      <c r="R282" s="316"/>
      <c r="S282" s="316"/>
      <c r="T282" s="31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18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9"/>
      <c r="N283" s="315" t="s">
        <v>43</v>
      </c>
      <c r="O283" s="316"/>
      <c r="P283" s="316"/>
      <c r="Q283" s="316"/>
      <c r="R283" s="316"/>
      <c r="S283" s="316"/>
      <c r="T283" s="31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29" t="s">
        <v>94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24">
        <v>4607091383102</v>
      </c>
      <c r="E285" s="324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26"/>
      <c r="P285" s="326"/>
      <c r="Q285" s="326"/>
      <c r="R285" s="327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18"/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9"/>
      <c r="N286" s="315" t="s">
        <v>43</v>
      </c>
      <c r="O286" s="316"/>
      <c r="P286" s="316"/>
      <c r="Q286" s="316"/>
      <c r="R286" s="316"/>
      <c r="S286" s="316"/>
      <c r="T286" s="31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18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9"/>
      <c r="N287" s="315" t="s">
        <v>43</v>
      </c>
      <c r="O287" s="316"/>
      <c r="P287" s="316"/>
      <c r="Q287" s="316"/>
      <c r="R287" s="316"/>
      <c r="S287" s="316"/>
      <c r="T287" s="31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40" t="s">
        <v>443</v>
      </c>
      <c r="B288" s="340"/>
      <c r="C288" s="340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55"/>
      <c r="Z288" s="55"/>
    </row>
    <row r="289" spans="1:53" ht="16.5" customHeight="1" x14ac:dyDescent="0.25">
      <c r="A289" s="328" t="s">
        <v>444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66"/>
      <c r="Z289" s="66"/>
    </row>
    <row r="290" spans="1:53" ht="14.25" customHeight="1" x14ac:dyDescent="0.25">
      <c r="A290" s="329" t="s">
        <v>116</v>
      </c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24">
        <v>4607091383997</v>
      </c>
      <c r="E291" s="324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6"/>
      <c r="P291" s="326"/>
      <c r="Q291" s="326"/>
      <c r="R291" s="327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24">
        <v>4607091383997</v>
      </c>
      <c r="E292" s="32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4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6"/>
      <c r="P292" s="326"/>
      <c r="Q292" s="326"/>
      <c r="R292" s="32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24">
        <v>4607091384130</v>
      </c>
      <c r="E293" s="32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6"/>
      <c r="P293" s="326"/>
      <c r="Q293" s="326"/>
      <c r="R293" s="32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24">
        <v>4607091384130</v>
      </c>
      <c r="E294" s="32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6"/>
      <c r="P294" s="326"/>
      <c r="Q294" s="326"/>
      <c r="R294" s="32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24">
        <v>4607091384147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26"/>
      <c r="P295" s="326"/>
      <c r="Q295" s="326"/>
      <c r="R295" s="32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24">
        <v>4607091384147</v>
      </c>
      <c r="E296" s="32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406" t="s">
        <v>454</v>
      </c>
      <c r="O296" s="326"/>
      <c r="P296" s="326"/>
      <c r="Q296" s="326"/>
      <c r="R296" s="32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24">
        <v>4607091384154</v>
      </c>
      <c r="E297" s="324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26"/>
      <c r="P297" s="326"/>
      <c r="Q297" s="326"/>
      <c r="R297" s="32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24">
        <v>4607091384161</v>
      </c>
      <c r="E298" s="32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26"/>
      <c r="P298" s="326"/>
      <c r="Q298" s="326"/>
      <c r="R298" s="32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8"/>
      <c r="M299" s="319"/>
      <c r="N299" s="315" t="s">
        <v>43</v>
      </c>
      <c r="O299" s="316"/>
      <c r="P299" s="316"/>
      <c r="Q299" s="316"/>
      <c r="R299" s="316"/>
      <c r="S299" s="316"/>
      <c r="T299" s="317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18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19"/>
      <c r="N300" s="315" t="s">
        <v>43</v>
      </c>
      <c r="O300" s="316"/>
      <c r="P300" s="316"/>
      <c r="Q300" s="316"/>
      <c r="R300" s="316"/>
      <c r="S300" s="316"/>
      <c r="T300" s="317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29" t="s">
        <v>108</v>
      </c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29"/>
      <c r="P301" s="329"/>
      <c r="Q301" s="329"/>
      <c r="R301" s="329"/>
      <c r="S301" s="329"/>
      <c r="T301" s="329"/>
      <c r="U301" s="329"/>
      <c r="V301" s="329"/>
      <c r="W301" s="329"/>
      <c r="X301" s="329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24">
        <v>4607091383980</v>
      </c>
      <c r="E302" s="324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26"/>
      <c r="P302" s="326"/>
      <c r="Q302" s="326"/>
      <c r="R302" s="327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24">
        <v>4607091384178</v>
      </c>
      <c r="E303" s="324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4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26"/>
      <c r="P303" s="326"/>
      <c r="Q303" s="326"/>
      <c r="R303" s="32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18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9"/>
      <c r="N304" s="315" t="s">
        <v>43</v>
      </c>
      <c r="O304" s="316"/>
      <c r="P304" s="316"/>
      <c r="Q304" s="316"/>
      <c r="R304" s="316"/>
      <c r="S304" s="316"/>
      <c r="T304" s="317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19"/>
      <c r="N305" s="315" t="s">
        <v>43</v>
      </c>
      <c r="O305" s="316"/>
      <c r="P305" s="316"/>
      <c r="Q305" s="316"/>
      <c r="R305" s="316"/>
      <c r="S305" s="316"/>
      <c r="T305" s="317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25">
      <c r="A306" s="329" t="s">
        <v>81</v>
      </c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24">
        <v>4607091384260</v>
      </c>
      <c r="E307" s="324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4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26"/>
      <c r="P307" s="326"/>
      <c r="Q307" s="326"/>
      <c r="R307" s="327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18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9"/>
      <c r="N308" s="315" t="s">
        <v>43</v>
      </c>
      <c r="O308" s="316"/>
      <c r="P308" s="316"/>
      <c r="Q308" s="316"/>
      <c r="R308" s="316"/>
      <c r="S308" s="316"/>
      <c r="T308" s="317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9"/>
      <c r="N309" s="315" t="s">
        <v>43</v>
      </c>
      <c r="O309" s="316"/>
      <c r="P309" s="316"/>
      <c r="Q309" s="316"/>
      <c r="R309" s="316"/>
      <c r="S309" s="316"/>
      <c r="T309" s="317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29" t="s">
        <v>232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24">
        <v>4607091384673</v>
      </c>
      <c r="E311" s="324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4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26"/>
      <c r="P311" s="326"/>
      <c r="Q311" s="326"/>
      <c r="R311" s="327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19"/>
      <c r="N312" s="315" t="s">
        <v>43</v>
      </c>
      <c r="O312" s="316"/>
      <c r="P312" s="316"/>
      <c r="Q312" s="316"/>
      <c r="R312" s="316"/>
      <c r="S312" s="316"/>
      <c r="T312" s="317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18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9"/>
      <c r="N313" s="315" t="s">
        <v>43</v>
      </c>
      <c r="O313" s="316"/>
      <c r="P313" s="316"/>
      <c r="Q313" s="316"/>
      <c r="R313" s="316"/>
      <c r="S313" s="316"/>
      <c r="T313" s="317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28" t="s">
        <v>467</v>
      </c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66"/>
      <c r="Z314" s="66"/>
    </row>
    <row r="315" spans="1:53" ht="14.25" customHeight="1" x14ac:dyDescent="0.25">
      <c r="A315" s="329" t="s">
        <v>116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24">
        <v>4607091384185</v>
      </c>
      <c r="E316" s="324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26"/>
      <c r="P316" s="326"/>
      <c r="Q316" s="326"/>
      <c r="R316" s="327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24">
        <v>4607091384192</v>
      </c>
      <c r="E317" s="324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26"/>
      <c r="P317" s="326"/>
      <c r="Q317" s="326"/>
      <c r="R317" s="32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24">
        <v>4680115881907</v>
      </c>
      <c r="E318" s="32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3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26"/>
      <c r="P318" s="326"/>
      <c r="Q318" s="326"/>
      <c r="R318" s="32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24">
        <v>4607091384680</v>
      </c>
      <c r="E319" s="324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3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26"/>
      <c r="P319" s="326"/>
      <c r="Q319" s="326"/>
      <c r="R319" s="32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8"/>
      <c r="M320" s="319"/>
      <c r="N320" s="315" t="s">
        <v>43</v>
      </c>
      <c r="O320" s="316"/>
      <c r="P320" s="316"/>
      <c r="Q320" s="316"/>
      <c r="R320" s="316"/>
      <c r="S320" s="316"/>
      <c r="T320" s="317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18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19"/>
      <c r="N321" s="315" t="s">
        <v>43</v>
      </c>
      <c r="O321" s="316"/>
      <c r="P321" s="316"/>
      <c r="Q321" s="316"/>
      <c r="R321" s="316"/>
      <c r="S321" s="316"/>
      <c r="T321" s="317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29" t="s">
        <v>76</v>
      </c>
      <c r="B322" s="329"/>
      <c r="C322" s="329"/>
      <c r="D322" s="329"/>
      <c r="E322" s="329"/>
      <c r="F322" s="329"/>
      <c r="G322" s="329"/>
      <c r="H322" s="329"/>
      <c r="I322" s="329"/>
      <c r="J322" s="329"/>
      <c r="K322" s="329"/>
      <c r="L322" s="329"/>
      <c r="M322" s="329"/>
      <c r="N322" s="329"/>
      <c r="O322" s="329"/>
      <c r="P322" s="329"/>
      <c r="Q322" s="329"/>
      <c r="R322" s="329"/>
      <c r="S322" s="329"/>
      <c r="T322" s="329"/>
      <c r="U322" s="329"/>
      <c r="V322" s="329"/>
      <c r="W322" s="329"/>
      <c r="X322" s="329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24">
        <v>4607091384802</v>
      </c>
      <c r="E323" s="324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26"/>
      <c r="P323" s="326"/>
      <c r="Q323" s="326"/>
      <c r="R323" s="327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24">
        <v>4607091384826</v>
      </c>
      <c r="E324" s="324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39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26"/>
      <c r="P324" s="326"/>
      <c r="Q324" s="326"/>
      <c r="R324" s="32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19"/>
      <c r="N325" s="315" t="s">
        <v>43</v>
      </c>
      <c r="O325" s="316"/>
      <c r="P325" s="316"/>
      <c r="Q325" s="316"/>
      <c r="R325" s="316"/>
      <c r="S325" s="316"/>
      <c r="T325" s="317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9"/>
      <c r="N326" s="315" t="s">
        <v>43</v>
      </c>
      <c r="O326" s="316"/>
      <c r="P326" s="316"/>
      <c r="Q326" s="316"/>
      <c r="R326" s="316"/>
      <c r="S326" s="316"/>
      <c r="T326" s="317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29" t="s">
        <v>81</v>
      </c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24">
        <v>4607091384246</v>
      </c>
      <c r="E328" s="32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26"/>
      <c r="P328" s="326"/>
      <c r="Q328" s="326"/>
      <c r="R328" s="32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24">
        <v>4680115881976</v>
      </c>
      <c r="E329" s="324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3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26"/>
      <c r="P329" s="326"/>
      <c r="Q329" s="326"/>
      <c r="R329" s="32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24">
        <v>4607091384253</v>
      </c>
      <c r="E330" s="324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3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26"/>
      <c r="P330" s="326"/>
      <c r="Q330" s="326"/>
      <c r="R330" s="327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24">
        <v>4680115881969</v>
      </c>
      <c r="E331" s="324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3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26"/>
      <c r="P331" s="326"/>
      <c r="Q331" s="326"/>
      <c r="R331" s="327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18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19"/>
      <c r="N332" s="315" t="s">
        <v>43</v>
      </c>
      <c r="O332" s="316"/>
      <c r="P332" s="316"/>
      <c r="Q332" s="316"/>
      <c r="R332" s="316"/>
      <c r="S332" s="316"/>
      <c r="T332" s="317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19"/>
      <c r="N333" s="315" t="s">
        <v>43</v>
      </c>
      <c r="O333" s="316"/>
      <c r="P333" s="316"/>
      <c r="Q333" s="316"/>
      <c r="R333" s="316"/>
      <c r="S333" s="316"/>
      <c r="T333" s="317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29" t="s">
        <v>232</v>
      </c>
      <c r="B334" s="329"/>
      <c r="C334" s="329"/>
      <c r="D334" s="329"/>
      <c r="E334" s="329"/>
      <c r="F334" s="329"/>
      <c r="G334" s="329"/>
      <c r="H334" s="329"/>
      <c r="I334" s="329"/>
      <c r="J334" s="329"/>
      <c r="K334" s="329"/>
      <c r="L334" s="329"/>
      <c r="M334" s="329"/>
      <c r="N334" s="329"/>
      <c r="O334" s="329"/>
      <c r="P334" s="329"/>
      <c r="Q334" s="329"/>
      <c r="R334" s="329"/>
      <c r="S334" s="329"/>
      <c r="T334" s="329"/>
      <c r="U334" s="329"/>
      <c r="V334" s="329"/>
      <c r="W334" s="329"/>
      <c r="X334" s="329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24">
        <v>4607091389357</v>
      </c>
      <c r="E335" s="324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3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26"/>
      <c r="P335" s="326"/>
      <c r="Q335" s="326"/>
      <c r="R335" s="32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18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9"/>
      <c r="N336" s="315" t="s">
        <v>43</v>
      </c>
      <c r="O336" s="316"/>
      <c r="P336" s="316"/>
      <c r="Q336" s="316"/>
      <c r="R336" s="316"/>
      <c r="S336" s="316"/>
      <c r="T336" s="317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9"/>
      <c r="N337" s="315" t="s">
        <v>43</v>
      </c>
      <c r="O337" s="316"/>
      <c r="P337" s="316"/>
      <c r="Q337" s="316"/>
      <c r="R337" s="316"/>
      <c r="S337" s="316"/>
      <c r="T337" s="317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40" t="s">
        <v>490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55"/>
      <c r="Z338" s="55"/>
    </row>
    <row r="339" spans="1:53" ht="16.5" customHeight="1" x14ac:dyDescent="0.25">
      <c r="A339" s="328" t="s">
        <v>491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66"/>
      <c r="Z339" s="66"/>
    </row>
    <row r="340" spans="1:53" ht="14.25" customHeight="1" x14ac:dyDescent="0.25">
      <c r="A340" s="329" t="s">
        <v>116</v>
      </c>
      <c r="B340" s="329"/>
      <c r="C340" s="329"/>
      <c r="D340" s="329"/>
      <c r="E340" s="329"/>
      <c r="F340" s="329"/>
      <c r="G340" s="329"/>
      <c r="H340" s="329"/>
      <c r="I340" s="329"/>
      <c r="J340" s="329"/>
      <c r="K340" s="329"/>
      <c r="L340" s="329"/>
      <c r="M340" s="329"/>
      <c r="N340" s="329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24">
        <v>4607091389708</v>
      </c>
      <c r="E341" s="324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3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26"/>
      <c r="P341" s="326"/>
      <c r="Q341" s="326"/>
      <c r="R341" s="327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24">
        <v>4607091389692</v>
      </c>
      <c r="E342" s="32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26"/>
      <c r="P342" s="326"/>
      <c r="Q342" s="326"/>
      <c r="R342" s="327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18"/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9"/>
      <c r="N343" s="315" t="s">
        <v>43</v>
      </c>
      <c r="O343" s="316"/>
      <c r="P343" s="316"/>
      <c r="Q343" s="316"/>
      <c r="R343" s="316"/>
      <c r="S343" s="316"/>
      <c r="T343" s="317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18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9"/>
      <c r="N344" s="315" t="s">
        <v>43</v>
      </c>
      <c r="O344" s="316"/>
      <c r="P344" s="316"/>
      <c r="Q344" s="316"/>
      <c r="R344" s="316"/>
      <c r="S344" s="316"/>
      <c r="T344" s="317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29" t="s">
        <v>76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24">
        <v>4607091389753</v>
      </c>
      <c r="E346" s="324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26"/>
      <c r="P346" s="326"/>
      <c r="Q346" s="326"/>
      <c r="R346" s="327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24">
        <v>4607091389760</v>
      </c>
      <c r="E347" s="32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26"/>
      <c r="P347" s="326"/>
      <c r="Q347" s="326"/>
      <c r="R347" s="327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24">
        <v>4607091389746</v>
      </c>
      <c r="E348" s="32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26"/>
      <c r="P348" s="326"/>
      <c r="Q348" s="326"/>
      <c r="R348" s="32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24">
        <v>4680115882928</v>
      </c>
      <c r="E349" s="324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26"/>
      <c r="P349" s="326"/>
      <c r="Q349" s="326"/>
      <c r="R349" s="32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24">
        <v>4680115883147</v>
      </c>
      <c r="E350" s="324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26"/>
      <c r="P350" s="326"/>
      <c r="Q350" s="326"/>
      <c r="R350" s="32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24">
        <v>4607091384338</v>
      </c>
      <c r="E351" s="324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26"/>
      <c r="P351" s="326"/>
      <c r="Q351" s="326"/>
      <c r="R351" s="32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24">
        <v>4680115883154</v>
      </c>
      <c r="E352" s="32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26"/>
      <c r="P352" s="326"/>
      <c r="Q352" s="326"/>
      <c r="R352" s="32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24">
        <v>4607091389524</v>
      </c>
      <c r="E353" s="324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26"/>
      <c r="P353" s="326"/>
      <c r="Q353" s="326"/>
      <c r="R353" s="32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24">
        <v>4680115883161</v>
      </c>
      <c r="E354" s="32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26"/>
      <c r="P354" s="326"/>
      <c r="Q354" s="326"/>
      <c r="R354" s="32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24">
        <v>4607091384345</v>
      </c>
      <c r="E355" s="324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26"/>
      <c r="P355" s="326"/>
      <c r="Q355" s="326"/>
      <c r="R355" s="32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24">
        <v>4680115883178</v>
      </c>
      <c r="E356" s="324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26"/>
      <c r="P356" s="326"/>
      <c r="Q356" s="326"/>
      <c r="R356" s="32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24">
        <v>4607091389531</v>
      </c>
      <c r="E357" s="324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26"/>
      <c r="P357" s="326"/>
      <c r="Q357" s="326"/>
      <c r="R357" s="32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24">
        <v>4680115883185</v>
      </c>
      <c r="E358" s="324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378" t="s">
        <v>522</v>
      </c>
      <c r="O358" s="326"/>
      <c r="P358" s="326"/>
      <c r="Q358" s="326"/>
      <c r="R358" s="32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18"/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  <c r="L359" s="318"/>
      <c r="M359" s="319"/>
      <c r="N359" s="315" t="s">
        <v>43</v>
      </c>
      <c r="O359" s="316"/>
      <c r="P359" s="316"/>
      <c r="Q359" s="316"/>
      <c r="R359" s="316"/>
      <c r="S359" s="316"/>
      <c r="T359" s="317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8"/>
      <c r="M360" s="319"/>
      <c r="N360" s="315" t="s">
        <v>43</v>
      </c>
      <c r="O360" s="316"/>
      <c r="P360" s="316"/>
      <c r="Q360" s="316"/>
      <c r="R360" s="316"/>
      <c r="S360" s="316"/>
      <c r="T360" s="317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29" t="s">
        <v>81</v>
      </c>
      <c r="B361" s="329"/>
      <c r="C361" s="329"/>
      <c r="D361" s="329"/>
      <c r="E361" s="329"/>
      <c r="F361" s="329"/>
      <c r="G361" s="329"/>
      <c r="H361" s="329"/>
      <c r="I361" s="329"/>
      <c r="J361" s="329"/>
      <c r="K361" s="329"/>
      <c r="L361" s="329"/>
      <c r="M361" s="329"/>
      <c r="N361" s="329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24">
        <v>4607091389685</v>
      </c>
      <c r="E362" s="324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3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26"/>
      <c r="P362" s="326"/>
      <c r="Q362" s="326"/>
      <c r="R362" s="327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24">
        <v>4607091389654</v>
      </c>
      <c r="E363" s="324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26"/>
      <c r="P363" s="326"/>
      <c r="Q363" s="326"/>
      <c r="R363" s="327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24">
        <v>4607091384352</v>
      </c>
      <c r="E364" s="324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26"/>
      <c r="P364" s="326"/>
      <c r="Q364" s="326"/>
      <c r="R364" s="327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24">
        <v>4607091389661</v>
      </c>
      <c r="E365" s="324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36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26"/>
      <c r="P365" s="326"/>
      <c r="Q365" s="326"/>
      <c r="R365" s="327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18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19"/>
      <c r="N366" s="315" t="s">
        <v>43</v>
      </c>
      <c r="O366" s="316"/>
      <c r="P366" s="316"/>
      <c r="Q366" s="316"/>
      <c r="R366" s="316"/>
      <c r="S366" s="316"/>
      <c r="T366" s="317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19"/>
      <c r="N367" s="315" t="s">
        <v>43</v>
      </c>
      <c r="O367" s="316"/>
      <c r="P367" s="316"/>
      <c r="Q367" s="316"/>
      <c r="R367" s="316"/>
      <c r="S367" s="316"/>
      <c r="T367" s="317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29" t="s">
        <v>232</v>
      </c>
      <c r="B368" s="329"/>
      <c r="C368" s="329"/>
      <c r="D368" s="329"/>
      <c r="E368" s="329"/>
      <c r="F368" s="329"/>
      <c r="G368" s="329"/>
      <c r="H368" s="329"/>
      <c r="I368" s="329"/>
      <c r="J368" s="329"/>
      <c r="K368" s="329"/>
      <c r="L368" s="329"/>
      <c r="M368" s="329"/>
      <c r="N368" s="329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24">
        <v>4680115881648</v>
      </c>
      <c r="E369" s="324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3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26"/>
      <c r="P369" s="326"/>
      <c r="Q369" s="326"/>
      <c r="R369" s="32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19"/>
      <c r="N370" s="315" t="s">
        <v>43</v>
      </c>
      <c r="O370" s="316"/>
      <c r="P370" s="316"/>
      <c r="Q370" s="316"/>
      <c r="R370" s="316"/>
      <c r="S370" s="316"/>
      <c r="T370" s="317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19"/>
      <c r="N371" s="315" t="s">
        <v>43</v>
      </c>
      <c r="O371" s="316"/>
      <c r="P371" s="316"/>
      <c r="Q371" s="316"/>
      <c r="R371" s="316"/>
      <c r="S371" s="316"/>
      <c r="T371" s="317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29" t="s">
        <v>103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24">
        <v>4680115882997</v>
      </c>
      <c r="E373" s="324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367" t="s">
        <v>535</v>
      </c>
      <c r="O373" s="326"/>
      <c r="P373" s="326"/>
      <c r="Q373" s="326"/>
      <c r="R373" s="32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19"/>
      <c r="N374" s="315" t="s">
        <v>43</v>
      </c>
      <c r="O374" s="316"/>
      <c r="P374" s="316"/>
      <c r="Q374" s="316"/>
      <c r="R374" s="316"/>
      <c r="S374" s="316"/>
      <c r="T374" s="31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9"/>
      <c r="N375" s="315" t="s">
        <v>43</v>
      </c>
      <c r="O375" s="316"/>
      <c r="P375" s="316"/>
      <c r="Q375" s="316"/>
      <c r="R375" s="316"/>
      <c r="S375" s="316"/>
      <c r="T375" s="31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28" t="s">
        <v>538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66"/>
      <c r="Z376" s="66"/>
    </row>
    <row r="377" spans="1:53" ht="14.25" customHeight="1" x14ac:dyDescent="0.25">
      <c r="A377" s="329" t="s">
        <v>108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24">
        <v>4607091389388</v>
      </c>
      <c r="E378" s="324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26"/>
      <c r="P378" s="326"/>
      <c r="Q378" s="326"/>
      <c r="R378" s="327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24">
        <v>4607091389364</v>
      </c>
      <c r="E379" s="324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26"/>
      <c r="P379" s="326"/>
      <c r="Q379" s="326"/>
      <c r="R379" s="32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9"/>
      <c r="N380" s="315" t="s">
        <v>43</v>
      </c>
      <c r="O380" s="316"/>
      <c r="P380" s="316"/>
      <c r="Q380" s="316"/>
      <c r="R380" s="316"/>
      <c r="S380" s="316"/>
      <c r="T380" s="317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9"/>
      <c r="N381" s="315" t="s">
        <v>43</v>
      </c>
      <c r="O381" s="316"/>
      <c r="P381" s="316"/>
      <c r="Q381" s="316"/>
      <c r="R381" s="316"/>
      <c r="S381" s="316"/>
      <c r="T381" s="317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29" t="s">
        <v>76</v>
      </c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29"/>
      <c r="N382" s="329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24">
        <v>4607091389739</v>
      </c>
      <c r="E383" s="324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26"/>
      <c r="P383" s="326"/>
      <c r="Q383" s="326"/>
      <c r="R383" s="327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24">
        <v>4680115883048</v>
      </c>
      <c r="E384" s="324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26"/>
      <c r="P384" s="326"/>
      <c r="Q384" s="326"/>
      <c r="R384" s="327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24">
        <v>4607091389425</v>
      </c>
      <c r="E385" s="324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26"/>
      <c r="P385" s="326"/>
      <c r="Q385" s="326"/>
      <c r="R385" s="32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24">
        <v>4680115882911</v>
      </c>
      <c r="E386" s="324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360" t="s">
        <v>551</v>
      </c>
      <c r="O386" s="326"/>
      <c r="P386" s="326"/>
      <c r="Q386" s="326"/>
      <c r="R386" s="32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24">
        <v>4680115880771</v>
      </c>
      <c r="E387" s="324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26"/>
      <c r="P387" s="326"/>
      <c r="Q387" s="326"/>
      <c r="R387" s="32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24">
        <v>4607091389500</v>
      </c>
      <c r="E388" s="324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26"/>
      <c r="P388" s="326"/>
      <c r="Q388" s="326"/>
      <c r="R388" s="32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24">
        <v>4680115881983</v>
      </c>
      <c r="E389" s="324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26"/>
      <c r="P389" s="326"/>
      <c r="Q389" s="326"/>
      <c r="R389" s="32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8"/>
      <c r="M390" s="319"/>
      <c r="N390" s="315" t="s">
        <v>43</v>
      </c>
      <c r="O390" s="316"/>
      <c r="P390" s="316"/>
      <c r="Q390" s="316"/>
      <c r="R390" s="316"/>
      <c r="S390" s="316"/>
      <c r="T390" s="317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9"/>
      <c r="N391" s="315" t="s">
        <v>43</v>
      </c>
      <c r="O391" s="316"/>
      <c r="P391" s="316"/>
      <c r="Q391" s="316"/>
      <c r="R391" s="316"/>
      <c r="S391" s="316"/>
      <c r="T391" s="317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29" t="s">
        <v>103</v>
      </c>
      <c r="B392" s="329"/>
      <c r="C392" s="329"/>
      <c r="D392" s="329"/>
      <c r="E392" s="329"/>
      <c r="F392" s="329"/>
      <c r="G392" s="329"/>
      <c r="H392" s="329"/>
      <c r="I392" s="329"/>
      <c r="J392" s="329"/>
      <c r="K392" s="329"/>
      <c r="L392" s="329"/>
      <c r="M392" s="329"/>
      <c r="N392" s="329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24">
        <v>4680115882980</v>
      </c>
      <c r="E393" s="324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26"/>
      <c r="P393" s="326"/>
      <c r="Q393" s="326"/>
      <c r="R393" s="327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19"/>
      <c r="N394" s="315" t="s">
        <v>43</v>
      </c>
      <c r="O394" s="316"/>
      <c r="P394" s="316"/>
      <c r="Q394" s="316"/>
      <c r="R394" s="316"/>
      <c r="S394" s="316"/>
      <c r="T394" s="317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19"/>
      <c r="N395" s="315" t="s">
        <v>43</v>
      </c>
      <c r="O395" s="316"/>
      <c r="P395" s="316"/>
      <c r="Q395" s="316"/>
      <c r="R395" s="316"/>
      <c r="S395" s="316"/>
      <c r="T395" s="317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40" t="s">
        <v>560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55"/>
      <c r="Z396" s="55"/>
    </row>
    <row r="397" spans="1:53" ht="16.5" customHeight="1" x14ac:dyDescent="0.25">
      <c r="A397" s="328" t="s">
        <v>560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66"/>
      <c r="Z397" s="66"/>
    </row>
    <row r="398" spans="1:53" ht="14.25" customHeight="1" x14ac:dyDescent="0.25">
      <c r="A398" s="329" t="s">
        <v>116</v>
      </c>
      <c r="B398" s="329"/>
      <c r="C398" s="329"/>
      <c r="D398" s="329"/>
      <c r="E398" s="329"/>
      <c r="F398" s="329"/>
      <c r="G398" s="329"/>
      <c r="H398" s="329"/>
      <c r="I398" s="329"/>
      <c r="J398" s="329"/>
      <c r="K398" s="329"/>
      <c r="L398" s="329"/>
      <c r="M398" s="329"/>
      <c r="N398" s="329"/>
      <c r="O398" s="329"/>
      <c r="P398" s="329"/>
      <c r="Q398" s="329"/>
      <c r="R398" s="329"/>
      <c r="S398" s="329"/>
      <c r="T398" s="329"/>
      <c r="U398" s="329"/>
      <c r="V398" s="329"/>
      <c r="W398" s="329"/>
      <c r="X398" s="329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24">
        <v>4607091389067</v>
      </c>
      <c r="E399" s="324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26"/>
      <c r="P399" s="326"/>
      <c r="Q399" s="326"/>
      <c r="R399" s="327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24">
        <v>4607091383522</v>
      </c>
      <c r="E400" s="324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26"/>
      <c r="P400" s="326"/>
      <c r="Q400" s="326"/>
      <c r="R400" s="32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24">
        <v>4607091384437</v>
      </c>
      <c r="E401" s="32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26"/>
      <c r="P401" s="326"/>
      <c r="Q401" s="326"/>
      <c r="R401" s="32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24">
        <v>4607091389104</v>
      </c>
      <c r="E402" s="32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26"/>
      <c r="P402" s="326"/>
      <c r="Q402" s="326"/>
      <c r="R402" s="32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24">
        <v>4680115880603</v>
      </c>
      <c r="E403" s="324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35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26"/>
      <c r="P403" s="326"/>
      <c r="Q403" s="326"/>
      <c r="R403" s="32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24">
        <v>4607091389999</v>
      </c>
      <c r="E404" s="324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26"/>
      <c r="P404" s="326"/>
      <c r="Q404" s="326"/>
      <c r="R404" s="32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24">
        <v>4680115882782</v>
      </c>
      <c r="E405" s="32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26"/>
      <c r="P405" s="326"/>
      <c r="Q405" s="326"/>
      <c r="R405" s="32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24">
        <v>4607091389098</v>
      </c>
      <c r="E406" s="324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26"/>
      <c r="P406" s="326"/>
      <c r="Q406" s="326"/>
      <c r="R406" s="327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24">
        <v>4607091389982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26"/>
      <c r="P407" s="326"/>
      <c r="Q407" s="326"/>
      <c r="R407" s="32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18"/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9"/>
      <c r="N408" s="315" t="s">
        <v>43</v>
      </c>
      <c r="O408" s="316"/>
      <c r="P408" s="316"/>
      <c r="Q408" s="316"/>
      <c r="R408" s="316"/>
      <c r="S408" s="316"/>
      <c r="T408" s="317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18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9"/>
      <c r="N409" s="315" t="s">
        <v>43</v>
      </c>
      <c r="O409" s="316"/>
      <c r="P409" s="316"/>
      <c r="Q409" s="316"/>
      <c r="R409" s="316"/>
      <c r="S409" s="316"/>
      <c r="T409" s="317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29" t="s">
        <v>108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24">
        <v>4607091388930</v>
      </c>
      <c r="E411" s="324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26"/>
      <c r="P411" s="326"/>
      <c r="Q411" s="326"/>
      <c r="R411" s="327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24">
        <v>4680115880054</v>
      </c>
      <c r="E412" s="324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26"/>
      <c r="P412" s="326"/>
      <c r="Q412" s="326"/>
      <c r="R412" s="327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9"/>
      <c r="N413" s="315" t="s">
        <v>43</v>
      </c>
      <c r="O413" s="316"/>
      <c r="P413" s="316"/>
      <c r="Q413" s="316"/>
      <c r="R413" s="316"/>
      <c r="S413" s="316"/>
      <c r="T413" s="317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18"/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9"/>
      <c r="N414" s="315" t="s">
        <v>43</v>
      </c>
      <c r="O414" s="316"/>
      <c r="P414" s="316"/>
      <c r="Q414" s="316"/>
      <c r="R414" s="316"/>
      <c r="S414" s="316"/>
      <c r="T414" s="317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29" t="s">
        <v>76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24">
        <v>4680115883116</v>
      </c>
      <c r="E416" s="324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26"/>
      <c r="P416" s="326"/>
      <c r="Q416" s="326"/>
      <c r="R416" s="32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24">
        <v>4680115883093</v>
      </c>
      <c r="E417" s="32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26"/>
      <c r="P417" s="326"/>
      <c r="Q417" s="326"/>
      <c r="R417" s="32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24">
        <v>4680115883109</v>
      </c>
      <c r="E418" s="32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26"/>
      <c r="P418" s="326"/>
      <c r="Q418" s="326"/>
      <c r="R418" s="32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24">
        <v>4680115882072</v>
      </c>
      <c r="E419" s="324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341" t="s">
        <v>591</v>
      </c>
      <c r="O419" s="326"/>
      <c r="P419" s="326"/>
      <c r="Q419" s="326"/>
      <c r="R419" s="32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24">
        <v>4680115882102</v>
      </c>
      <c r="E420" s="324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342" t="s">
        <v>594</v>
      </c>
      <c r="O420" s="326"/>
      <c r="P420" s="326"/>
      <c r="Q420" s="326"/>
      <c r="R420" s="32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24">
        <v>4680115882096</v>
      </c>
      <c r="E421" s="32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3" t="s">
        <v>597</v>
      </c>
      <c r="O421" s="326"/>
      <c r="P421" s="326"/>
      <c r="Q421" s="326"/>
      <c r="R421" s="32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18"/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  <c r="L422" s="318"/>
      <c r="M422" s="319"/>
      <c r="N422" s="315" t="s">
        <v>43</v>
      </c>
      <c r="O422" s="316"/>
      <c r="P422" s="316"/>
      <c r="Q422" s="316"/>
      <c r="R422" s="316"/>
      <c r="S422" s="316"/>
      <c r="T422" s="317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18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19"/>
      <c r="N423" s="315" t="s">
        <v>43</v>
      </c>
      <c r="O423" s="316"/>
      <c r="P423" s="316"/>
      <c r="Q423" s="316"/>
      <c r="R423" s="316"/>
      <c r="S423" s="316"/>
      <c r="T423" s="317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29" t="s">
        <v>81</v>
      </c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29"/>
      <c r="N424" s="329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24">
        <v>4607091383409</v>
      </c>
      <c r="E425" s="324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26"/>
      <c r="P425" s="326"/>
      <c r="Q425" s="326"/>
      <c r="R425" s="32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24">
        <v>4607091383416</v>
      </c>
      <c r="E426" s="324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26"/>
      <c r="P426" s="326"/>
      <c r="Q426" s="326"/>
      <c r="R426" s="32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19"/>
      <c r="N427" s="315" t="s">
        <v>43</v>
      </c>
      <c r="O427" s="316"/>
      <c r="P427" s="316"/>
      <c r="Q427" s="316"/>
      <c r="R427" s="316"/>
      <c r="S427" s="316"/>
      <c r="T427" s="317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18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9"/>
      <c r="N428" s="315" t="s">
        <v>43</v>
      </c>
      <c r="O428" s="316"/>
      <c r="P428" s="316"/>
      <c r="Q428" s="316"/>
      <c r="R428" s="316"/>
      <c r="S428" s="316"/>
      <c r="T428" s="317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40" t="s">
        <v>602</v>
      </c>
      <c r="B429" s="340"/>
      <c r="C429" s="340"/>
      <c r="D429" s="340"/>
      <c r="E429" s="340"/>
      <c r="F429" s="340"/>
      <c r="G429" s="340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340"/>
      <c r="S429" s="340"/>
      <c r="T429" s="340"/>
      <c r="U429" s="340"/>
      <c r="V429" s="340"/>
      <c r="W429" s="340"/>
      <c r="X429" s="340"/>
      <c r="Y429" s="55"/>
      <c r="Z429" s="55"/>
    </row>
    <row r="430" spans="1:53" ht="16.5" customHeight="1" x14ac:dyDescent="0.25">
      <c r="A430" s="328" t="s">
        <v>603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66"/>
      <c r="Z430" s="66"/>
    </row>
    <row r="431" spans="1:53" ht="14.25" customHeight="1" x14ac:dyDescent="0.25">
      <c r="A431" s="329" t="s">
        <v>116</v>
      </c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29"/>
      <c r="N431" s="329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24">
        <v>4640242180441</v>
      </c>
      <c r="E432" s="324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336" t="s">
        <v>606</v>
      </c>
      <c r="O432" s="326"/>
      <c r="P432" s="326"/>
      <c r="Q432" s="326"/>
      <c r="R432" s="327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24">
        <v>4640242180564</v>
      </c>
      <c r="E433" s="324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7" t="s">
        <v>609</v>
      </c>
      <c r="O433" s="326"/>
      <c r="P433" s="326"/>
      <c r="Q433" s="326"/>
      <c r="R433" s="327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9"/>
      <c r="N434" s="315" t="s">
        <v>43</v>
      </c>
      <c r="O434" s="316"/>
      <c r="P434" s="316"/>
      <c r="Q434" s="316"/>
      <c r="R434" s="316"/>
      <c r="S434" s="316"/>
      <c r="T434" s="317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18"/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9"/>
      <c r="N435" s="315" t="s">
        <v>43</v>
      </c>
      <c r="O435" s="316"/>
      <c r="P435" s="316"/>
      <c r="Q435" s="316"/>
      <c r="R435" s="316"/>
      <c r="S435" s="316"/>
      <c r="T435" s="317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29" t="s">
        <v>108</v>
      </c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29"/>
      <c r="N436" s="329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24">
        <v>4640242180526</v>
      </c>
      <c r="E437" s="324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334" t="s">
        <v>612</v>
      </c>
      <c r="O437" s="326"/>
      <c r="P437" s="326"/>
      <c r="Q437" s="326"/>
      <c r="R437" s="327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24">
        <v>4640242180519</v>
      </c>
      <c r="E438" s="324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335" t="s">
        <v>615</v>
      </c>
      <c r="O438" s="326"/>
      <c r="P438" s="326"/>
      <c r="Q438" s="326"/>
      <c r="R438" s="32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9"/>
      <c r="N439" s="315" t="s">
        <v>43</v>
      </c>
      <c r="O439" s="316"/>
      <c r="P439" s="316"/>
      <c r="Q439" s="316"/>
      <c r="R439" s="316"/>
      <c r="S439" s="316"/>
      <c r="T439" s="317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18"/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9"/>
      <c r="N440" s="315" t="s">
        <v>43</v>
      </c>
      <c r="O440" s="316"/>
      <c r="P440" s="316"/>
      <c r="Q440" s="316"/>
      <c r="R440" s="316"/>
      <c r="S440" s="316"/>
      <c r="T440" s="317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29" t="s">
        <v>76</v>
      </c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29"/>
      <c r="N441" s="329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24">
        <v>4640242180816</v>
      </c>
      <c r="E442" s="324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331" t="s">
        <v>618</v>
      </c>
      <c r="O442" s="326"/>
      <c r="P442" s="326"/>
      <c r="Q442" s="326"/>
      <c r="R442" s="327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24">
        <v>4640242180595</v>
      </c>
      <c r="E443" s="324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2" t="s">
        <v>621</v>
      </c>
      <c r="O443" s="326"/>
      <c r="P443" s="326"/>
      <c r="Q443" s="326"/>
      <c r="R443" s="327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19"/>
      <c r="N444" s="315" t="s">
        <v>43</v>
      </c>
      <c r="O444" s="316"/>
      <c r="P444" s="316"/>
      <c r="Q444" s="316"/>
      <c r="R444" s="316"/>
      <c r="S444" s="316"/>
      <c r="T444" s="317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9"/>
      <c r="N445" s="315" t="s">
        <v>43</v>
      </c>
      <c r="O445" s="316"/>
      <c r="P445" s="316"/>
      <c r="Q445" s="316"/>
      <c r="R445" s="316"/>
      <c r="S445" s="316"/>
      <c r="T445" s="317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29" t="s">
        <v>81</v>
      </c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29"/>
      <c r="N446" s="329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24">
        <v>4640242180540</v>
      </c>
      <c r="E447" s="324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333" t="s">
        <v>624</v>
      </c>
      <c r="O447" s="326"/>
      <c r="P447" s="326"/>
      <c r="Q447" s="326"/>
      <c r="R447" s="327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24">
        <v>4640242180557</v>
      </c>
      <c r="E448" s="324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325" t="s">
        <v>627</v>
      </c>
      <c r="O448" s="326"/>
      <c r="P448" s="326"/>
      <c r="Q448" s="326"/>
      <c r="R448" s="32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19"/>
      <c r="N449" s="315" t="s">
        <v>43</v>
      </c>
      <c r="O449" s="316"/>
      <c r="P449" s="316"/>
      <c r="Q449" s="316"/>
      <c r="R449" s="316"/>
      <c r="S449" s="316"/>
      <c r="T449" s="31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9"/>
      <c r="N450" s="315" t="s">
        <v>43</v>
      </c>
      <c r="O450" s="316"/>
      <c r="P450" s="316"/>
      <c r="Q450" s="316"/>
      <c r="R450" s="316"/>
      <c r="S450" s="316"/>
      <c r="T450" s="31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28" t="s">
        <v>628</v>
      </c>
      <c r="B451" s="328"/>
      <c r="C451" s="328"/>
      <c r="D451" s="328"/>
      <c r="E451" s="328"/>
      <c r="F451" s="328"/>
      <c r="G451" s="328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66"/>
      <c r="Z451" s="66"/>
    </row>
    <row r="452" spans="1:53" ht="14.25" customHeight="1" x14ac:dyDescent="0.25">
      <c r="A452" s="329" t="s">
        <v>81</v>
      </c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29"/>
      <c r="N452" s="329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  <c r="Y452" s="67"/>
      <c r="Z452" s="67"/>
    </row>
    <row r="453" spans="1:53" ht="16.5" customHeight="1" x14ac:dyDescent="0.25">
      <c r="A453" s="64" t="s">
        <v>629</v>
      </c>
      <c r="B453" s="64" t="s">
        <v>630</v>
      </c>
      <c r="C453" s="37">
        <v>4301051310</v>
      </c>
      <c r="D453" s="324">
        <v>4680115880870</v>
      </c>
      <c r="E453" s="324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145</v>
      </c>
      <c r="M453" s="38">
        <v>40</v>
      </c>
      <c r="N453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26"/>
      <c r="P453" s="326"/>
      <c r="Q453" s="326"/>
      <c r="R453" s="327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19"/>
      <c r="N454" s="315" t="s">
        <v>43</v>
      </c>
      <c r="O454" s="316"/>
      <c r="P454" s="316"/>
      <c r="Q454" s="316"/>
      <c r="R454" s="316"/>
      <c r="S454" s="316"/>
      <c r="T454" s="317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9"/>
      <c r="N455" s="315" t="s">
        <v>43</v>
      </c>
      <c r="O455" s="316"/>
      <c r="P455" s="316"/>
      <c r="Q455" s="316"/>
      <c r="R455" s="316"/>
      <c r="S455" s="316"/>
      <c r="T455" s="317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23"/>
      <c r="N456" s="320" t="s">
        <v>36</v>
      </c>
      <c r="O456" s="321"/>
      <c r="P456" s="321"/>
      <c r="Q456" s="321"/>
      <c r="R456" s="321"/>
      <c r="S456" s="321"/>
      <c r="T456" s="322"/>
      <c r="U456" s="43" t="s">
        <v>0</v>
      </c>
      <c r="V456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0</v>
      </c>
      <c r="W456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0</v>
      </c>
      <c r="X456" s="43"/>
      <c r="Y456" s="68"/>
      <c r="Z456" s="68"/>
    </row>
    <row r="457" spans="1:53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23"/>
      <c r="N457" s="320" t="s">
        <v>37</v>
      </c>
      <c r="O457" s="321"/>
      <c r="P457" s="321"/>
      <c r="Q457" s="321"/>
      <c r="R457" s="321"/>
      <c r="S457" s="321"/>
      <c r="T457" s="322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0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0</v>
      </c>
      <c r="X457" s="43"/>
      <c r="Y457" s="68"/>
      <c r="Z457" s="68"/>
    </row>
    <row r="458" spans="1:53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3"/>
      <c r="N458" s="320" t="s">
        <v>38</v>
      </c>
      <c r="O458" s="321"/>
      <c r="P458" s="321"/>
      <c r="Q458" s="321"/>
      <c r="R458" s="321"/>
      <c r="S458" s="321"/>
      <c r="T458" s="322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0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0</v>
      </c>
      <c r="X458" s="43"/>
      <c r="Y458" s="68"/>
      <c r="Z458" s="6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3"/>
      <c r="N459" s="320" t="s">
        <v>39</v>
      </c>
      <c r="O459" s="321"/>
      <c r="P459" s="321"/>
      <c r="Q459" s="321"/>
      <c r="R459" s="321"/>
      <c r="S459" s="321"/>
      <c r="T459" s="322"/>
      <c r="U459" s="43" t="s">
        <v>0</v>
      </c>
      <c r="V459" s="44">
        <f>GrossWeightTotal+PalletQtyTotal*25</f>
        <v>0</v>
      </c>
      <c r="W459" s="44">
        <f>GrossWeightTotalR+PalletQtyTotalR*25</f>
        <v>0</v>
      </c>
      <c r="X459" s="43"/>
      <c r="Y459" s="68"/>
      <c r="Z459" s="68"/>
    </row>
    <row r="460" spans="1:53" x14ac:dyDescent="0.2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23"/>
      <c r="N460" s="320" t="s">
        <v>40</v>
      </c>
      <c r="O460" s="321"/>
      <c r="P460" s="321"/>
      <c r="Q460" s="321"/>
      <c r="R460" s="321"/>
      <c r="S460" s="321"/>
      <c r="T460" s="322"/>
      <c r="U460" s="43" t="s">
        <v>23</v>
      </c>
      <c r="V460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0</v>
      </c>
      <c r="W460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0</v>
      </c>
      <c r="X460" s="43"/>
      <c r="Y460" s="68"/>
      <c r="Z460" s="68"/>
    </row>
    <row r="461" spans="1:53" ht="14.25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3"/>
      <c r="N461" s="320" t="s">
        <v>41</v>
      </c>
      <c r="O461" s="321"/>
      <c r="P461" s="321"/>
      <c r="Q461" s="321"/>
      <c r="R461" s="321"/>
      <c r="S461" s="321"/>
      <c r="T461" s="322"/>
      <c r="U461" s="46" t="s">
        <v>54</v>
      </c>
      <c r="V461" s="43"/>
      <c r="W461" s="43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0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311" t="s">
        <v>106</v>
      </c>
      <c r="D463" s="311" t="s">
        <v>106</v>
      </c>
      <c r="E463" s="311" t="s">
        <v>106</v>
      </c>
      <c r="F463" s="311" t="s">
        <v>106</v>
      </c>
      <c r="G463" s="311" t="s">
        <v>252</v>
      </c>
      <c r="H463" s="311" t="s">
        <v>252</v>
      </c>
      <c r="I463" s="311" t="s">
        <v>252</v>
      </c>
      <c r="J463" s="311" t="s">
        <v>252</v>
      </c>
      <c r="K463" s="312"/>
      <c r="L463" s="311" t="s">
        <v>252</v>
      </c>
      <c r="M463" s="311" t="s">
        <v>252</v>
      </c>
      <c r="N463" s="311" t="s">
        <v>443</v>
      </c>
      <c r="O463" s="311" t="s">
        <v>443</v>
      </c>
      <c r="P463" s="311" t="s">
        <v>490</v>
      </c>
      <c r="Q463" s="311" t="s">
        <v>490</v>
      </c>
      <c r="R463" s="72" t="s">
        <v>560</v>
      </c>
      <c r="S463" s="311" t="s">
        <v>602</v>
      </c>
      <c r="T463" s="311" t="s">
        <v>602</v>
      </c>
      <c r="U463" s="1"/>
      <c r="Z463" s="61"/>
      <c r="AC463" s="1"/>
    </row>
    <row r="464" spans="1:53" ht="14.25" customHeight="1" thickTop="1" x14ac:dyDescent="0.2">
      <c r="A464" s="313" t="s">
        <v>10</v>
      </c>
      <c r="B464" s="311" t="s">
        <v>75</v>
      </c>
      <c r="C464" s="311" t="s">
        <v>107</v>
      </c>
      <c r="D464" s="311" t="s">
        <v>115</v>
      </c>
      <c r="E464" s="311" t="s">
        <v>106</v>
      </c>
      <c r="F464" s="311" t="s">
        <v>245</v>
      </c>
      <c r="G464" s="311" t="s">
        <v>253</v>
      </c>
      <c r="H464" s="311" t="s">
        <v>260</v>
      </c>
      <c r="I464" s="311" t="s">
        <v>277</v>
      </c>
      <c r="J464" s="311" t="s">
        <v>335</v>
      </c>
      <c r="K464" s="1"/>
      <c r="L464" s="311" t="s">
        <v>411</v>
      </c>
      <c r="M464" s="311" t="s">
        <v>429</v>
      </c>
      <c r="N464" s="311" t="s">
        <v>444</v>
      </c>
      <c r="O464" s="311" t="s">
        <v>467</v>
      </c>
      <c r="P464" s="311" t="s">
        <v>491</v>
      </c>
      <c r="Q464" s="311" t="s">
        <v>538</v>
      </c>
      <c r="R464" s="311" t="s">
        <v>560</v>
      </c>
      <c r="S464" s="311" t="s">
        <v>603</v>
      </c>
      <c r="T464" s="311" t="s">
        <v>628</v>
      </c>
      <c r="U464" s="1"/>
      <c r="Z464" s="61"/>
      <c r="AC464" s="1"/>
    </row>
    <row r="465" spans="1:29" ht="13.5" thickBot="1" x14ac:dyDescent="0.25">
      <c r="A465" s="314"/>
      <c r="B465" s="311"/>
      <c r="C465" s="311"/>
      <c r="D465" s="311"/>
      <c r="E465" s="311"/>
      <c r="F465" s="311"/>
      <c r="G465" s="311"/>
      <c r="H465" s="311"/>
      <c r="I465" s="311"/>
      <c r="J465" s="311"/>
      <c r="K465" s="1"/>
      <c r="L465" s="311"/>
      <c r="M465" s="311"/>
      <c r="N465" s="311"/>
      <c r="O465" s="311"/>
      <c r="P465" s="311"/>
      <c r="Q465" s="311"/>
      <c r="R465" s="311"/>
      <c r="S465" s="311"/>
      <c r="T465" s="311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0</v>
      </c>
      <c r="D466" s="53">
        <f>IFERROR(W55*1,"0")+IFERROR(W56*1,"0")+IFERROR(W57*1,"0")+IFERROR(W58*1,"0")</f>
        <v>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6" s="53">
        <f>IFERROR(W128*1,"0")+IFERROR(W129*1,"0")+IFERROR(W130*1,"0")</f>
        <v>0</v>
      </c>
      <c r="G466" s="53">
        <f>IFERROR(W136*1,"0")+IFERROR(W137*1,"0")+IFERROR(W138*1,"0")</f>
        <v>0</v>
      </c>
      <c r="H466" s="53">
        <f>IFERROR(W143*1,"0")+IFERROR(W144*1,"0")+IFERROR(W145*1,"0")+IFERROR(W146*1,"0")+IFERROR(W147*1,"0")+IFERROR(W148*1,"0")+IFERROR(W149*1,"0")+IFERROR(W150*1,"0")</f>
        <v>0</v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8" spans="2:8" x14ac:dyDescent="0.2">
      <c r="B8" s="54" t="s">
        <v>640</v>
      </c>
      <c r="C8" s="54" t="s">
        <v>641</v>
      </c>
      <c r="D8" s="54" t="s">
        <v>642</v>
      </c>
      <c r="E8" s="54" t="s">
        <v>48</v>
      </c>
    </row>
    <row r="9" spans="2:8" x14ac:dyDescent="0.2">
      <c r="B9" s="54" t="s">
        <v>643</v>
      </c>
      <c r="C9" s="54" t="s">
        <v>644</v>
      </c>
      <c r="D9" s="54" t="s">
        <v>645</v>
      </c>
      <c r="E9" s="54" t="s">
        <v>48</v>
      </c>
    </row>
    <row r="11" spans="2:8" x14ac:dyDescent="0.2">
      <c r="B11" s="54" t="s">
        <v>646</v>
      </c>
      <c r="C11" s="54" t="s">
        <v>635</v>
      </c>
      <c r="D11" s="54" t="s">
        <v>48</v>
      </c>
      <c r="E11" s="54" t="s">
        <v>48</v>
      </c>
    </row>
    <row r="13" spans="2:8" x14ac:dyDescent="0.2">
      <c r="B13" s="54" t="s">
        <v>647</v>
      </c>
      <c r="C13" s="54" t="s">
        <v>638</v>
      </c>
      <c r="D13" s="54" t="s">
        <v>48</v>
      </c>
      <c r="E13" s="54" t="s">
        <v>48</v>
      </c>
    </row>
    <row r="15" spans="2:8" x14ac:dyDescent="0.2">
      <c r="B15" s="54" t="s">
        <v>648</v>
      </c>
      <c r="C15" s="54" t="s">
        <v>641</v>
      </c>
      <c r="D15" s="54" t="s">
        <v>48</v>
      </c>
      <c r="E15" s="54" t="s">
        <v>48</v>
      </c>
    </row>
    <row r="17" spans="2:5" x14ac:dyDescent="0.2">
      <c r="B17" s="54" t="s">
        <v>649</v>
      </c>
      <c r="C17" s="54" t="s">
        <v>644</v>
      </c>
      <c r="D17" s="54" t="s">
        <v>48</v>
      </c>
      <c r="E17" s="54" t="s">
        <v>48</v>
      </c>
    </row>
    <row r="19" spans="2:5" x14ac:dyDescent="0.2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660</v>
      </c>
      <c r="C29" s="54" t="s">
        <v>48</v>
      </c>
      <c r="D29" s="54" t="s">
        <v>48</v>
      </c>
      <c r="E29" s="54" t="s">
        <v>48</v>
      </c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