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1640120-545A-4301-8E74-BB4FEFD8E4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M578" i="2"/>
  <c r="Y578" i="2"/>
  <c r="Y580" i="2" s="1"/>
  <c r="X576" i="2"/>
  <c r="X575" i="2"/>
  <c r="BO574" i="2"/>
  <c r="BM574" i="2"/>
  <c r="Y574" i="2"/>
  <c r="BO573" i="2"/>
  <c r="BM573" i="2"/>
  <c r="Y573" i="2"/>
  <c r="X570" i="2"/>
  <c r="X569" i="2"/>
  <c r="BO568" i="2"/>
  <c r="BM568" i="2"/>
  <c r="Y568" i="2"/>
  <c r="BO567" i="2"/>
  <c r="BM567" i="2"/>
  <c r="Y567" i="2"/>
  <c r="BP566" i="2"/>
  <c r="BO566" i="2"/>
  <c r="BN566" i="2"/>
  <c r="BM566" i="2"/>
  <c r="Z566" i="2"/>
  <c r="Y566" i="2"/>
  <c r="BO565" i="2"/>
  <c r="BM565" i="2"/>
  <c r="Y565" i="2"/>
  <c r="X563" i="2"/>
  <c r="X562" i="2"/>
  <c r="BO561" i="2"/>
  <c r="BM561" i="2"/>
  <c r="Y561" i="2"/>
  <c r="BP561" i="2" s="1"/>
  <c r="BP560" i="2"/>
  <c r="BO560" i="2"/>
  <c r="BM560" i="2"/>
  <c r="Y560" i="2"/>
  <c r="Y562" i="2" s="1"/>
  <c r="X558" i="2"/>
  <c r="X557" i="2"/>
  <c r="BP556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P552" i="2"/>
  <c r="BO552" i="2"/>
  <c r="BM552" i="2"/>
  <c r="Y552" i="2"/>
  <c r="BO551" i="2"/>
  <c r="BM551" i="2"/>
  <c r="Y551" i="2"/>
  <c r="BP551" i="2" s="1"/>
  <c r="X549" i="2"/>
  <c r="X548" i="2"/>
  <c r="BO547" i="2"/>
  <c r="BM547" i="2"/>
  <c r="Y547" i="2"/>
  <c r="BO546" i="2"/>
  <c r="BM546" i="2"/>
  <c r="Y546" i="2"/>
  <c r="BP546" i="2" s="1"/>
  <c r="BO545" i="2"/>
  <c r="BM545" i="2"/>
  <c r="Z545" i="2"/>
  <c r="Y545" i="2"/>
  <c r="BN545" i="2" s="1"/>
  <c r="BO544" i="2"/>
  <c r="BM544" i="2"/>
  <c r="Y544" i="2"/>
  <c r="BP544" i="2" s="1"/>
  <c r="X542" i="2"/>
  <c r="X541" i="2"/>
  <c r="BO540" i="2"/>
  <c r="BM540" i="2"/>
  <c r="Y540" i="2"/>
  <c r="BP540" i="2" s="1"/>
  <c r="BP539" i="2"/>
  <c r="BO539" i="2"/>
  <c r="BM539" i="2"/>
  <c r="Y539" i="2"/>
  <c r="BN539" i="2" s="1"/>
  <c r="BO538" i="2"/>
  <c r="BM538" i="2"/>
  <c r="Y538" i="2"/>
  <c r="BP538" i="2" s="1"/>
  <c r="BP537" i="2"/>
  <c r="BO537" i="2"/>
  <c r="BM537" i="2"/>
  <c r="Y537" i="2"/>
  <c r="BN537" i="2" s="1"/>
  <c r="BO536" i="2"/>
  <c r="BM536" i="2"/>
  <c r="Y536" i="2"/>
  <c r="BP536" i="2" s="1"/>
  <c r="BP535" i="2"/>
  <c r="BO535" i="2"/>
  <c r="BM535" i="2"/>
  <c r="Y535" i="2"/>
  <c r="BN535" i="2" s="1"/>
  <c r="BO534" i="2"/>
  <c r="BM534" i="2"/>
  <c r="Y534" i="2"/>
  <c r="BN534" i="2" s="1"/>
  <c r="Y530" i="2"/>
  <c r="X530" i="2"/>
  <c r="X529" i="2"/>
  <c r="BO528" i="2"/>
  <c r="BM528" i="2"/>
  <c r="Y528" i="2"/>
  <c r="P528" i="2"/>
  <c r="X526" i="2"/>
  <c r="X525" i="2"/>
  <c r="BP524" i="2"/>
  <c r="BO524" i="2"/>
  <c r="BN524" i="2"/>
  <c r="BM524" i="2"/>
  <c r="Z524" i="2"/>
  <c r="Y524" i="2"/>
  <c r="P524" i="2"/>
  <c r="BO523" i="2"/>
  <c r="BM523" i="2"/>
  <c r="Y523" i="2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M513" i="2"/>
  <c r="Y513" i="2"/>
  <c r="Y520" i="2" s="1"/>
  <c r="P513" i="2"/>
  <c r="X511" i="2"/>
  <c r="X510" i="2"/>
  <c r="BO509" i="2"/>
  <c r="BM509" i="2"/>
  <c r="Y509" i="2"/>
  <c r="BP509" i="2" s="1"/>
  <c r="P509" i="2"/>
  <c r="BP508" i="2"/>
  <c r="BO508" i="2"/>
  <c r="BN508" i="2"/>
  <c r="BM508" i="2"/>
  <c r="Z508" i="2"/>
  <c r="Y508" i="2"/>
  <c r="P508" i="2"/>
  <c r="X506" i="2"/>
  <c r="X505" i="2"/>
  <c r="BO504" i="2"/>
  <c r="BM504" i="2"/>
  <c r="Y504" i="2"/>
  <c r="P504" i="2"/>
  <c r="BO503" i="2"/>
  <c r="BM503" i="2"/>
  <c r="Y503" i="2"/>
  <c r="P503" i="2"/>
  <c r="BP502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P500" i="2"/>
  <c r="BP499" i="2"/>
  <c r="BO499" i="2"/>
  <c r="BM499" i="2"/>
  <c r="Y499" i="2"/>
  <c r="BN499" i="2" s="1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BP491" i="2" s="1"/>
  <c r="P491" i="2"/>
  <c r="Y488" i="2"/>
  <c r="X488" i="2"/>
  <c r="X487" i="2"/>
  <c r="BO486" i="2"/>
  <c r="BM486" i="2"/>
  <c r="Y486" i="2"/>
  <c r="BP486" i="2" s="1"/>
  <c r="P486" i="2"/>
  <c r="BO485" i="2"/>
  <c r="BM485" i="2"/>
  <c r="Z485" i="2"/>
  <c r="Y485" i="2"/>
  <c r="BN485" i="2" s="1"/>
  <c r="P485" i="2"/>
  <c r="BO484" i="2"/>
  <c r="BM484" i="2"/>
  <c r="Y484" i="2"/>
  <c r="P484" i="2"/>
  <c r="X481" i="2"/>
  <c r="X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P471" i="2"/>
  <c r="BP470" i="2"/>
  <c r="BO470" i="2"/>
  <c r="BM470" i="2"/>
  <c r="Y470" i="2"/>
  <c r="P470" i="2"/>
  <c r="X468" i="2"/>
  <c r="X467" i="2"/>
  <c r="BO466" i="2"/>
  <c r="BM466" i="2"/>
  <c r="Y466" i="2"/>
  <c r="P466" i="2"/>
  <c r="X463" i="2"/>
  <c r="X462" i="2"/>
  <c r="BP461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BP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Z435" i="2"/>
  <c r="Y435" i="2"/>
  <c r="BN435" i="2" s="1"/>
  <c r="P435" i="2"/>
  <c r="BO434" i="2"/>
  <c r="BM434" i="2"/>
  <c r="Y434" i="2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Y424" i="2"/>
  <c r="X424" i="2"/>
  <c r="Y423" i="2"/>
  <c r="X423" i="2"/>
  <c r="BP422" i="2"/>
  <c r="BO422" i="2"/>
  <c r="BN422" i="2"/>
  <c r="BM422" i="2"/>
  <c r="Z422" i="2"/>
  <c r="Z423" i="2" s="1"/>
  <c r="Y422" i="2"/>
  <c r="P422" i="2"/>
  <c r="X420" i="2"/>
  <c r="X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2" i="2"/>
  <c r="X411" i="2"/>
  <c r="BP410" i="2"/>
  <c r="BO410" i="2"/>
  <c r="BN410" i="2"/>
  <c r="BM410" i="2"/>
  <c r="Z410" i="2"/>
  <c r="Y410" i="2"/>
  <c r="P410" i="2"/>
  <c r="BO409" i="2"/>
  <c r="BM409" i="2"/>
  <c r="Y409" i="2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P390" i="2"/>
  <c r="BO390" i="2"/>
  <c r="BN390" i="2"/>
  <c r="BM390" i="2"/>
  <c r="Z390" i="2"/>
  <c r="Y390" i="2"/>
  <c r="P390" i="2"/>
  <c r="X388" i="2"/>
  <c r="X387" i="2"/>
  <c r="BO386" i="2"/>
  <c r="BM386" i="2"/>
  <c r="Y386" i="2"/>
  <c r="P386" i="2"/>
  <c r="BO385" i="2"/>
  <c r="BM385" i="2"/>
  <c r="Y385" i="2"/>
  <c r="P385" i="2"/>
  <c r="X383" i="2"/>
  <c r="X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BP379" i="2" s="1"/>
  <c r="P379" i="2"/>
  <c r="BP378" i="2"/>
  <c r="BO378" i="2"/>
  <c r="BN378" i="2"/>
  <c r="BM378" i="2"/>
  <c r="Z378" i="2"/>
  <c r="Y378" i="2"/>
  <c r="P378" i="2"/>
  <c r="BO377" i="2"/>
  <c r="BM377" i="2"/>
  <c r="Z377" i="2"/>
  <c r="Y377" i="2"/>
  <c r="BN377" i="2" s="1"/>
  <c r="P377" i="2"/>
  <c r="BO376" i="2"/>
  <c r="BM376" i="2"/>
  <c r="Y376" i="2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69" i="2"/>
  <c r="X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P350" i="2"/>
  <c r="BP349" i="2"/>
  <c r="BO349" i="2"/>
  <c r="BN349" i="2"/>
  <c r="BM349" i="2"/>
  <c r="Z349" i="2"/>
  <c r="Y349" i="2"/>
  <c r="P349" i="2"/>
  <c r="BO348" i="2"/>
  <c r="BM348" i="2"/>
  <c r="Y348" i="2"/>
  <c r="BP348" i="2" s="1"/>
  <c r="BO347" i="2"/>
  <c r="BM347" i="2"/>
  <c r="Y347" i="2"/>
  <c r="BP347" i="2" s="1"/>
  <c r="X345" i="2"/>
  <c r="X344" i="2"/>
  <c r="BP343" i="2"/>
  <c r="BO343" i="2"/>
  <c r="BN343" i="2"/>
  <c r="BM343" i="2"/>
  <c r="Z343" i="2"/>
  <c r="Y343" i="2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9" i="2"/>
  <c r="X338" i="2"/>
  <c r="BO337" i="2"/>
  <c r="BM337" i="2"/>
  <c r="Y337" i="2"/>
  <c r="BP337" i="2" s="1"/>
  <c r="P337" i="2"/>
  <c r="BO336" i="2"/>
  <c r="BM336" i="2"/>
  <c r="Y336" i="2"/>
  <c r="BN336" i="2" s="1"/>
  <c r="P336" i="2"/>
  <c r="BP335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P332" i="2"/>
  <c r="BO332" i="2"/>
  <c r="BM332" i="2"/>
  <c r="Y332" i="2"/>
  <c r="BN332" i="2" s="1"/>
  <c r="P332" i="2"/>
  <c r="X330" i="2"/>
  <c r="X329" i="2"/>
  <c r="BO328" i="2"/>
  <c r="BM328" i="2"/>
  <c r="Y328" i="2"/>
  <c r="BN328" i="2" s="1"/>
  <c r="P328" i="2"/>
  <c r="BO327" i="2"/>
  <c r="BM327" i="2"/>
  <c r="Y327" i="2"/>
  <c r="BN327" i="2" s="1"/>
  <c r="P327" i="2"/>
  <c r="BO326" i="2"/>
  <c r="BM326" i="2"/>
  <c r="Y326" i="2"/>
  <c r="BP326" i="2" s="1"/>
  <c r="P326" i="2"/>
  <c r="BO325" i="2"/>
  <c r="BM325" i="2"/>
  <c r="Y325" i="2"/>
  <c r="Y329" i="2" s="1"/>
  <c r="P325" i="2"/>
  <c r="X323" i="2"/>
  <c r="X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BP317" i="2" s="1"/>
  <c r="P317" i="2"/>
  <c r="BO316" i="2"/>
  <c r="BM316" i="2"/>
  <c r="Y316" i="2"/>
  <c r="BN316" i="2" s="1"/>
  <c r="BO315" i="2"/>
  <c r="BM315" i="2"/>
  <c r="Y315" i="2"/>
  <c r="BP315" i="2" s="1"/>
  <c r="P315" i="2"/>
  <c r="BO314" i="2"/>
  <c r="BM314" i="2"/>
  <c r="Y314" i="2"/>
  <c r="Y323" i="2" s="1"/>
  <c r="P314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R599" i="2" s="1"/>
  <c r="P290" i="2"/>
  <c r="X287" i="2"/>
  <c r="X286" i="2"/>
  <c r="BO285" i="2"/>
  <c r="BM285" i="2"/>
  <c r="Y285" i="2"/>
  <c r="BN285" i="2" s="1"/>
  <c r="P285" i="2"/>
  <c r="BO284" i="2"/>
  <c r="BM284" i="2"/>
  <c r="Y284" i="2"/>
  <c r="P284" i="2"/>
  <c r="BO283" i="2"/>
  <c r="BM283" i="2"/>
  <c r="Y283" i="2"/>
  <c r="P283" i="2"/>
  <c r="X280" i="2"/>
  <c r="X279" i="2"/>
  <c r="BO278" i="2"/>
  <c r="BM278" i="2"/>
  <c r="Y278" i="2"/>
  <c r="P278" i="2"/>
  <c r="X275" i="2"/>
  <c r="X274" i="2"/>
  <c r="BO273" i="2"/>
  <c r="BM273" i="2"/>
  <c r="Y273" i="2"/>
  <c r="BN273" i="2" s="1"/>
  <c r="P273" i="2"/>
  <c r="BO272" i="2"/>
  <c r="BM272" i="2"/>
  <c r="Y272" i="2"/>
  <c r="BP272" i="2" s="1"/>
  <c r="P272" i="2"/>
  <c r="BP271" i="2"/>
  <c r="BO271" i="2"/>
  <c r="BM271" i="2"/>
  <c r="Y271" i="2"/>
  <c r="BN271" i="2" s="1"/>
  <c r="P271" i="2"/>
  <c r="BO270" i="2"/>
  <c r="BM270" i="2"/>
  <c r="Y270" i="2"/>
  <c r="BN270" i="2" s="1"/>
  <c r="P270" i="2"/>
  <c r="BO269" i="2"/>
  <c r="BM269" i="2"/>
  <c r="Y269" i="2"/>
  <c r="BP269" i="2" s="1"/>
  <c r="BO268" i="2"/>
  <c r="BM268" i="2"/>
  <c r="Y268" i="2"/>
  <c r="BP268" i="2" s="1"/>
  <c r="P268" i="2"/>
  <c r="X265" i="2"/>
  <c r="X264" i="2"/>
  <c r="BO263" i="2"/>
  <c r="BM263" i="2"/>
  <c r="Z263" i="2"/>
  <c r="Y263" i="2"/>
  <c r="BN263" i="2" s="1"/>
  <c r="P263" i="2"/>
  <c r="BO262" i="2"/>
  <c r="BM262" i="2"/>
  <c r="Y262" i="2"/>
  <c r="P262" i="2"/>
  <c r="BO261" i="2"/>
  <c r="BM261" i="2"/>
  <c r="Y261" i="2"/>
  <c r="P261" i="2"/>
  <c r="BO260" i="2"/>
  <c r="BM260" i="2"/>
  <c r="Y260" i="2"/>
  <c r="BP260" i="2" s="1"/>
  <c r="P260" i="2"/>
  <c r="BP259" i="2"/>
  <c r="BO259" i="2"/>
  <c r="BM259" i="2"/>
  <c r="Y259" i="2"/>
  <c r="BN259" i="2" s="1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Z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P235" i="2"/>
  <c r="X233" i="2"/>
  <c r="X232" i="2"/>
  <c r="BO231" i="2"/>
  <c r="BM231" i="2"/>
  <c r="Y231" i="2"/>
  <c r="P231" i="2"/>
  <c r="BP230" i="2"/>
  <c r="BO230" i="2"/>
  <c r="BN230" i="2"/>
  <c r="BM230" i="2"/>
  <c r="Z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BN211" i="2" s="1"/>
  <c r="P211" i="2"/>
  <c r="BP210" i="2"/>
  <c r="BO210" i="2"/>
  <c r="BN210" i="2"/>
  <c r="BM210" i="2"/>
  <c r="Z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BN205" i="2" s="1"/>
  <c r="P205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X197" i="2"/>
  <c r="X196" i="2"/>
  <c r="BO195" i="2"/>
  <c r="BM195" i="2"/>
  <c r="Y195" i="2"/>
  <c r="BN195" i="2" s="1"/>
  <c r="P195" i="2"/>
  <c r="BO194" i="2"/>
  <c r="BM194" i="2"/>
  <c r="Y194" i="2"/>
  <c r="BN194" i="2" s="1"/>
  <c r="P194" i="2"/>
  <c r="BO193" i="2"/>
  <c r="BM193" i="2"/>
  <c r="Y193" i="2"/>
  <c r="BP193" i="2" s="1"/>
  <c r="P193" i="2"/>
  <c r="BO192" i="2"/>
  <c r="BM192" i="2"/>
  <c r="Y192" i="2"/>
  <c r="P192" i="2"/>
  <c r="BP191" i="2"/>
  <c r="BO191" i="2"/>
  <c r="BM191" i="2"/>
  <c r="Y191" i="2"/>
  <c r="BN191" i="2" s="1"/>
  <c r="P191" i="2"/>
  <c r="BO190" i="2"/>
  <c r="BM190" i="2"/>
  <c r="Y190" i="2"/>
  <c r="P190" i="2"/>
  <c r="BO189" i="2"/>
  <c r="BM189" i="2"/>
  <c r="Y189" i="2"/>
  <c r="BP189" i="2" s="1"/>
  <c r="P189" i="2"/>
  <c r="BO188" i="2"/>
  <c r="BM188" i="2"/>
  <c r="Z188" i="2"/>
  <c r="Y188" i="2"/>
  <c r="P188" i="2"/>
  <c r="X184" i="2"/>
  <c r="X183" i="2"/>
  <c r="BO182" i="2"/>
  <c r="BM182" i="2"/>
  <c r="Y182" i="2"/>
  <c r="P182" i="2"/>
  <c r="BO181" i="2"/>
  <c r="BM181" i="2"/>
  <c r="Y181" i="2"/>
  <c r="BP181" i="2" s="1"/>
  <c r="P181" i="2"/>
  <c r="BO180" i="2"/>
  <c r="BM180" i="2"/>
  <c r="Y180" i="2"/>
  <c r="Y184" i="2" s="1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N174" i="2" s="1"/>
  <c r="P174" i="2"/>
  <c r="BP173" i="2"/>
  <c r="BO173" i="2"/>
  <c r="BN173" i="2"/>
  <c r="BM173" i="2"/>
  <c r="Z173" i="2"/>
  <c r="Y173" i="2"/>
  <c r="P173" i="2"/>
  <c r="BO172" i="2"/>
  <c r="BM172" i="2"/>
  <c r="Y172" i="2"/>
  <c r="P172" i="2"/>
  <c r="X170" i="2"/>
  <c r="X169" i="2"/>
  <c r="BO168" i="2"/>
  <c r="BM168" i="2"/>
  <c r="Y168" i="2"/>
  <c r="BN168" i="2" s="1"/>
  <c r="P168" i="2"/>
  <c r="BP167" i="2"/>
  <c r="BO167" i="2"/>
  <c r="BN167" i="2"/>
  <c r="BM167" i="2"/>
  <c r="Z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N161" i="2" s="1"/>
  <c r="P161" i="2"/>
  <c r="BO160" i="2"/>
  <c r="BM160" i="2"/>
  <c r="Y160" i="2"/>
  <c r="Y162" i="2" s="1"/>
  <c r="P160" i="2"/>
  <c r="X158" i="2"/>
  <c r="X157" i="2"/>
  <c r="BO156" i="2"/>
  <c r="BM156" i="2"/>
  <c r="Y156" i="2"/>
  <c r="BP156" i="2" s="1"/>
  <c r="P156" i="2"/>
  <c r="BO155" i="2"/>
  <c r="BM155" i="2"/>
  <c r="Y155" i="2"/>
  <c r="Y157" i="2" s="1"/>
  <c r="P155" i="2"/>
  <c r="X153" i="2"/>
  <c r="X152" i="2"/>
  <c r="BO151" i="2"/>
  <c r="BM151" i="2"/>
  <c r="Y151" i="2"/>
  <c r="BP151" i="2" s="1"/>
  <c r="P151" i="2"/>
  <c r="BO150" i="2"/>
  <c r="BM150" i="2"/>
  <c r="Z150" i="2"/>
  <c r="Y150" i="2"/>
  <c r="P150" i="2"/>
  <c r="X147" i="2"/>
  <c r="X146" i="2"/>
  <c r="BO145" i="2"/>
  <c r="BM145" i="2"/>
  <c r="Z145" i="2"/>
  <c r="Y145" i="2"/>
  <c r="BP145" i="2" s="1"/>
  <c r="P145" i="2"/>
  <c r="BO144" i="2"/>
  <c r="BM144" i="2"/>
  <c r="Y144" i="2"/>
  <c r="BP144" i="2" s="1"/>
  <c r="P144" i="2"/>
  <c r="X142" i="2"/>
  <c r="X141" i="2"/>
  <c r="BP140" i="2"/>
  <c r="BO140" i="2"/>
  <c r="BN140" i="2"/>
  <c r="BM140" i="2"/>
  <c r="Z140" i="2"/>
  <c r="Y140" i="2"/>
  <c r="P140" i="2"/>
  <c r="BO139" i="2"/>
  <c r="BN139" i="2"/>
  <c r="BM139" i="2"/>
  <c r="Z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BN136" i="2" s="1"/>
  <c r="P136" i="2"/>
  <c r="BP135" i="2"/>
  <c r="BO135" i="2"/>
  <c r="BN135" i="2"/>
  <c r="BM135" i="2"/>
  <c r="Z135" i="2"/>
  <c r="Y135" i="2"/>
  <c r="P135" i="2"/>
  <c r="X133" i="2"/>
  <c r="X132" i="2"/>
  <c r="BO131" i="2"/>
  <c r="BM131" i="2"/>
  <c r="Y131" i="2"/>
  <c r="BP131" i="2" s="1"/>
  <c r="BP130" i="2"/>
  <c r="BO130" i="2"/>
  <c r="BM130" i="2"/>
  <c r="Y130" i="2"/>
  <c r="BN130" i="2" s="1"/>
  <c r="P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BN127" i="2" s="1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Z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N106" i="2" s="1"/>
  <c r="P106" i="2"/>
  <c r="BO105" i="2"/>
  <c r="BM105" i="2"/>
  <c r="Y105" i="2"/>
  <c r="BN105" i="2" s="1"/>
  <c r="P105" i="2"/>
  <c r="BO104" i="2"/>
  <c r="BM104" i="2"/>
  <c r="Y104" i="2"/>
  <c r="E599" i="2" s="1"/>
  <c r="P104" i="2"/>
  <c r="X101" i="2"/>
  <c r="X100" i="2"/>
  <c r="BO99" i="2"/>
  <c r="BM99" i="2"/>
  <c r="Z99" i="2"/>
  <c r="Y99" i="2"/>
  <c r="BN99" i="2" s="1"/>
  <c r="P99" i="2"/>
  <c r="BO98" i="2"/>
  <c r="BN98" i="2"/>
  <c r="BM98" i="2"/>
  <c r="Z98" i="2"/>
  <c r="Y98" i="2"/>
  <c r="BP98" i="2" s="1"/>
  <c r="P98" i="2"/>
  <c r="BO97" i="2"/>
  <c r="BM97" i="2"/>
  <c r="Y97" i="2"/>
  <c r="Y101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Y90" i="2" s="1"/>
  <c r="P83" i="2"/>
  <c r="X81" i="2"/>
  <c r="X80" i="2"/>
  <c r="BO79" i="2"/>
  <c r="BM79" i="2"/>
  <c r="Y79" i="2"/>
  <c r="BP79" i="2" s="1"/>
  <c r="P79" i="2"/>
  <c r="BO78" i="2"/>
  <c r="BM78" i="2"/>
  <c r="Z78" i="2"/>
  <c r="Y78" i="2"/>
  <c r="P78" i="2"/>
  <c r="X76" i="2"/>
  <c r="X75" i="2"/>
  <c r="BO74" i="2"/>
  <c r="BM74" i="2"/>
  <c r="Y74" i="2"/>
  <c r="BP74" i="2" s="1"/>
  <c r="P74" i="2"/>
  <c r="BP73" i="2"/>
  <c r="BO73" i="2"/>
  <c r="BN73" i="2"/>
  <c r="BM73" i="2"/>
  <c r="Z73" i="2"/>
  <c r="Y73" i="2"/>
  <c r="BO72" i="2"/>
  <c r="BM72" i="2"/>
  <c r="Y72" i="2"/>
  <c r="BP72" i="2" s="1"/>
  <c r="P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O69" i="2"/>
  <c r="BM69" i="2"/>
  <c r="Z69" i="2"/>
  <c r="Y69" i="2"/>
  <c r="BN69" i="2" s="1"/>
  <c r="P69" i="2"/>
  <c r="BO68" i="2"/>
  <c r="BM68" i="2"/>
  <c r="Y68" i="2"/>
  <c r="BP68" i="2" s="1"/>
  <c r="X65" i="2"/>
  <c r="X64" i="2"/>
  <c r="BP63" i="2"/>
  <c r="BO63" i="2"/>
  <c r="BN63" i="2"/>
  <c r="BM63" i="2"/>
  <c r="Z63" i="2"/>
  <c r="Y63" i="2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Z53" i="2"/>
  <c r="Y53" i="2"/>
  <c r="BP53" i="2" s="1"/>
  <c r="P53" i="2"/>
  <c r="X49" i="2"/>
  <c r="X48" i="2"/>
  <c r="BO47" i="2"/>
  <c r="BM47" i="2"/>
  <c r="Y47" i="2"/>
  <c r="BN47" i="2" s="1"/>
  <c r="P47" i="2"/>
  <c r="Y45" i="2"/>
  <c r="X45" i="2"/>
  <c r="X44" i="2"/>
  <c r="BO43" i="2"/>
  <c r="BM43" i="2"/>
  <c r="Z43" i="2"/>
  <c r="Z44" i="2" s="1"/>
  <c r="Y43" i="2"/>
  <c r="BN43" i="2" s="1"/>
  <c r="P43" i="2"/>
  <c r="X41" i="2"/>
  <c r="Y40" i="2"/>
  <c r="X40" i="2"/>
  <c r="BP39" i="2"/>
  <c r="BO39" i="2"/>
  <c r="BM39" i="2"/>
  <c r="Y39" i="2"/>
  <c r="P39" i="2"/>
  <c r="X37" i="2"/>
  <c r="X36" i="2"/>
  <c r="BP35" i="2"/>
  <c r="BO35" i="2"/>
  <c r="BM35" i="2"/>
  <c r="Y35" i="2"/>
  <c r="BN35" i="2" s="1"/>
  <c r="P35" i="2"/>
  <c r="BO34" i="2"/>
  <c r="BM34" i="2"/>
  <c r="Y34" i="2"/>
  <c r="BP34" i="2" s="1"/>
  <c r="P34" i="2"/>
  <c r="BO33" i="2"/>
  <c r="BM33" i="2"/>
  <c r="Y33" i="2"/>
  <c r="BO32" i="2"/>
  <c r="BM32" i="2"/>
  <c r="Y32" i="2"/>
  <c r="BO31" i="2"/>
  <c r="BM31" i="2"/>
  <c r="Y31" i="2"/>
  <c r="BP31" i="2" s="1"/>
  <c r="P31" i="2"/>
  <c r="BO30" i="2"/>
  <c r="BM30" i="2"/>
  <c r="Y30" i="2"/>
  <c r="P30" i="2"/>
  <c r="BO29" i="2"/>
  <c r="BM29" i="2"/>
  <c r="Z29" i="2"/>
  <c r="Y29" i="2"/>
  <c r="BP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28" i="2" l="1"/>
  <c r="BP28" i="2"/>
  <c r="BN28" i="2"/>
  <c r="BP30" i="2"/>
  <c r="BN30" i="2"/>
  <c r="Z30" i="2"/>
  <c r="BP33" i="2"/>
  <c r="Z33" i="2"/>
  <c r="BP22" i="2"/>
  <c r="Y23" i="2"/>
  <c r="Z27" i="2"/>
  <c r="BN27" i="2"/>
  <c r="BP32" i="2"/>
  <c r="BN32" i="2"/>
  <c r="Z32" i="2"/>
  <c r="BN39" i="2"/>
  <c r="Y41" i="2"/>
  <c r="Z39" i="2"/>
  <c r="Z40" i="2" s="1"/>
  <c r="BP47" i="2"/>
  <c r="Y48" i="2"/>
  <c r="BP84" i="2"/>
  <c r="Y95" i="2"/>
  <c r="BP105" i="2"/>
  <c r="BP106" i="2"/>
  <c r="Y107" i="2"/>
  <c r="Y108" i="2"/>
  <c r="BN111" i="2"/>
  <c r="BP111" i="2"/>
  <c r="BP112" i="2"/>
  <c r="Y146" i="2"/>
  <c r="BP161" i="2"/>
  <c r="Y178" i="2"/>
  <c r="BP205" i="2"/>
  <c r="BN248" i="2"/>
  <c r="BP285" i="2"/>
  <c r="BP290" i="2"/>
  <c r="BP316" i="2"/>
  <c r="BP336" i="2"/>
  <c r="BN342" i="2"/>
  <c r="Y344" i="2"/>
  <c r="BN348" i="2"/>
  <c r="BN376" i="2"/>
  <c r="BP376" i="2"/>
  <c r="BN379" i="2"/>
  <c r="BP386" i="2"/>
  <c r="BN386" i="2"/>
  <c r="Z386" i="2"/>
  <c r="BN397" i="2"/>
  <c r="BP397" i="2"/>
  <c r="BP414" i="2"/>
  <c r="BN414" i="2"/>
  <c r="Z414" i="2"/>
  <c r="BN417" i="2"/>
  <c r="BP417" i="2"/>
  <c r="BN434" i="2"/>
  <c r="BP434" i="2"/>
  <c r="BN437" i="2"/>
  <c r="BP440" i="2"/>
  <c r="BN440" i="2"/>
  <c r="Z440" i="2"/>
  <c r="BN443" i="2"/>
  <c r="BP443" i="2"/>
  <c r="BN457" i="2"/>
  <c r="BP457" i="2"/>
  <c r="BN471" i="2"/>
  <c r="Z471" i="2"/>
  <c r="BN503" i="2"/>
  <c r="Z503" i="2"/>
  <c r="BN509" i="2"/>
  <c r="Y511" i="2"/>
  <c r="BN513" i="2"/>
  <c r="BN516" i="2"/>
  <c r="Z516" i="2"/>
  <c r="BN523" i="2"/>
  <c r="BP523" i="2"/>
  <c r="BN546" i="2"/>
  <c r="BN547" i="2"/>
  <c r="Z547" i="2"/>
  <c r="BN554" i="2"/>
  <c r="Z554" i="2"/>
  <c r="BP568" i="2"/>
  <c r="BN568" i="2"/>
  <c r="Z568" i="2"/>
  <c r="BP574" i="2"/>
  <c r="BN574" i="2"/>
  <c r="Z574" i="2"/>
  <c r="BP43" i="2"/>
  <c r="Y44" i="2"/>
  <c r="Z47" i="2"/>
  <c r="Z48" i="2" s="1"/>
  <c r="Y49" i="2"/>
  <c r="Z57" i="2"/>
  <c r="BN57" i="2"/>
  <c r="BP69" i="2"/>
  <c r="Z74" i="2"/>
  <c r="Y81" i="2"/>
  <c r="Z84" i="2"/>
  <c r="Z86" i="2"/>
  <c r="BN86" i="2"/>
  <c r="Z92" i="2"/>
  <c r="BN92" i="2"/>
  <c r="Z97" i="2"/>
  <c r="Z100" i="2" s="1"/>
  <c r="BN97" i="2"/>
  <c r="BP97" i="2"/>
  <c r="BP99" i="2"/>
  <c r="Y100" i="2"/>
  <c r="Z105" i="2"/>
  <c r="Z106" i="2"/>
  <c r="Z112" i="2"/>
  <c r="Z114" i="2"/>
  <c r="BN114" i="2"/>
  <c r="Y115" i="2"/>
  <c r="Z119" i="2"/>
  <c r="BN119" i="2"/>
  <c r="Y125" i="2"/>
  <c r="Z123" i="2"/>
  <c r="BN123" i="2"/>
  <c r="Z129" i="2"/>
  <c r="BN129" i="2"/>
  <c r="Y142" i="2"/>
  <c r="BP136" i="2"/>
  <c r="BN138" i="2"/>
  <c r="BP138" i="2"/>
  <c r="Z144" i="2"/>
  <c r="Z146" i="2" s="1"/>
  <c r="BN144" i="2"/>
  <c r="Z155" i="2"/>
  <c r="BN155" i="2"/>
  <c r="Z156" i="2"/>
  <c r="Z161" i="2"/>
  <c r="BP166" i="2"/>
  <c r="Y169" i="2"/>
  <c r="BP174" i="2"/>
  <c r="Z181" i="2"/>
  <c r="BN181" i="2"/>
  <c r="Z189" i="2"/>
  <c r="BN189" i="2"/>
  <c r="Z193" i="2"/>
  <c r="BN193" i="2"/>
  <c r="BP195" i="2"/>
  <c r="Z205" i="2"/>
  <c r="Z207" i="2" s="1"/>
  <c r="Z206" i="2"/>
  <c r="BN206" i="2"/>
  <c r="Y207" i="2"/>
  <c r="Y208" i="2"/>
  <c r="Y218" i="2"/>
  <c r="Z216" i="2"/>
  <c r="BN216" i="2"/>
  <c r="Z226" i="2"/>
  <c r="BN226" i="2"/>
  <c r="BN227" i="2"/>
  <c r="Z228" i="2"/>
  <c r="BN228" i="2"/>
  <c r="BP236" i="2"/>
  <c r="Z245" i="2"/>
  <c r="Z256" i="2"/>
  <c r="BN256" i="2"/>
  <c r="Z260" i="2"/>
  <c r="BN260" i="2"/>
  <c r="Z272" i="2"/>
  <c r="BN272" i="2"/>
  <c r="Z285" i="2"/>
  <c r="Z290" i="2"/>
  <c r="Z291" i="2"/>
  <c r="BN291" i="2"/>
  <c r="BN292" i="2"/>
  <c r="Z293" i="2"/>
  <c r="BN293" i="2"/>
  <c r="Z314" i="2"/>
  <c r="BN314" i="2"/>
  <c r="BP314" i="2"/>
  <c r="Z316" i="2"/>
  <c r="Z317" i="2"/>
  <c r="BN317" i="2"/>
  <c r="BN318" i="2"/>
  <c r="Z319" i="2"/>
  <c r="BN319" i="2"/>
  <c r="Z325" i="2"/>
  <c r="BN325" i="2"/>
  <c r="BP325" i="2"/>
  <c r="BP328" i="2"/>
  <c r="Z333" i="2"/>
  <c r="BN333" i="2"/>
  <c r="Z336" i="2"/>
  <c r="Z337" i="2"/>
  <c r="BN337" i="2"/>
  <c r="Y345" i="2"/>
  <c r="Z355" i="2"/>
  <c r="BN355" i="2"/>
  <c r="Y362" i="2"/>
  <c r="Y363" i="2"/>
  <c r="BN366" i="2"/>
  <c r="BP367" i="2"/>
  <c r="Y382" i="2"/>
  <c r="BP373" i="2"/>
  <c r="BN392" i="2"/>
  <c r="Y406" i="2"/>
  <c r="BP402" i="2"/>
  <c r="BN402" i="2"/>
  <c r="Z402" i="2"/>
  <c r="BP404" i="2"/>
  <c r="BN404" i="2"/>
  <c r="Z404" i="2"/>
  <c r="Y419" i="2"/>
  <c r="Y430" i="2"/>
  <c r="Y429" i="2"/>
  <c r="BP428" i="2"/>
  <c r="BN428" i="2"/>
  <c r="Z428" i="2"/>
  <c r="Z429" i="2" s="1"/>
  <c r="BN444" i="2"/>
  <c r="BP447" i="2"/>
  <c r="BN447" i="2"/>
  <c r="Z447" i="2"/>
  <c r="BN450" i="2"/>
  <c r="BP450" i="2"/>
  <c r="Y467" i="2"/>
  <c r="BP466" i="2"/>
  <c r="BP471" i="2"/>
  <c r="BP472" i="2"/>
  <c r="BN472" i="2"/>
  <c r="Z472" i="2"/>
  <c r="BP474" i="2"/>
  <c r="BN474" i="2"/>
  <c r="Z474" i="2"/>
  <c r="Y492" i="2"/>
  <c r="Y493" i="2"/>
  <c r="AC599" i="2"/>
  <c r="BN498" i="2"/>
  <c r="BP500" i="2"/>
  <c r="BN500" i="2"/>
  <c r="Z500" i="2"/>
  <c r="BP503" i="2"/>
  <c r="BP504" i="2"/>
  <c r="BN504" i="2"/>
  <c r="Z504" i="2"/>
  <c r="BP516" i="2"/>
  <c r="BN518" i="2"/>
  <c r="Y529" i="2"/>
  <c r="BP528" i="2"/>
  <c r="BN528" i="2"/>
  <c r="Z528" i="2"/>
  <c r="Z529" i="2" s="1"/>
  <c r="BP547" i="2"/>
  <c r="BN552" i="2"/>
  <c r="Z552" i="2"/>
  <c r="BP554" i="2"/>
  <c r="BN556" i="2"/>
  <c r="Z556" i="2"/>
  <c r="AE599" i="2"/>
  <c r="Y576" i="2"/>
  <c r="BP573" i="2"/>
  <c r="BP377" i="2"/>
  <c r="Y394" i="2"/>
  <c r="Y399" i="2"/>
  <c r="BN396" i="2"/>
  <c r="BN403" i="2"/>
  <c r="Y420" i="2"/>
  <c r="BN416" i="2"/>
  <c r="BP435" i="2"/>
  <c r="BN442" i="2"/>
  <c r="BN449" i="2"/>
  <c r="Y476" i="2"/>
  <c r="BN473" i="2"/>
  <c r="BP485" i="2"/>
  <c r="Y510" i="2"/>
  <c r="Y526" i="2"/>
  <c r="BN522" i="2"/>
  <c r="BN536" i="2"/>
  <c r="BN538" i="2"/>
  <c r="BN540" i="2"/>
  <c r="BN544" i="2"/>
  <c r="BP545" i="2"/>
  <c r="BN582" i="2"/>
  <c r="F9" i="2"/>
  <c r="F10" i="2"/>
  <c r="BN262" i="2"/>
  <c r="Z262" i="2"/>
  <c r="Y265" i="2"/>
  <c r="BP439" i="2"/>
  <c r="BN439" i="2"/>
  <c r="Z439" i="2"/>
  <c r="BP565" i="2"/>
  <c r="Y570" i="2"/>
  <c r="BN565" i="2"/>
  <c r="Y569" i="2"/>
  <c r="Z565" i="2"/>
  <c r="H9" i="2"/>
  <c r="X593" i="2"/>
  <c r="Z34" i="2"/>
  <c r="Y59" i="2"/>
  <c r="Z68" i="2"/>
  <c r="Z79" i="2"/>
  <c r="Z80" i="2" s="1"/>
  <c r="Z83" i="2"/>
  <c r="Y94" i="2"/>
  <c r="Z151" i="2"/>
  <c r="Z152" i="2" s="1"/>
  <c r="Z224" i="2"/>
  <c r="Z246" i="2"/>
  <c r="BP250" i="2"/>
  <c r="BN250" i="2"/>
  <c r="BN284" i="2"/>
  <c r="Z284" i="2"/>
  <c r="Y287" i="2"/>
  <c r="BN375" i="2"/>
  <c r="Z375" i="2"/>
  <c r="BP375" i="2"/>
  <c r="Y412" i="2"/>
  <c r="BP409" i="2"/>
  <c r="BN409" i="2"/>
  <c r="Y411" i="2"/>
  <c r="Z409" i="2"/>
  <c r="Z411" i="2" s="1"/>
  <c r="Z278" i="2"/>
  <c r="Z279" i="2" s="1"/>
  <c r="P599" i="2"/>
  <c r="Y280" i="2"/>
  <c r="BP278" i="2"/>
  <c r="BP350" i="2"/>
  <c r="BN350" i="2"/>
  <c r="Z350" i="2"/>
  <c r="BP446" i="2"/>
  <c r="BN446" i="2"/>
  <c r="Z446" i="2"/>
  <c r="J9" i="2"/>
  <c r="Y36" i="2"/>
  <c r="BN192" i="2"/>
  <c r="Z192" i="2"/>
  <c r="Z194" i="2"/>
  <c r="BP194" i="2"/>
  <c r="Y196" i="2"/>
  <c r="Y233" i="2"/>
  <c r="BN237" i="2"/>
  <c r="Z237" i="2"/>
  <c r="Z239" i="2"/>
  <c r="BP239" i="2"/>
  <c r="BP258" i="2"/>
  <c r="Z258" i="2"/>
  <c r="O599" i="2"/>
  <c r="Y275" i="2"/>
  <c r="BN268" i="2"/>
  <c r="BN278" i="2"/>
  <c r="BN433" i="2"/>
  <c r="Z433" i="2"/>
  <c r="Y454" i="2"/>
  <c r="Y453" i="2"/>
  <c r="BP433" i="2"/>
  <c r="BN456" i="2"/>
  <c r="Y458" i="2"/>
  <c r="Z456" i="2"/>
  <c r="Y459" i="2"/>
  <c r="BP456" i="2"/>
  <c r="BN34" i="2"/>
  <c r="Z54" i="2"/>
  <c r="BN68" i="2"/>
  <c r="Z70" i="2"/>
  <c r="Y76" i="2"/>
  <c r="BN79" i="2"/>
  <c r="BN83" i="2"/>
  <c r="Z85" i="2"/>
  <c r="Z113" i="2"/>
  <c r="Z131" i="2"/>
  <c r="Z137" i="2"/>
  <c r="Y147" i="2"/>
  <c r="BN151" i="2"/>
  <c r="BP188" i="2"/>
  <c r="BN188" i="2"/>
  <c r="I599" i="2"/>
  <c r="Y197" i="2"/>
  <c r="BP190" i="2"/>
  <c r="BN190" i="2"/>
  <c r="Z190" i="2"/>
  <c r="BN224" i="2"/>
  <c r="M599" i="2"/>
  <c r="BP262" i="2"/>
  <c r="Z268" i="2"/>
  <c r="Y480" i="2"/>
  <c r="BP479" i="2"/>
  <c r="BN479" i="2"/>
  <c r="Z479" i="2"/>
  <c r="Z480" i="2" s="1"/>
  <c r="Y481" i="2"/>
  <c r="Z244" i="2"/>
  <c r="Y253" i="2"/>
  <c r="K599" i="2"/>
  <c r="Y252" i="2"/>
  <c r="BP244" i="2"/>
  <c r="BP235" i="2"/>
  <c r="BN235" i="2"/>
  <c r="Z235" i="2"/>
  <c r="BN239" i="2"/>
  <c r="BP246" i="2"/>
  <c r="BN258" i="2"/>
  <c r="Z273" i="2"/>
  <c r="BP273" i="2"/>
  <c r="BP284" i="2"/>
  <c r="BP294" i="2"/>
  <c r="BN294" i="2"/>
  <c r="Z294" i="2"/>
  <c r="Y305" i="2"/>
  <c r="BP304" i="2"/>
  <c r="BN304" i="2"/>
  <c r="Z304" i="2"/>
  <c r="Z305" i="2" s="1"/>
  <c r="T599" i="2"/>
  <c r="Y306" i="2"/>
  <c r="Y232" i="2"/>
  <c r="Y37" i="2"/>
  <c r="BN54" i="2"/>
  <c r="Z56" i="2"/>
  <c r="BN70" i="2"/>
  <c r="Z72" i="2"/>
  <c r="BP83" i="2"/>
  <c r="BN85" i="2"/>
  <c r="Z87" i="2"/>
  <c r="BN113" i="2"/>
  <c r="Z120" i="2"/>
  <c r="BN131" i="2"/>
  <c r="BN137" i="2"/>
  <c r="Y141" i="2"/>
  <c r="G599" i="2"/>
  <c r="Z160" i="2"/>
  <c r="Z162" i="2" s="1"/>
  <c r="BP192" i="2"/>
  <c r="BP201" i="2"/>
  <c r="Y219" i="2"/>
  <c r="BP237" i="2"/>
  <c r="Y279" i="2"/>
  <c r="Y388" i="2"/>
  <c r="BP385" i="2"/>
  <c r="BN385" i="2"/>
  <c r="Y387" i="2"/>
  <c r="Z385" i="2"/>
  <c r="Z387" i="2" s="1"/>
  <c r="D599" i="2"/>
  <c r="Y75" i="2"/>
  <c r="Y133" i="2"/>
  <c r="Z127" i="2"/>
  <c r="Z31" i="2"/>
  <c r="Y152" i="2"/>
  <c r="Y183" i="2"/>
  <c r="BP180" i="2"/>
  <c r="Z180" i="2"/>
  <c r="BP182" i="2"/>
  <c r="BN182" i="2"/>
  <c r="Y202" i="2"/>
  <c r="J599" i="2"/>
  <c r="Y357" i="2"/>
  <c r="BP354" i="2"/>
  <c r="BN354" i="2"/>
  <c r="Z354" i="2"/>
  <c r="X589" i="2"/>
  <c r="Y60" i="2"/>
  <c r="BP127" i="2"/>
  <c r="Y89" i="2"/>
  <c r="B599" i="2"/>
  <c r="Z26" i="2"/>
  <c r="C599" i="2"/>
  <c r="BN56" i="2"/>
  <c r="Z58" i="2"/>
  <c r="Z62" i="2"/>
  <c r="Z64" i="2" s="1"/>
  <c r="BN72" i="2"/>
  <c r="Y80" i="2"/>
  <c r="BN87" i="2"/>
  <c r="Z93" i="2"/>
  <c r="Z94" i="2" s="1"/>
  <c r="Z104" i="2"/>
  <c r="Z107" i="2" s="1"/>
  <c r="Z110" i="2"/>
  <c r="Z115" i="2" s="1"/>
  <c r="Y116" i="2"/>
  <c r="BN120" i="2"/>
  <c r="Z122" i="2"/>
  <c r="Z128" i="2"/>
  <c r="BN160" i="2"/>
  <c r="Y163" i="2"/>
  <c r="Z182" i="2"/>
  <c r="Z200" i="2"/>
  <c r="Z202" i="2" s="1"/>
  <c r="BN221" i="2"/>
  <c r="Z221" i="2"/>
  <c r="Z223" i="2"/>
  <c r="BP223" i="2"/>
  <c r="Y240" i="2"/>
  <c r="Z261" i="2"/>
  <c r="BP261" i="2"/>
  <c r="BP405" i="2"/>
  <c r="BN405" i="2"/>
  <c r="Z405" i="2"/>
  <c r="BN31" i="2"/>
  <c r="Y64" i="2"/>
  <c r="BN74" i="2"/>
  <c r="BN78" i="2"/>
  <c r="Y124" i="2"/>
  <c r="BN145" i="2"/>
  <c r="BN150" i="2"/>
  <c r="BN156" i="2"/>
  <c r="Z172" i="2"/>
  <c r="Y177" i="2"/>
  <c r="BP172" i="2"/>
  <c r="BN180" i="2"/>
  <c r="Z191" i="2"/>
  <c r="Z195" i="2"/>
  <c r="Z225" i="2"/>
  <c r="BP229" i="2"/>
  <c r="BN229" i="2"/>
  <c r="BP231" i="2"/>
  <c r="BN231" i="2"/>
  <c r="Z231" i="2"/>
  <c r="BN245" i="2"/>
  <c r="Q599" i="2"/>
  <c r="Z283" i="2"/>
  <c r="Z286" i="2" s="1"/>
  <c r="Y286" i="2"/>
  <c r="BP283" i="2"/>
  <c r="Y351" i="2"/>
  <c r="Y599" i="2"/>
  <c r="BN452" i="2"/>
  <c r="Z452" i="2"/>
  <c r="BP452" i="2"/>
  <c r="BN29" i="2"/>
  <c r="Z22" i="2"/>
  <c r="Z23" i="2" s="1"/>
  <c r="BN33" i="2"/>
  <c r="Z35" i="2"/>
  <c r="X590" i="2"/>
  <c r="BN26" i="2"/>
  <c r="BN58" i="2"/>
  <c r="BN62" i="2"/>
  <c r="BN93" i="2"/>
  <c r="BN104" i="2"/>
  <c r="BN110" i="2"/>
  <c r="F599" i="2"/>
  <c r="BP120" i="2"/>
  <c r="BN122" i="2"/>
  <c r="BN128" i="2"/>
  <c r="Z130" i="2"/>
  <c r="Y132" i="2"/>
  <c r="Z136" i="2"/>
  <c r="Z141" i="2" s="1"/>
  <c r="Y153" i="2"/>
  <c r="BP160" i="2"/>
  <c r="BN166" i="2"/>
  <c r="H599" i="2"/>
  <c r="Z174" i="2"/>
  <c r="BP176" i="2"/>
  <c r="Z176" i="2"/>
  <c r="BN200" i="2"/>
  <c r="Y203" i="2"/>
  <c r="BN223" i="2"/>
  <c r="Z229" i="2"/>
  <c r="BN261" i="2"/>
  <c r="BP263" i="2"/>
  <c r="Y274" i="2"/>
  <c r="BP475" i="2"/>
  <c r="BN475" i="2"/>
  <c r="Z475" i="2"/>
  <c r="Y487" i="2"/>
  <c r="AA599" i="2"/>
  <c r="BP484" i="2"/>
  <c r="BN484" i="2"/>
  <c r="Z484" i="2"/>
  <c r="BP567" i="2"/>
  <c r="BN567" i="2"/>
  <c r="Z567" i="2"/>
  <c r="BN22" i="2"/>
  <c r="BN53" i="2"/>
  <c r="BP78" i="2"/>
  <c r="BP150" i="2"/>
  <c r="Z166" i="2"/>
  <c r="Z168" i="2"/>
  <c r="BP168" i="2"/>
  <c r="BN172" i="2"/>
  <c r="BN217" i="2"/>
  <c r="Z217" i="2"/>
  <c r="BP221" i="2"/>
  <c r="BN236" i="2"/>
  <c r="Y241" i="2"/>
  <c r="BN283" i="2"/>
  <c r="S599" i="2"/>
  <c r="Y300" i="2"/>
  <c r="BP299" i="2"/>
  <c r="BN299" i="2"/>
  <c r="Z299" i="2"/>
  <c r="Z300" i="2" s="1"/>
  <c r="Y301" i="2"/>
  <c r="Y311" i="2"/>
  <c r="BP308" i="2"/>
  <c r="BN308" i="2"/>
  <c r="Y310" i="2"/>
  <c r="Z308" i="2"/>
  <c r="Z310" i="2" s="1"/>
  <c r="BP320" i="2"/>
  <c r="BN320" i="2"/>
  <c r="Z320" i="2"/>
  <c r="BP327" i="2"/>
  <c r="Z327" i="2"/>
  <c r="Y358" i="2"/>
  <c r="BP515" i="2"/>
  <c r="Y519" i="2"/>
  <c r="BN515" i="2"/>
  <c r="Z515" i="2"/>
  <c r="X591" i="2"/>
  <c r="BP62" i="2"/>
  <c r="BP104" i="2"/>
  <c r="Y158" i="2"/>
  <c r="BP155" i="2"/>
  <c r="BP200" i="2"/>
  <c r="BP211" i="2"/>
  <c r="Z211" i="2"/>
  <c r="BP213" i="2"/>
  <c r="BN213" i="2"/>
  <c r="BP215" i="2"/>
  <c r="BN215" i="2"/>
  <c r="Z215" i="2"/>
  <c r="BP225" i="2"/>
  <c r="BP270" i="2"/>
  <c r="Z270" i="2"/>
  <c r="BN334" i="2"/>
  <c r="Z334" i="2"/>
  <c r="Y339" i="2"/>
  <c r="BP334" i="2"/>
  <c r="BP381" i="2"/>
  <c r="BN381" i="2"/>
  <c r="Z381" i="2"/>
  <c r="AD599" i="2"/>
  <c r="Y296" i="2"/>
  <c r="Y338" i="2"/>
  <c r="Y352" i="2"/>
  <c r="Z366" i="2"/>
  <c r="Y383" i="2"/>
  <c r="Z392" i="2"/>
  <c r="Z396" i="2"/>
  <c r="Y407" i="2"/>
  <c r="Z416" i="2"/>
  <c r="Z442" i="2"/>
  <c r="Z449" i="2"/>
  <c r="Y477" i="2"/>
  <c r="Z498" i="2"/>
  <c r="Y505" i="2"/>
  <c r="Z518" i="2"/>
  <c r="Z522" i="2"/>
  <c r="Z544" i="2"/>
  <c r="Z546" i="2"/>
  <c r="Y548" i="2"/>
  <c r="BN560" i="2"/>
  <c r="Z582" i="2"/>
  <c r="Z583" i="2" s="1"/>
  <c r="Z227" i="2"/>
  <c r="Z248" i="2"/>
  <c r="BN290" i="2"/>
  <c r="Z292" i="2"/>
  <c r="Z318" i="2"/>
  <c r="Z342" i="2"/>
  <c r="Z344" i="2" s="1"/>
  <c r="Z348" i="2"/>
  <c r="Y368" i="2"/>
  <c r="Z379" i="2"/>
  <c r="Y398" i="2"/>
  <c r="Z403" i="2"/>
  <c r="Z406" i="2" s="1"/>
  <c r="Z437" i="2"/>
  <c r="Z444" i="2"/>
  <c r="Y463" i="2"/>
  <c r="Y468" i="2"/>
  <c r="Z473" i="2"/>
  <c r="BP501" i="2"/>
  <c r="Z509" i="2"/>
  <c r="Z510" i="2" s="1"/>
  <c r="Z513" i="2"/>
  <c r="Z534" i="2"/>
  <c r="Z536" i="2"/>
  <c r="Z538" i="2"/>
  <c r="Z540" i="2"/>
  <c r="Y563" i="2"/>
  <c r="Z578" i="2"/>
  <c r="Z579" i="2" s="1"/>
  <c r="BN586" i="2"/>
  <c r="U599" i="2"/>
  <c r="V599" i="2"/>
  <c r="Y506" i="2"/>
  <c r="Y549" i="2"/>
  <c r="BN578" i="2"/>
  <c r="BP586" i="2"/>
  <c r="W599" i="2"/>
  <c r="Y322" i="2"/>
  <c r="Y330" i="2"/>
  <c r="Z335" i="2"/>
  <c r="Y369" i="2"/>
  <c r="Z376" i="2"/>
  <c r="BP396" i="2"/>
  <c r="BP416" i="2"/>
  <c r="Z434" i="2"/>
  <c r="Z457" i="2"/>
  <c r="Z461" i="2"/>
  <c r="Z462" i="2" s="1"/>
  <c r="Z466" i="2"/>
  <c r="Z467" i="2" s="1"/>
  <c r="Z470" i="2"/>
  <c r="Z502" i="2"/>
  <c r="BP522" i="2"/>
  <c r="Z561" i="2"/>
  <c r="BP582" i="2"/>
  <c r="X599" i="2"/>
  <c r="Z257" i="2"/>
  <c r="Y264" i="2"/>
  <c r="Z269" i="2"/>
  <c r="Z315" i="2"/>
  <c r="Z322" i="2" s="1"/>
  <c r="Z326" i="2"/>
  <c r="Z356" i="2"/>
  <c r="Z361" i="2"/>
  <c r="Z362" i="2" s="1"/>
  <c r="Z365" i="2"/>
  <c r="Z391" i="2"/>
  <c r="Z393" i="2" s="1"/>
  <c r="Z415" i="2"/>
  <c r="Z419" i="2" s="1"/>
  <c r="Z441" i="2"/>
  <c r="Z448" i="2"/>
  <c r="Z486" i="2"/>
  <c r="Z491" i="2"/>
  <c r="Z492" i="2" s="1"/>
  <c r="Z497" i="2"/>
  <c r="BP513" i="2"/>
  <c r="Z517" i="2"/>
  <c r="BP534" i="2"/>
  <c r="Z551" i="2"/>
  <c r="Z553" i="2"/>
  <c r="Z555" i="2"/>
  <c r="Y557" i="2"/>
  <c r="BP578" i="2"/>
  <c r="Y587" i="2"/>
  <c r="Y393" i="2"/>
  <c r="BN461" i="2"/>
  <c r="BN466" i="2"/>
  <c r="BN470" i="2"/>
  <c r="BN561" i="2"/>
  <c r="Y583" i="2"/>
  <c r="Z599" i="2"/>
  <c r="BN257" i="2"/>
  <c r="Z259" i="2"/>
  <c r="BN269" i="2"/>
  <c r="Z271" i="2"/>
  <c r="BN315" i="2"/>
  <c r="BN326" i="2"/>
  <c r="Z328" i="2"/>
  <c r="Z332" i="2"/>
  <c r="Z347" i="2"/>
  <c r="Z351" i="2" s="1"/>
  <c r="BN356" i="2"/>
  <c r="BN361" i="2"/>
  <c r="BN365" i="2"/>
  <c r="Z367" i="2"/>
  <c r="Z373" i="2"/>
  <c r="BN391" i="2"/>
  <c r="Z397" i="2"/>
  <c r="BN415" i="2"/>
  <c r="Z417" i="2"/>
  <c r="BN441" i="2"/>
  <c r="Z443" i="2"/>
  <c r="BN448" i="2"/>
  <c r="Z450" i="2"/>
  <c r="BN486" i="2"/>
  <c r="BN491" i="2"/>
  <c r="BN497" i="2"/>
  <c r="Z499" i="2"/>
  <c r="BN517" i="2"/>
  <c r="Z523" i="2"/>
  <c r="Z535" i="2"/>
  <c r="Z537" i="2"/>
  <c r="Z539" i="2"/>
  <c r="Y541" i="2"/>
  <c r="BN551" i="2"/>
  <c r="BN553" i="2"/>
  <c r="BN555" i="2"/>
  <c r="Y579" i="2"/>
  <c r="Y525" i="2"/>
  <c r="Y558" i="2"/>
  <c r="Z573" i="2"/>
  <c r="Z575" i="2" s="1"/>
  <c r="Y575" i="2"/>
  <c r="Y588" i="2"/>
  <c r="AB599" i="2"/>
  <c r="Y295" i="2"/>
  <c r="BN347" i="2"/>
  <c r="BN373" i="2"/>
  <c r="BP497" i="2"/>
  <c r="Z501" i="2"/>
  <c r="Y542" i="2"/>
  <c r="Z560" i="2"/>
  <c r="BN573" i="2"/>
  <c r="Z264" i="2" l="1"/>
  <c r="Z476" i="2"/>
  <c r="Z453" i="2"/>
  <c r="Z525" i="2"/>
  <c r="Z218" i="2"/>
  <c r="Y591" i="2"/>
  <c r="Z169" i="2"/>
  <c r="Z36" i="2"/>
  <c r="Z183" i="2"/>
  <c r="Z124" i="2"/>
  <c r="Y593" i="2"/>
  <c r="Z398" i="2"/>
  <c r="Y589" i="2"/>
  <c r="Z295" i="2"/>
  <c r="Z274" i="2"/>
  <c r="Z196" i="2"/>
  <c r="Z75" i="2"/>
  <c r="Z157" i="2"/>
  <c r="Z562" i="2"/>
  <c r="Z368" i="2"/>
  <c r="Z177" i="2"/>
  <c r="Z541" i="2"/>
  <c r="Z548" i="2"/>
  <c r="Z458" i="2"/>
  <c r="Z329" i="2"/>
  <c r="Z519" i="2"/>
  <c r="Z557" i="2"/>
  <c r="Z252" i="2"/>
  <c r="Z569" i="2"/>
  <c r="Z338" i="2"/>
  <c r="Z505" i="2"/>
  <c r="Y590" i="2"/>
  <c r="Y592" i="2" s="1"/>
  <c r="Z232" i="2"/>
  <c r="X592" i="2"/>
  <c r="Z357" i="2"/>
  <c r="Z382" i="2"/>
  <c r="Z487" i="2"/>
  <c r="Z132" i="2"/>
  <c r="Z240" i="2"/>
  <c r="Z59" i="2"/>
  <c r="Z594" i="2" s="1"/>
  <c r="Z89" i="2"/>
</calcChain>
</file>

<file path=xl/sharedStrings.xml><?xml version="1.0" encoding="utf-8"?>
<sst xmlns="http://schemas.openxmlformats.org/spreadsheetml/2006/main" count="3684" uniqueCount="762">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</sst>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3" zoomScaleNormal="100" zoomScaleSheetLayoutView="100" workbookViewId="0">
      <selection activeCell="AB26" sqref="AB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3"/>
      <c r="P5" s="27" t="s">
        <v>4</v>
      </c>
      <c r="Q5" s="393">
        <v>45537</v>
      </c>
      <c r="R5" s="393"/>
      <c r="T5" s="394" t="s">
        <v>3</v>
      </c>
      <c r="U5" s="395"/>
      <c r="V5" s="396" t="s">
        <v>743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744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Понедельник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1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0.375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4301011458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6" t="s">
        <v>157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51">
        <v>4680115881419</v>
      </c>
      <c r="E74" s="45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0" t="s">
        <v>160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51">
        <v>4680115881440</v>
      </c>
      <c r="E78" s="451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451">
        <v>4680115881433</v>
      </c>
      <c r="E79" s="45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451">
        <v>4680115885066</v>
      </c>
      <c r="E83" s="451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3"/>
      <c r="R83" s="453"/>
      <c r="S83" s="453"/>
      <c r="T83" s="454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451">
        <v>4680115885042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451">
        <v>4680115885080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451">
        <v>4680115885073</v>
      </c>
      <c r="E86" s="451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451">
        <v>4680115885059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451">
        <v>4680115885097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451">
        <v>4680115884403</v>
      </c>
      <c r="E92" s="451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4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3"/>
      <c r="R92" s="453"/>
      <c r="S92" s="453"/>
      <c r="T92" s="454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451">
        <v>4680115884311</v>
      </c>
      <c r="E93" s="451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128</v>
      </c>
      <c r="N93" s="39"/>
      <c r="O93" s="38">
        <v>40</v>
      </c>
      <c r="P93" s="4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0" t="s">
        <v>181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451">
        <v>4680115881532</v>
      </c>
      <c r="E97" s="451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451">
        <v>4680115881532</v>
      </c>
      <c r="E98" s="45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451">
        <v>4680115881464</v>
      </c>
      <c r="E99" s="451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128</v>
      </c>
      <c r="N99" s="39"/>
      <c r="O99" s="38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49" t="s">
        <v>187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6"/>
      <c r="AB102" s="66"/>
      <c r="AC102" s="80"/>
    </row>
    <row r="103" spans="1:68" ht="14.25" customHeight="1" x14ac:dyDescent="0.25">
      <c r="A103" s="450" t="s">
        <v>122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451">
        <v>4680115881327</v>
      </c>
      <c r="E104" s="451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126</v>
      </c>
      <c r="L104" s="38"/>
      <c r="M104" s="39" t="s">
        <v>146</v>
      </c>
      <c r="N104" s="39"/>
      <c r="O104" s="38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4301011476</v>
      </c>
      <c r="D105" s="451">
        <v>4680115881518</v>
      </c>
      <c r="E105" s="451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128</v>
      </c>
      <c r="N105" s="39"/>
      <c r="O105" s="38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51">
        <v>4680115881303</v>
      </c>
      <c r="E106" s="451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4301051543</v>
      </c>
      <c r="D110" s="451">
        <v>4607091386967</v>
      </c>
      <c r="E110" s="45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3"/>
      <c r="R110" s="453"/>
      <c r="S110" s="453"/>
      <c r="T110" s="454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4301051437</v>
      </c>
      <c r="D111" s="451">
        <v>4607091386967</v>
      </c>
      <c r="E111" s="451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126</v>
      </c>
      <c r="L111" s="38"/>
      <c r="M111" s="39" t="s">
        <v>128</v>
      </c>
      <c r="N111" s="39"/>
      <c r="O111" s="38">
        <v>45</v>
      </c>
      <c r="P111" s="50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3"/>
      <c r="R111" s="453"/>
      <c r="S111" s="453"/>
      <c r="T111" s="454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51">
        <v>4607091385731</v>
      </c>
      <c r="E112" s="45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51">
        <v>4680115880894</v>
      </c>
      <c r="E113" s="451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51">
        <v>4680115880214</v>
      </c>
      <c r="E114" s="451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9" t="s">
        <v>203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6"/>
      <c r="AB117" s="66"/>
      <c r="AC117" s="80"/>
    </row>
    <row r="118" spans="1:68" ht="14.25" customHeight="1" x14ac:dyDescent="0.25">
      <c r="A118" s="450" t="s">
        <v>122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4301011703</v>
      </c>
      <c r="D119" s="451">
        <v>4680115882133</v>
      </c>
      <c r="E119" s="451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4301011514</v>
      </c>
      <c r="D120" s="451">
        <v>4680115882133</v>
      </c>
      <c r="E120" s="451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51">
        <v>4680115880269</v>
      </c>
      <c r="E121" s="451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51">
        <v>4680115880429</v>
      </c>
      <c r="E122" s="451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51">
        <v>4680115881457</v>
      </c>
      <c r="E123" s="451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0" t="s">
        <v>160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4301020345</v>
      </c>
      <c r="D127" s="451">
        <v>4680115881488</v>
      </c>
      <c r="E127" s="451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126</v>
      </c>
      <c r="L127" s="38"/>
      <c r="M127" s="39" t="s">
        <v>125</v>
      </c>
      <c r="N127" s="39"/>
      <c r="O127" s="38">
        <v>55</v>
      </c>
      <c r="P127" s="514" t="s">
        <v>215</v>
      </c>
      <c r="Q127" s="453"/>
      <c r="R127" s="453"/>
      <c r="S127" s="453"/>
      <c r="T127" s="454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216</v>
      </c>
      <c r="C128" s="37">
        <v>4301020235</v>
      </c>
      <c r="D128" s="451">
        <v>4680115881488</v>
      </c>
      <c r="E128" s="451"/>
      <c r="F128" s="63">
        <v>1.35</v>
      </c>
      <c r="G128" s="38">
        <v>8</v>
      </c>
      <c r="H128" s="63">
        <v>10.8</v>
      </c>
      <c r="I128" s="63">
        <v>11.28</v>
      </c>
      <c r="J128" s="38">
        <v>48</v>
      </c>
      <c r="K128" s="38" t="s">
        <v>126</v>
      </c>
      <c r="L128" s="38"/>
      <c r="M128" s="39" t="s">
        <v>125</v>
      </c>
      <c r="N128" s="39"/>
      <c r="O128" s="38">
        <v>50</v>
      </c>
      <c r="P128" s="5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3"/>
      <c r="R128" s="453"/>
      <c r="S128" s="453"/>
      <c r="T128" s="454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451">
        <v>4680115882775</v>
      </c>
      <c r="E129" s="451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83</v>
      </c>
      <c r="L129" s="38"/>
      <c r="M129" s="39" t="s">
        <v>128</v>
      </c>
      <c r="N129" s="39"/>
      <c r="O129" s="38">
        <v>50</v>
      </c>
      <c r="P129" s="5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3"/>
      <c r="R129" s="453"/>
      <c r="S129" s="453"/>
      <c r="T129" s="454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219</v>
      </c>
      <c r="B130" s="64" t="s">
        <v>220</v>
      </c>
      <c r="C130" s="37">
        <v>4301020217</v>
      </c>
      <c r="D130" s="451">
        <v>4680115880658</v>
      </c>
      <c r="E130" s="451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88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222</v>
      </c>
      <c r="C131" s="37">
        <v>4301020344</v>
      </c>
      <c r="D131" s="451">
        <v>4680115880658</v>
      </c>
      <c r="E131" s="451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88</v>
      </c>
      <c r="L131" s="38"/>
      <c r="M131" s="39" t="s">
        <v>125</v>
      </c>
      <c r="N131" s="39"/>
      <c r="O131" s="38">
        <v>55</v>
      </c>
      <c r="P131" s="518" t="s">
        <v>223</v>
      </c>
      <c r="Q131" s="453"/>
      <c r="R131" s="453"/>
      <c r="S131" s="453"/>
      <c r="T131" s="454"/>
      <c r="U131" s="40" t="s">
        <v>221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58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58"/>
      <c r="M132" s="458"/>
      <c r="N132" s="458"/>
      <c r="O132" s="459"/>
      <c r="P132" s="455" t="s">
        <v>43</v>
      </c>
      <c r="Q132" s="456"/>
      <c r="R132" s="456"/>
      <c r="S132" s="456"/>
      <c r="T132" s="456"/>
      <c r="U132" s="456"/>
      <c r="V132" s="457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58"/>
      <c r="B133" s="458"/>
      <c r="C133" s="458"/>
      <c r="D133" s="458"/>
      <c r="E133" s="458"/>
      <c r="F133" s="458"/>
      <c r="G133" s="458"/>
      <c r="H133" s="458"/>
      <c r="I133" s="458"/>
      <c r="J133" s="458"/>
      <c r="K133" s="458"/>
      <c r="L133" s="458"/>
      <c r="M133" s="458"/>
      <c r="N133" s="458"/>
      <c r="O133" s="459"/>
      <c r="P133" s="455" t="s">
        <v>43</v>
      </c>
      <c r="Q133" s="456"/>
      <c r="R133" s="456"/>
      <c r="S133" s="456"/>
      <c r="T133" s="456"/>
      <c r="U133" s="456"/>
      <c r="V133" s="457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0" t="s">
        <v>84</v>
      </c>
      <c r="B134" s="450"/>
      <c r="C134" s="450"/>
      <c r="D134" s="450"/>
      <c r="E134" s="450"/>
      <c r="F134" s="450"/>
      <c r="G134" s="450"/>
      <c r="H134" s="450"/>
      <c r="I134" s="450"/>
      <c r="J134" s="450"/>
      <c r="K134" s="450"/>
      <c r="L134" s="450"/>
      <c r="M134" s="450"/>
      <c r="N134" s="450"/>
      <c r="O134" s="450"/>
      <c r="P134" s="450"/>
      <c r="Q134" s="450"/>
      <c r="R134" s="450"/>
      <c r="S134" s="450"/>
      <c r="T134" s="450"/>
      <c r="U134" s="450"/>
      <c r="V134" s="450"/>
      <c r="W134" s="450"/>
      <c r="X134" s="450"/>
      <c r="Y134" s="450"/>
      <c r="Z134" s="450"/>
      <c r="AA134" s="67"/>
      <c r="AB134" s="67"/>
      <c r="AC134" s="81"/>
    </row>
    <row r="135" spans="1:68" ht="16.5" customHeight="1" x14ac:dyDescent="0.25">
      <c r="A135" s="64" t="s">
        <v>224</v>
      </c>
      <c r="B135" s="64" t="s">
        <v>225</v>
      </c>
      <c r="C135" s="37">
        <v>4301051360</v>
      </c>
      <c r="D135" s="451">
        <v>4607091385168</v>
      </c>
      <c r="E135" s="45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126</v>
      </c>
      <c r="L135" s="38"/>
      <c r="M135" s="39" t="s">
        <v>128</v>
      </c>
      <c r="N135" s="39"/>
      <c r="O135" s="38">
        <v>45</v>
      </c>
      <c r="P135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3"/>
      <c r="R135" s="453"/>
      <c r="S135" s="453"/>
      <c r="T135" s="454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224</v>
      </c>
      <c r="B136" s="64" t="s">
        <v>226</v>
      </c>
      <c r="C136" s="37">
        <v>4301051612</v>
      </c>
      <c r="D136" s="451">
        <v>4607091385168</v>
      </c>
      <c r="E136" s="451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126</v>
      </c>
      <c r="L136" s="38"/>
      <c r="M136" s="39" t="s">
        <v>82</v>
      </c>
      <c r="N136" s="39"/>
      <c r="O136" s="38">
        <v>45</v>
      </c>
      <c r="P136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3"/>
      <c r="R136" s="453"/>
      <c r="S136" s="453"/>
      <c r="T136" s="454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227</v>
      </c>
      <c r="B137" s="64" t="s">
        <v>228</v>
      </c>
      <c r="C137" s="37">
        <v>4301051362</v>
      </c>
      <c r="D137" s="451">
        <v>4607091383256</v>
      </c>
      <c r="E137" s="451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88</v>
      </c>
      <c r="L137" s="38"/>
      <c r="M137" s="39" t="s">
        <v>128</v>
      </c>
      <c r="N137" s="39"/>
      <c r="O137" s="38">
        <v>45</v>
      </c>
      <c r="P137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3"/>
      <c r="R137" s="453"/>
      <c r="S137" s="453"/>
      <c r="T137" s="454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229</v>
      </c>
      <c r="B138" s="64" t="s">
        <v>230</v>
      </c>
      <c r="C138" s="37">
        <v>4301051358</v>
      </c>
      <c r="D138" s="451">
        <v>4607091385748</v>
      </c>
      <c r="E138" s="451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88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231</v>
      </c>
      <c r="B139" s="64" t="s">
        <v>232</v>
      </c>
      <c r="C139" s="37">
        <v>4301051738</v>
      </c>
      <c r="D139" s="451">
        <v>4680115884533</v>
      </c>
      <c r="E139" s="451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88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233</v>
      </c>
      <c r="B140" s="64" t="s">
        <v>234</v>
      </c>
      <c r="C140" s="37">
        <v>4301051480</v>
      </c>
      <c r="D140" s="451">
        <v>4680115882645</v>
      </c>
      <c r="E140" s="451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88</v>
      </c>
      <c r="L140" s="38"/>
      <c r="M140" s="39" t="s">
        <v>82</v>
      </c>
      <c r="N140" s="39"/>
      <c r="O140" s="38">
        <v>40</v>
      </c>
      <c r="P140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58"/>
      <c r="B141" s="458"/>
      <c r="C141" s="458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9"/>
      <c r="P141" s="455" t="s">
        <v>43</v>
      </c>
      <c r="Q141" s="456"/>
      <c r="R141" s="456"/>
      <c r="S141" s="456"/>
      <c r="T141" s="456"/>
      <c r="U141" s="456"/>
      <c r="V141" s="457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58"/>
      <c r="B142" s="458"/>
      <c r="C142" s="458"/>
      <c r="D142" s="458"/>
      <c r="E142" s="458"/>
      <c r="F142" s="458"/>
      <c r="G142" s="458"/>
      <c r="H142" s="458"/>
      <c r="I142" s="458"/>
      <c r="J142" s="458"/>
      <c r="K142" s="458"/>
      <c r="L142" s="458"/>
      <c r="M142" s="458"/>
      <c r="N142" s="458"/>
      <c r="O142" s="459"/>
      <c r="P142" s="455" t="s">
        <v>43</v>
      </c>
      <c r="Q142" s="456"/>
      <c r="R142" s="456"/>
      <c r="S142" s="456"/>
      <c r="T142" s="456"/>
      <c r="U142" s="456"/>
      <c r="V142" s="457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0" t="s">
        <v>181</v>
      </c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0"/>
      <c r="P143" s="450"/>
      <c r="Q143" s="450"/>
      <c r="R143" s="450"/>
      <c r="S143" s="450"/>
      <c r="T143" s="450"/>
      <c r="U143" s="450"/>
      <c r="V143" s="450"/>
      <c r="W143" s="450"/>
      <c r="X143" s="450"/>
      <c r="Y143" s="450"/>
      <c r="Z143" s="450"/>
      <c r="AA143" s="67"/>
      <c r="AB143" s="67"/>
      <c r="AC143" s="81"/>
    </row>
    <row r="144" spans="1:68" ht="27" customHeight="1" x14ac:dyDescent="0.25">
      <c r="A144" s="64" t="s">
        <v>235</v>
      </c>
      <c r="B144" s="64" t="s">
        <v>236</v>
      </c>
      <c r="C144" s="37">
        <v>4301060356</v>
      </c>
      <c r="D144" s="451">
        <v>4680115882652</v>
      </c>
      <c r="E144" s="451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40</v>
      </c>
      <c r="P144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3"/>
      <c r="R144" s="453"/>
      <c r="S144" s="453"/>
      <c r="T144" s="454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237</v>
      </c>
      <c r="B145" s="64" t="s">
        <v>238</v>
      </c>
      <c r="C145" s="37">
        <v>4301060309</v>
      </c>
      <c r="D145" s="451">
        <v>4680115880238</v>
      </c>
      <c r="E145" s="451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3"/>
      <c r="R145" s="453"/>
      <c r="S145" s="453"/>
      <c r="T145" s="454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58"/>
      <c r="B146" s="458"/>
      <c r="C146" s="458"/>
      <c r="D146" s="458"/>
      <c r="E146" s="458"/>
      <c r="F146" s="458"/>
      <c r="G146" s="458"/>
      <c r="H146" s="458"/>
      <c r="I146" s="458"/>
      <c r="J146" s="458"/>
      <c r="K146" s="458"/>
      <c r="L146" s="458"/>
      <c r="M146" s="458"/>
      <c r="N146" s="458"/>
      <c r="O146" s="459"/>
      <c r="P146" s="455" t="s">
        <v>43</v>
      </c>
      <c r="Q146" s="456"/>
      <c r="R146" s="456"/>
      <c r="S146" s="456"/>
      <c r="T146" s="456"/>
      <c r="U146" s="456"/>
      <c r="V146" s="457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58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8"/>
      <c r="O147" s="459"/>
      <c r="P147" s="455" t="s">
        <v>43</v>
      </c>
      <c r="Q147" s="456"/>
      <c r="R147" s="456"/>
      <c r="S147" s="456"/>
      <c r="T147" s="456"/>
      <c r="U147" s="456"/>
      <c r="V147" s="457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49" t="s">
        <v>239</v>
      </c>
      <c r="B148" s="449"/>
      <c r="C148" s="449"/>
      <c r="D148" s="449"/>
      <c r="E148" s="449"/>
      <c r="F148" s="449"/>
      <c r="G148" s="449"/>
      <c r="H148" s="449"/>
      <c r="I148" s="449"/>
      <c r="J148" s="449"/>
      <c r="K148" s="449"/>
      <c r="L148" s="449"/>
      <c r="M148" s="449"/>
      <c r="N148" s="449"/>
      <c r="O148" s="449"/>
      <c r="P148" s="449"/>
      <c r="Q148" s="449"/>
      <c r="R148" s="449"/>
      <c r="S148" s="449"/>
      <c r="T148" s="449"/>
      <c r="U148" s="449"/>
      <c r="V148" s="449"/>
      <c r="W148" s="449"/>
      <c r="X148" s="449"/>
      <c r="Y148" s="449"/>
      <c r="Z148" s="449"/>
      <c r="AA148" s="66"/>
      <c r="AB148" s="66"/>
      <c r="AC148" s="80"/>
    </row>
    <row r="149" spans="1:68" ht="14.25" customHeight="1" x14ac:dyDescent="0.25">
      <c r="A149" s="450" t="s">
        <v>122</v>
      </c>
      <c r="B149" s="450"/>
      <c r="C149" s="450"/>
      <c r="D149" s="450"/>
      <c r="E149" s="450"/>
      <c r="F149" s="450"/>
      <c r="G149" s="450"/>
      <c r="H149" s="450"/>
      <c r="I149" s="450"/>
      <c r="J149" s="450"/>
      <c r="K149" s="450"/>
      <c r="L149" s="450"/>
      <c r="M149" s="450"/>
      <c r="N149" s="450"/>
      <c r="O149" s="450"/>
      <c r="P149" s="450"/>
      <c r="Q149" s="450"/>
      <c r="R149" s="450"/>
      <c r="S149" s="450"/>
      <c r="T149" s="450"/>
      <c r="U149" s="450"/>
      <c r="V149" s="450"/>
      <c r="W149" s="450"/>
      <c r="X149" s="450"/>
      <c r="Y149" s="450"/>
      <c r="Z149" s="450"/>
      <c r="AA149" s="67"/>
      <c r="AB149" s="67"/>
      <c r="AC149" s="81"/>
    </row>
    <row r="150" spans="1:68" ht="27" customHeight="1" x14ac:dyDescent="0.25">
      <c r="A150" s="64" t="s">
        <v>240</v>
      </c>
      <c r="B150" s="64" t="s">
        <v>241</v>
      </c>
      <c r="C150" s="37">
        <v>4301011564</v>
      </c>
      <c r="D150" s="451">
        <v>4680115882577</v>
      </c>
      <c r="E150" s="451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88</v>
      </c>
      <c r="L150" s="38"/>
      <c r="M150" s="39" t="s">
        <v>112</v>
      </c>
      <c r="N150" s="39"/>
      <c r="O150" s="38">
        <v>90</v>
      </c>
      <c r="P150" s="5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53"/>
      <c r="R150" s="453"/>
      <c r="S150" s="453"/>
      <c r="T150" s="454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240</v>
      </c>
      <c r="B151" s="64" t="s">
        <v>242</v>
      </c>
      <c r="C151" s="37">
        <v>4301011562</v>
      </c>
      <c r="D151" s="451">
        <v>4680115882577</v>
      </c>
      <c r="E151" s="451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88</v>
      </c>
      <c r="L151" s="38"/>
      <c r="M151" s="39" t="s">
        <v>112</v>
      </c>
      <c r="N151" s="39"/>
      <c r="O151" s="38">
        <v>90</v>
      </c>
      <c r="P151" s="5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53"/>
      <c r="R151" s="453"/>
      <c r="S151" s="453"/>
      <c r="T151" s="454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58"/>
      <c r="B152" s="458"/>
      <c r="C152" s="458"/>
      <c r="D152" s="458"/>
      <c r="E152" s="458"/>
      <c r="F152" s="458"/>
      <c r="G152" s="458"/>
      <c r="H152" s="458"/>
      <c r="I152" s="458"/>
      <c r="J152" s="458"/>
      <c r="K152" s="458"/>
      <c r="L152" s="458"/>
      <c r="M152" s="458"/>
      <c r="N152" s="458"/>
      <c r="O152" s="459"/>
      <c r="P152" s="455" t="s">
        <v>43</v>
      </c>
      <c r="Q152" s="456"/>
      <c r="R152" s="456"/>
      <c r="S152" s="456"/>
      <c r="T152" s="456"/>
      <c r="U152" s="456"/>
      <c r="V152" s="457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58"/>
      <c r="B153" s="458"/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9"/>
      <c r="P153" s="455" t="s">
        <v>43</v>
      </c>
      <c r="Q153" s="456"/>
      <c r="R153" s="456"/>
      <c r="S153" s="456"/>
      <c r="T153" s="456"/>
      <c r="U153" s="456"/>
      <c r="V153" s="457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0" t="s">
        <v>79</v>
      </c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0"/>
      <c r="P154" s="450"/>
      <c r="Q154" s="450"/>
      <c r="R154" s="450"/>
      <c r="S154" s="450"/>
      <c r="T154" s="450"/>
      <c r="U154" s="450"/>
      <c r="V154" s="450"/>
      <c r="W154" s="450"/>
      <c r="X154" s="450"/>
      <c r="Y154" s="450"/>
      <c r="Z154" s="450"/>
      <c r="AA154" s="67"/>
      <c r="AB154" s="67"/>
      <c r="AC154" s="81"/>
    </row>
    <row r="155" spans="1:68" ht="27" customHeight="1" x14ac:dyDescent="0.25">
      <c r="A155" s="64" t="s">
        <v>243</v>
      </c>
      <c r="B155" s="64" t="s">
        <v>244</v>
      </c>
      <c r="C155" s="37">
        <v>4301031235</v>
      </c>
      <c r="D155" s="451">
        <v>4680115883444</v>
      </c>
      <c r="E155" s="451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243</v>
      </c>
      <c r="B156" s="64" t="s">
        <v>245</v>
      </c>
      <c r="C156" s="37">
        <v>4301031234</v>
      </c>
      <c r="D156" s="451">
        <v>4680115883444</v>
      </c>
      <c r="E156" s="451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3"/>
      <c r="R156" s="453"/>
      <c r="S156" s="453"/>
      <c r="T156" s="454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58"/>
      <c r="B158" s="458"/>
      <c r="C158" s="458"/>
      <c r="D158" s="458"/>
      <c r="E158" s="458"/>
      <c r="F158" s="458"/>
      <c r="G158" s="458"/>
      <c r="H158" s="458"/>
      <c r="I158" s="458"/>
      <c r="J158" s="458"/>
      <c r="K158" s="458"/>
      <c r="L158" s="458"/>
      <c r="M158" s="458"/>
      <c r="N158" s="458"/>
      <c r="O158" s="459"/>
      <c r="P158" s="455" t="s">
        <v>43</v>
      </c>
      <c r="Q158" s="456"/>
      <c r="R158" s="456"/>
      <c r="S158" s="456"/>
      <c r="T158" s="456"/>
      <c r="U158" s="456"/>
      <c r="V158" s="457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0" t="s">
        <v>84</v>
      </c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0"/>
      <c r="S159" s="450"/>
      <c r="T159" s="450"/>
      <c r="U159" s="450"/>
      <c r="V159" s="450"/>
      <c r="W159" s="450"/>
      <c r="X159" s="450"/>
      <c r="Y159" s="450"/>
      <c r="Z159" s="450"/>
      <c r="AA159" s="67"/>
      <c r="AB159" s="67"/>
      <c r="AC159" s="81"/>
    </row>
    <row r="160" spans="1:68" ht="16.5" customHeight="1" x14ac:dyDescent="0.25">
      <c r="A160" s="64" t="s">
        <v>246</v>
      </c>
      <c r="B160" s="64" t="s">
        <v>247</v>
      </c>
      <c r="C160" s="37">
        <v>4301051477</v>
      </c>
      <c r="D160" s="451">
        <v>4680115882584</v>
      </c>
      <c r="E160" s="451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60</v>
      </c>
      <c r="P160" s="5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246</v>
      </c>
      <c r="B161" s="64" t="s">
        <v>248</v>
      </c>
      <c r="C161" s="37">
        <v>4301051476</v>
      </c>
      <c r="D161" s="451">
        <v>4680115882584</v>
      </c>
      <c r="E161" s="451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60</v>
      </c>
      <c r="P161" s="5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58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  <c r="P162" s="455" t="s">
        <v>43</v>
      </c>
      <c r="Q162" s="456"/>
      <c r="R162" s="456"/>
      <c r="S162" s="456"/>
      <c r="T162" s="456"/>
      <c r="U162" s="456"/>
      <c r="V162" s="457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58"/>
      <c r="B163" s="458"/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9"/>
      <c r="P163" s="455" t="s">
        <v>43</v>
      </c>
      <c r="Q163" s="456"/>
      <c r="R163" s="456"/>
      <c r="S163" s="456"/>
      <c r="T163" s="456"/>
      <c r="U163" s="456"/>
      <c r="V163" s="457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49" t="s">
        <v>120</v>
      </c>
      <c r="B164" s="449"/>
      <c r="C164" s="449"/>
      <c r="D164" s="449"/>
      <c r="E164" s="449"/>
      <c r="F164" s="449"/>
      <c r="G164" s="449"/>
      <c r="H164" s="449"/>
      <c r="I164" s="449"/>
      <c r="J164" s="449"/>
      <c r="K164" s="449"/>
      <c r="L164" s="449"/>
      <c r="M164" s="449"/>
      <c r="N164" s="449"/>
      <c r="O164" s="449"/>
      <c r="P164" s="449"/>
      <c r="Q164" s="449"/>
      <c r="R164" s="449"/>
      <c r="S164" s="449"/>
      <c r="T164" s="449"/>
      <c r="U164" s="449"/>
      <c r="V164" s="449"/>
      <c r="W164" s="449"/>
      <c r="X164" s="449"/>
      <c r="Y164" s="449"/>
      <c r="Z164" s="449"/>
      <c r="AA164" s="66"/>
      <c r="AB164" s="66"/>
      <c r="AC164" s="80"/>
    </row>
    <row r="165" spans="1:68" ht="14.25" customHeight="1" x14ac:dyDescent="0.25">
      <c r="A165" s="450" t="s">
        <v>122</v>
      </c>
      <c r="B165" s="450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0"/>
      <c r="P165" s="450"/>
      <c r="Q165" s="450"/>
      <c r="R165" s="450"/>
      <c r="S165" s="450"/>
      <c r="T165" s="450"/>
      <c r="U165" s="450"/>
      <c r="V165" s="450"/>
      <c r="W165" s="450"/>
      <c r="X165" s="450"/>
      <c r="Y165" s="450"/>
      <c r="Z165" s="450"/>
      <c r="AA165" s="67"/>
      <c r="AB165" s="67"/>
      <c r="AC165" s="81"/>
    </row>
    <row r="166" spans="1:68" ht="27" customHeight="1" x14ac:dyDescent="0.25">
      <c r="A166" s="64" t="s">
        <v>249</v>
      </c>
      <c r="B166" s="64" t="s">
        <v>250</v>
      </c>
      <c r="C166" s="37">
        <v>4301011623</v>
      </c>
      <c r="D166" s="451">
        <v>4607091382945</v>
      </c>
      <c r="E166" s="451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126</v>
      </c>
      <c r="L166" s="38"/>
      <c r="M166" s="39" t="s">
        <v>125</v>
      </c>
      <c r="N166" s="39"/>
      <c r="O166" s="38">
        <v>50</v>
      </c>
      <c r="P166" s="5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3"/>
      <c r="R166" s="453"/>
      <c r="S166" s="453"/>
      <c r="T166" s="454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251</v>
      </c>
      <c r="B167" s="64" t="s">
        <v>252</v>
      </c>
      <c r="C167" s="37">
        <v>4301011192</v>
      </c>
      <c r="D167" s="451">
        <v>4607091382952</v>
      </c>
      <c r="E167" s="451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88</v>
      </c>
      <c r="L167" s="38"/>
      <c r="M167" s="39" t="s">
        <v>125</v>
      </c>
      <c r="N167" s="39"/>
      <c r="O167" s="38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253</v>
      </c>
      <c r="B168" s="64" t="s">
        <v>254</v>
      </c>
      <c r="C168" s="37">
        <v>4301011705</v>
      </c>
      <c r="D168" s="451">
        <v>4607091384604</v>
      </c>
      <c r="E168" s="451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88</v>
      </c>
      <c r="L168" s="38"/>
      <c r="M168" s="39" t="s">
        <v>125</v>
      </c>
      <c r="N168" s="39"/>
      <c r="O168" s="38">
        <v>50</v>
      </c>
      <c r="P168" s="5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58"/>
      <c r="B169" s="458"/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9"/>
      <c r="P169" s="455" t="s">
        <v>43</v>
      </c>
      <c r="Q169" s="456"/>
      <c r="R169" s="456"/>
      <c r="S169" s="456"/>
      <c r="T169" s="456"/>
      <c r="U169" s="456"/>
      <c r="V169" s="457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0" t="s">
        <v>79</v>
      </c>
      <c r="B171" s="450"/>
      <c r="C171" s="450"/>
      <c r="D171" s="450"/>
      <c r="E171" s="450"/>
      <c r="F171" s="450"/>
      <c r="G171" s="450"/>
      <c r="H171" s="450"/>
      <c r="I171" s="450"/>
      <c r="J171" s="450"/>
      <c r="K171" s="450"/>
      <c r="L171" s="450"/>
      <c r="M171" s="450"/>
      <c r="N171" s="450"/>
      <c r="O171" s="450"/>
      <c r="P171" s="450"/>
      <c r="Q171" s="450"/>
      <c r="R171" s="450"/>
      <c r="S171" s="450"/>
      <c r="T171" s="450"/>
      <c r="U171" s="450"/>
      <c r="V171" s="450"/>
      <c r="W171" s="450"/>
      <c r="X171" s="450"/>
      <c r="Y171" s="450"/>
      <c r="Z171" s="450"/>
      <c r="AA171" s="67"/>
      <c r="AB171" s="67"/>
      <c r="AC171" s="81"/>
    </row>
    <row r="172" spans="1:68" ht="16.5" customHeight="1" x14ac:dyDescent="0.25">
      <c r="A172" s="64" t="s">
        <v>255</v>
      </c>
      <c r="B172" s="64" t="s">
        <v>256</v>
      </c>
      <c r="C172" s="37">
        <v>4301030895</v>
      </c>
      <c r="D172" s="451">
        <v>4607091387667</v>
      </c>
      <c r="E172" s="451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125</v>
      </c>
      <c r="N172" s="39"/>
      <c r="O172" s="38">
        <v>40</v>
      </c>
      <c r="P17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3"/>
      <c r="R172" s="453"/>
      <c r="S172" s="453"/>
      <c r="T172" s="454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257</v>
      </c>
      <c r="B173" s="64" t="s">
        <v>258</v>
      </c>
      <c r="C173" s="37">
        <v>4301030961</v>
      </c>
      <c r="D173" s="451">
        <v>4607091387636</v>
      </c>
      <c r="E173" s="451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88</v>
      </c>
      <c r="L173" s="38"/>
      <c r="M173" s="39" t="s">
        <v>82</v>
      </c>
      <c r="N173" s="39"/>
      <c r="O173" s="38">
        <v>40</v>
      </c>
      <c r="P17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3"/>
      <c r="R173" s="453"/>
      <c r="S173" s="453"/>
      <c r="T173" s="454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259</v>
      </c>
      <c r="B174" s="64" t="s">
        <v>260</v>
      </c>
      <c r="C174" s="37">
        <v>4301030963</v>
      </c>
      <c r="D174" s="451">
        <v>4607091382426</v>
      </c>
      <c r="E174" s="451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126</v>
      </c>
      <c r="L174" s="38"/>
      <c r="M174" s="39" t="s">
        <v>82</v>
      </c>
      <c r="N174" s="39"/>
      <c r="O174" s="38">
        <v>40</v>
      </c>
      <c r="P174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3"/>
      <c r="R174" s="453"/>
      <c r="S174" s="453"/>
      <c r="T174" s="454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261</v>
      </c>
      <c r="B175" s="64" t="s">
        <v>262</v>
      </c>
      <c r="C175" s="37">
        <v>4301030962</v>
      </c>
      <c r="D175" s="451">
        <v>4607091386547</v>
      </c>
      <c r="E175" s="451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83</v>
      </c>
      <c r="L175" s="38"/>
      <c r="M175" s="39" t="s">
        <v>82</v>
      </c>
      <c r="N175" s="39"/>
      <c r="O175" s="38">
        <v>40</v>
      </c>
      <c r="P175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263</v>
      </c>
      <c r="B176" s="64" t="s">
        <v>264</v>
      </c>
      <c r="C176" s="37">
        <v>4301030964</v>
      </c>
      <c r="D176" s="451">
        <v>4607091382464</v>
      </c>
      <c r="E176" s="451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83</v>
      </c>
      <c r="L176" s="38"/>
      <c r="M176" s="39" t="s">
        <v>82</v>
      </c>
      <c r="N176" s="39"/>
      <c r="O176" s="38">
        <v>40</v>
      </c>
      <c r="P176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58"/>
      <c r="B177" s="458"/>
      <c r="C177" s="458"/>
      <c r="D177" s="458"/>
      <c r="E177" s="458"/>
      <c r="F177" s="458"/>
      <c r="G177" s="458"/>
      <c r="H177" s="458"/>
      <c r="I177" s="458"/>
      <c r="J177" s="458"/>
      <c r="K177" s="458"/>
      <c r="L177" s="458"/>
      <c r="M177" s="458"/>
      <c r="N177" s="458"/>
      <c r="O177" s="459"/>
      <c r="P177" s="455" t="s">
        <v>43</v>
      </c>
      <c r="Q177" s="456"/>
      <c r="R177" s="456"/>
      <c r="S177" s="456"/>
      <c r="T177" s="456"/>
      <c r="U177" s="456"/>
      <c r="V177" s="457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58"/>
      <c r="B178" s="458"/>
      <c r="C178" s="458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8"/>
      <c r="O178" s="459"/>
      <c r="P178" s="455" t="s">
        <v>43</v>
      </c>
      <c r="Q178" s="456"/>
      <c r="R178" s="456"/>
      <c r="S178" s="456"/>
      <c r="T178" s="456"/>
      <c r="U178" s="456"/>
      <c r="V178" s="457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0" t="s">
        <v>84</v>
      </c>
      <c r="B179" s="450"/>
      <c r="C179" s="450"/>
      <c r="D179" s="450"/>
      <c r="E179" s="450"/>
      <c r="F179" s="450"/>
      <c r="G179" s="450"/>
      <c r="H179" s="450"/>
      <c r="I179" s="450"/>
      <c r="J179" s="450"/>
      <c r="K179" s="450"/>
      <c r="L179" s="450"/>
      <c r="M179" s="450"/>
      <c r="N179" s="450"/>
      <c r="O179" s="450"/>
      <c r="P179" s="450"/>
      <c r="Q179" s="450"/>
      <c r="R179" s="450"/>
      <c r="S179" s="450"/>
      <c r="T179" s="450"/>
      <c r="U179" s="450"/>
      <c r="V179" s="450"/>
      <c r="W179" s="450"/>
      <c r="X179" s="450"/>
      <c r="Y179" s="450"/>
      <c r="Z179" s="450"/>
      <c r="AA179" s="67"/>
      <c r="AB179" s="67"/>
      <c r="AC179" s="81"/>
    </row>
    <row r="180" spans="1:68" ht="16.5" customHeight="1" x14ac:dyDescent="0.25">
      <c r="A180" s="64" t="s">
        <v>265</v>
      </c>
      <c r="B180" s="64" t="s">
        <v>266</v>
      </c>
      <c r="C180" s="37">
        <v>4301051611</v>
      </c>
      <c r="D180" s="451">
        <v>4607091385304</v>
      </c>
      <c r="E180" s="451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126</v>
      </c>
      <c r="L180" s="38"/>
      <c r="M180" s="39" t="s">
        <v>82</v>
      </c>
      <c r="N180" s="39"/>
      <c r="O180" s="38">
        <v>40</v>
      </c>
      <c r="P180" s="54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267</v>
      </c>
      <c r="B181" s="64" t="s">
        <v>268</v>
      </c>
      <c r="C181" s="37">
        <v>4301051648</v>
      </c>
      <c r="D181" s="451">
        <v>4607091386264</v>
      </c>
      <c r="E181" s="451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31</v>
      </c>
      <c r="P181" s="5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269</v>
      </c>
      <c r="B182" s="64" t="s">
        <v>270</v>
      </c>
      <c r="C182" s="37">
        <v>4301051313</v>
      </c>
      <c r="D182" s="451">
        <v>4607091385427</v>
      </c>
      <c r="E182" s="451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88</v>
      </c>
      <c r="L182" s="38"/>
      <c r="M182" s="39" t="s">
        <v>82</v>
      </c>
      <c r="N182" s="39"/>
      <c r="O182" s="38">
        <v>40</v>
      </c>
      <c r="P182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48" t="s">
        <v>271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448"/>
      <c r="AA185" s="55"/>
      <c r="AB185" s="55"/>
      <c r="AC185" s="55"/>
    </row>
    <row r="186" spans="1:68" ht="16.5" customHeight="1" x14ac:dyDescent="0.25">
      <c r="A186" s="449" t="s">
        <v>272</v>
      </c>
      <c r="B186" s="449"/>
      <c r="C186" s="449"/>
      <c r="D186" s="449"/>
      <c r="E186" s="449"/>
      <c r="F186" s="449"/>
      <c r="G186" s="449"/>
      <c r="H186" s="449"/>
      <c r="I186" s="449"/>
      <c r="J186" s="449"/>
      <c r="K186" s="449"/>
      <c r="L186" s="449"/>
      <c r="M186" s="449"/>
      <c r="N186" s="449"/>
      <c r="O186" s="449"/>
      <c r="P186" s="449"/>
      <c r="Q186" s="449"/>
      <c r="R186" s="449"/>
      <c r="S186" s="449"/>
      <c r="T186" s="449"/>
      <c r="U186" s="449"/>
      <c r="V186" s="449"/>
      <c r="W186" s="449"/>
      <c r="X186" s="449"/>
      <c r="Y186" s="449"/>
      <c r="Z186" s="449"/>
      <c r="AA186" s="66"/>
      <c r="AB186" s="66"/>
      <c r="AC186" s="80"/>
    </row>
    <row r="187" spans="1:68" ht="14.25" customHeight="1" x14ac:dyDescent="0.25">
      <c r="A187" s="450" t="s">
        <v>79</v>
      </c>
      <c r="B187" s="450"/>
      <c r="C187" s="450"/>
      <c r="D187" s="450"/>
      <c r="E187" s="450"/>
      <c r="F187" s="450"/>
      <c r="G187" s="450"/>
      <c r="H187" s="450"/>
      <c r="I187" s="450"/>
      <c r="J187" s="450"/>
      <c r="K187" s="450"/>
      <c r="L187" s="450"/>
      <c r="M187" s="450"/>
      <c r="N187" s="450"/>
      <c r="O187" s="450"/>
      <c r="P187" s="450"/>
      <c r="Q187" s="450"/>
      <c r="R187" s="450"/>
      <c r="S187" s="450"/>
      <c r="T187" s="450"/>
      <c r="U187" s="450"/>
      <c r="V187" s="450"/>
      <c r="W187" s="450"/>
      <c r="X187" s="450"/>
      <c r="Y187" s="450"/>
      <c r="Z187" s="450"/>
      <c r="AA187" s="67"/>
      <c r="AB187" s="67"/>
      <c r="AC187" s="81"/>
    </row>
    <row r="188" spans="1:68" ht="27" customHeight="1" x14ac:dyDescent="0.25">
      <c r="A188" s="64" t="s">
        <v>273</v>
      </c>
      <c r="B188" s="64" t="s">
        <v>274</v>
      </c>
      <c r="C188" s="37">
        <v>4301031191</v>
      </c>
      <c r="D188" s="451">
        <v>4680115880993</v>
      </c>
      <c r="E188" s="451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275</v>
      </c>
      <c r="B189" s="64" t="s">
        <v>276</v>
      </c>
      <c r="C189" s="37">
        <v>4301031204</v>
      </c>
      <c r="D189" s="451">
        <v>4680115881761</v>
      </c>
      <c r="E189" s="451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88</v>
      </c>
      <c r="L189" s="38"/>
      <c r="M189" s="39" t="s">
        <v>82</v>
      </c>
      <c r="N189" s="39"/>
      <c r="O189" s="38">
        <v>40</v>
      </c>
      <c r="P189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3"/>
      <c r="R189" s="453"/>
      <c r="S189" s="453"/>
      <c r="T189" s="454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277</v>
      </c>
      <c r="B190" s="64" t="s">
        <v>278</v>
      </c>
      <c r="C190" s="37">
        <v>4301031201</v>
      </c>
      <c r="D190" s="451">
        <v>4680115881563</v>
      </c>
      <c r="E190" s="451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88</v>
      </c>
      <c r="L190" s="38"/>
      <c r="M190" s="39" t="s">
        <v>82</v>
      </c>
      <c r="N190" s="39"/>
      <c r="O190" s="38">
        <v>40</v>
      </c>
      <c r="P190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3"/>
      <c r="R190" s="453"/>
      <c r="S190" s="453"/>
      <c r="T190" s="454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279</v>
      </c>
      <c r="B191" s="64" t="s">
        <v>280</v>
      </c>
      <c r="C191" s="37">
        <v>4301031199</v>
      </c>
      <c r="D191" s="451">
        <v>4680115880986</v>
      </c>
      <c r="E191" s="451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3"/>
      <c r="R191" s="453"/>
      <c r="S191" s="453"/>
      <c r="T191" s="454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281</v>
      </c>
      <c r="B192" s="64" t="s">
        <v>282</v>
      </c>
      <c r="C192" s="37">
        <v>4301031205</v>
      </c>
      <c r="D192" s="451">
        <v>4680115881785</v>
      </c>
      <c r="E192" s="451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283</v>
      </c>
      <c r="B193" s="64" t="s">
        <v>284</v>
      </c>
      <c r="C193" s="37">
        <v>4301031202</v>
      </c>
      <c r="D193" s="451">
        <v>4680115881679</v>
      </c>
      <c r="E193" s="451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285</v>
      </c>
      <c r="B194" s="64" t="s">
        <v>286</v>
      </c>
      <c r="C194" s="37">
        <v>4301031158</v>
      </c>
      <c r="D194" s="451">
        <v>4680115880191</v>
      </c>
      <c r="E194" s="451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3"/>
      <c r="R194" s="453"/>
      <c r="S194" s="453"/>
      <c r="T194" s="454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287</v>
      </c>
      <c r="B195" s="64" t="s">
        <v>288</v>
      </c>
      <c r="C195" s="37">
        <v>4301031245</v>
      </c>
      <c r="D195" s="451">
        <v>4680115883963</v>
      </c>
      <c r="E195" s="451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3"/>
      <c r="R195" s="453"/>
      <c r="S195" s="453"/>
      <c r="T195" s="454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58"/>
      <c r="B196" s="458"/>
      <c r="C196" s="458"/>
      <c r="D196" s="458"/>
      <c r="E196" s="458"/>
      <c r="F196" s="458"/>
      <c r="G196" s="458"/>
      <c r="H196" s="458"/>
      <c r="I196" s="458"/>
      <c r="J196" s="458"/>
      <c r="K196" s="458"/>
      <c r="L196" s="458"/>
      <c r="M196" s="458"/>
      <c r="N196" s="458"/>
      <c r="O196" s="459"/>
      <c r="P196" s="455" t="s">
        <v>43</v>
      </c>
      <c r="Q196" s="456"/>
      <c r="R196" s="456"/>
      <c r="S196" s="456"/>
      <c r="T196" s="456"/>
      <c r="U196" s="456"/>
      <c r="V196" s="457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58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58"/>
      <c r="M197" s="458"/>
      <c r="N197" s="458"/>
      <c r="O197" s="459"/>
      <c r="P197" s="455" t="s">
        <v>43</v>
      </c>
      <c r="Q197" s="456"/>
      <c r="R197" s="456"/>
      <c r="S197" s="456"/>
      <c r="T197" s="456"/>
      <c r="U197" s="456"/>
      <c r="V197" s="457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49" t="s">
        <v>289</v>
      </c>
      <c r="B198" s="449"/>
      <c r="C198" s="449"/>
      <c r="D198" s="449"/>
      <c r="E198" s="449"/>
      <c r="F198" s="449"/>
      <c r="G198" s="449"/>
      <c r="H198" s="449"/>
      <c r="I198" s="449"/>
      <c r="J198" s="449"/>
      <c r="K198" s="449"/>
      <c r="L198" s="449"/>
      <c r="M198" s="449"/>
      <c r="N198" s="449"/>
      <c r="O198" s="449"/>
      <c r="P198" s="449"/>
      <c r="Q198" s="449"/>
      <c r="R198" s="449"/>
      <c r="S198" s="449"/>
      <c r="T198" s="449"/>
      <c r="U198" s="449"/>
      <c r="V198" s="449"/>
      <c r="W198" s="449"/>
      <c r="X198" s="449"/>
      <c r="Y198" s="449"/>
      <c r="Z198" s="449"/>
      <c r="AA198" s="66"/>
      <c r="AB198" s="66"/>
      <c r="AC198" s="80"/>
    </row>
    <row r="199" spans="1:68" ht="14.25" customHeight="1" x14ac:dyDescent="0.25">
      <c r="A199" s="450" t="s">
        <v>122</v>
      </c>
      <c r="B199" s="450"/>
      <c r="C199" s="450"/>
      <c r="D199" s="450"/>
      <c r="E199" s="450"/>
      <c r="F199" s="450"/>
      <c r="G199" s="450"/>
      <c r="H199" s="450"/>
      <c r="I199" s="450"/>
      <c r="J199" s="450"/>
      <c r="K199" s="450"/>
      <c r="L199" s="450"/>
      <c r="M199" s="450"/>
      <c r="N199" s="450"/>
      <c r="O199" s="450"/>
      <c r="P199" s="450"/>
      <c r="Q199" s="450"/>
      <c r="R199" s="450"/>
      <c r="S199" s="450"/>
      <c r="T199" s="450"/>
      <c r="U199" s="450"/>
      <c r="V199" s="450"/>
      <c r="W199" s="450"/>
      <c r="X199" s="450"/>
      <c r="Y199" s="450"/>
      <c r="Z199" s="450"/>
      <c r="AA199" s="67"/>
      <c r="AB199" s="67"/>
      <c r="AC199" s="81"/>
    </row>
    <row r="200" spans="1:68" ht="16.5" customHeight="1" x14ac:dyDescent="0.25">
      <c r="A200" s="64" t="s">
        <v>290</v>
      </c>
      <c r="B200" s="64" t="s">
        <v>291</v>
      </c>
      <c r="C200" s="37">
        <v>4301011450</v>
      </c>
      <c r="D200" s="451">
        <v>4680115881402</v>
      </c>
      <c r="E200" s="45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126</v>
      </c>
      <c r="L200" s="38"/>
      <c r="M200" s="39" t="s">
        <v>125</v>
      </c>
      <c r="N200" s="39"/>
      <c r="O200" s="38">
        <v>55</v>
      </c>
      <c r="P200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292</v>
      </c>
      <c r="B201" s="64" t="s">
        <v>293</v>
      </c>
      <c r="C201" s="37">
        <v>4301011767</v>
      </c>
      <c r="D201" s="451">
        <v>4680115881396</v>
      </c>
      <c r="E201" s="451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88</v>
      </c>
      <c r="L201" s="38"/>
      <c r="M201" s="39" t="s">
        <v>82</v>
      </c>
      <c r="N201" s="39"/>
      <c r="O201" s="38">
        <v>55</v>
      </c>
      <c r="P201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58"/>
      <c r="B202" s="458"/>
      <c r="C202" s="458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8"/>
      <c r="O202" s="459"/>
      <c r="P202" s="455" t="s">
        <v>43</v>
      </c>
      <c r="Q202" s="456"/>
      <c r="R202" s="456"/>
      <c r="S202" s="456"/>
      <c r="T202" s="456"/>
      <c r="U202" s="456"/>
      <c r="V202" s="457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58"/>
      <c r="B203" s="458"/>
      <c r="C203" s="458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9"/>
      <c r="P203" s="455" t="s">
        <v>43</v>
      </c>
      <c r="Q203" s="456"/>
      <c r="R203" s="456"/>
      <c r="S203" s="456"/>
      <c r="T203" s="456"/>
      <c r="U203" s="456"/>
      <c r="V203" s="457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0" t="s">
        <v>160</v>
      </c>
      <c r="B204" s="450"/>
      <c r="C204" s="450"/>
      <c r="D204" s="450"/>
      <c r="E204" s="450"/>
      <c r="F204" s="450"/>
      <c r="G204" s="450"/>
      <c r="H204" s="450"/>
      <c r="I204" s="450"/>
      <c r="J204" s="450"/>
      <c r="K204" s="450"/>
      <c r="L204" s="450"/>
      <c r="M204" s="450"/>
      <c r="N204" s="450"/>
      <c r="O204" s="450"/>
      <c r="P204" s="450"/>
      <c r="Q204" s="450"/>
      <c r="R204" s="450"/>
      <c r="S204" s="450"/>
      <c r="T204" s="450"/>
      <c r="U204" s="450"/>
      <c r="V204" s="450"/>
      <c r="W204" s="450"/>
      <c r="X204" s="450"/>
      <c r="Y204" s="450"/>
      <c r="Z204" s="450"/>
      <c r="AA204" s="67"/>
      <c r="AB204" s="67"/>
      <c r="AC204" s="81"/>
    </row>
    <row r="205" spans="1:68" ht="16.5" customHeight="1" x14ac:dyDescent="0.25">
      <c r="A205" s="64" t="s">
        <v>294</v>
      </c>
      <c r="B205" s="64" t="s">
        <v>295</v>
      </c>
      <c r="C205" s="37">
        <v>4301020262</v>
      </c>
      <c r="D205" s="451">
        <v>4680115882935</v>
      </c>
      <c r="E205" s="45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128</v>
      </c>
      <c r="N205" s="39"/>
      <c r="O205" s="38">
        <v>50</v>
      </c>
      <c r="P205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3"/>
      <c r="R205" s="453"/>
      <c r="S205" s="453"/>
      <c r="T205" s="454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296</v>
      </c>
      <c r="B206" s="64" t="s">
        <v>297</v>
      </c>
      <c r="C206" s="37">
        <v>4301020220</v>
      </c>
      <c r="D206" s="451">
        <v>4680115880764</v>
      </c>
      <c r="E206" s="451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88</v>
      </c>
      <c r="L206" s="38"/>
      <c r="M206" s="39" t="s">
        <v>125</v>
      </c>
      <c r="N206" s="39"/>
      <c r="O206" s="38">
        <v>50</v>
      </c>
      <c r="P206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3"/>
      <c r="R206" s="453"/>
      <c r="S206" s="453"/>
      <c r="T206" s="454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58"/>
      <c r="B207" s="458"/>
      <c r="C207" s="458"/>
      <c r="D207" s="458"/>
      <c r="E207" s="458"/>
      <c r="F207" s="458"/>
      <c r="G207" s="458"/>
      <c r="H207" s="458"/>
      <c r="I207" s="458"/>
      <c r="J207" s="458"/>
      <c r="K207" s="458"/>
      <c r="L207" s="458"/>
      <c r="M207" s="458"/>
      <c r="N207" s="458"/>
      <c r="O207" s="459"/>
      <c r="P207" s="455" t="s">
        <v>43</v>
      </c>
      <c r="Q207" s="456"/>
      <c r="R207" s="456"/>
      <c r="S207" s="456"/>
      <c r="T207" s="456"/>
      <c r="U207" s="456"/>
      <c r="V207" s="457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58"/>
      <c r="B208" s="458"/>
      <c r="C208" s="458"/>
      <c r="D208" s="458"/>
      <c r="E208" s="458"/>
      <c r="F208" s="458"/>
      <c r="G208" s="458"/>
      <c r="H208" s="458"/>
      <c r="I208" s="458"/>
      <c r="J208" s="458"/>
      <c r="K208" s="458"/>
      <c r="L208" s="458"/>
      <c r="M208" s="458"/>
      <c r="N208" s="458"/>
      <c r="O208" s="459"/>
      <c r="P208" s="455" t="s">
        <v>43</v>
      </c>
      <c r="Q208" s="456"/>
      <c r="R208" s="456"/>
      <c r="S208" s="456"/>
      <c r="T208" s="456"/>
      <c r="U208" s="456"/>
      <c r="V208" s="457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0" t="s">
        <v>79</v>
      </c>
      <c r="B209" s="450"/>
      <c r="C209" s="450"/>
      <c r="D209" s="450"/>
      <c r="E209" s="450"/>
      <c r="F209" s="450"/>
      <c r="G209" s="450"/>
      <c r="H209" s="450"/>
      <c r="I209" s="450"/>
      <c r="J209" s="450"/>
      <c r="K209" s="450"/>
      <c r="L209" s="450"/>
      <c r="M209" s="450"/>
      <c r="N209" s="450"/>
      <c r="O209" s="450"/>
      <c r="P209" s="450"/>
      <c r="Q209" s="450"/>
      <c r="R209" s="450"/>
      <c r="S209" s="450"/>
      <c r="T209" s="450"/>
      <c r="U209" s="450"/>
      <c r="V209" s="450"/>
      <c r="W209" s="450"/>
      <c r="X209" s="450"/>
      <c r="Y209" s="450"/>
      <c r="Z209" s="450"/>
      <c r="AA209" s="67"/>
      <c r="AB209" s="67"/>
      <c r="AC209" s="81"/>
    </row>
    <row r="210" spans="1:68" ht="27" customHeight="1" x14ac:dyDescent="0.25">
      <c r="A210" s="64" t="s">
        <v>298</v>
      </c>
      <c r="B210" s="64" t="s">
        <v>299</v>
      </c>
      <c r="C210" s="37">
        <v>4301031224</v>
      </c>
      <c r="D210" s="451">
        <v>4680115882683</v>
      </c>
      <c r="E210" s="451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300</v>
      </c>
      <c r="B211" s="64" t="s">
        <v>301</v>
      </c>
      <c r="C211" s="37">
        <v>4301031230</v>
      </c>
      <c r="D211" s="451">
        <v>4680115882690</v>
      </c>
      <c r="E211" s="451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302</v>
      </c>
      <c r="B212" s="64" t="s">
        <v>303</v>
      </c>
      <c r="C212" s="37">
        <v>4301031220</v>
      </c>
      <c r="D212" s="451">
        <v>4680115882669</v>
      </c>
      <c r="E212" s="451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88</v>
      </c>
      <c r="L212" s="38"/>
      <c r="M212" s="39" t="s">
        <v>82</v>
      </c>
      <c r="N212" s="39"/>
      <c r="O212" s="38">
        <v>40</v>
      </c>
      <c r="P212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304</v>
      </c>
      <c r="B213" s="64" t="s">
        <v>305</v>
      </c>
      <c r="C213" s="37">
        <v>4301031221</v>
      </c>
      <c r="D213" s="451">
        <v>4680115882676</v>
      </c>
      <c r="E213" s="451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306</v>
      </c>
      <c r="B214" s="64" t="s">
        <v>307</v>
      </c>
      <c r="C214" s="37">
        <v>4301031223</v>
      </c>
      <c r="D214" s="451">
        <v>4680115884014</v>
      </c>
      <c r="E214" s="451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308</v>
      </c>
      <c r="B215" s="64" t="s">
        <v>309</v>
      </c>
      <c r="C215" s="37">
        <v>4301031222</v>
      </c>
      <c r="D215" s="451">
        <v>4680115884007</v>
      </c>
      <c r="E215" s="451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310</v>
      </c>
      <c r="B216" s="64" t="s">
        <v>311</v>
      </c>
      <c r="C216" s="37">
        <v>4301031229</v>
      </c>
      <c r="D216" s="451">
        <v>4680115884038</v>
      </c>
      <c r="E216" s="451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83</v>
      </c>
      <c r="L216" s="38"/>
      <c r="M216" s="39" t="s">
        <v>82</v>
      </c>
      <c r="N216" s="39"/>
      <c r="O216" s="38">
        <v>40</v>
      </c>
      <c r="P216" s="5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312</v>
      </c>
      <c r="B217" s="64" t="s">
        <v>313</v>
      </c>
      <c r="C217" s="37">
        <v>4301031225</v>
      </c>
      <c r="D217" s="451">
        <v>4680115884021</v>
      </c>
      <c r="E217" s="451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58"/>
      <c r="B218" s="458"/>
      <c r="C218" s="458"/>
      <c r="D218" s="458"/>
      <c r="E218" s="458"/>
      <c r="F218" s="458"/>
      <c r="G218" s="458"/>
      <c r="H218" s="458"/>
      <c r="I218" s="458"/>
      <c r="J218" s="458"/>
      <c r="K218" s="458"/>
      <c r="L218" s="458"/>
      <c r="M218" s="458"/>
      <c r="N218" s="458"/>
      <c r="O218" s="459"/>
      <c r="P218" s="455" t="s">
        <v>43</v>
      </c>
      <c r="Q218" s="456"/>
      <c r="R218" s="456"/>
      <c r="S218" s="456"/>
      <c r="T218" s="456"/>
      <c r="U218" s="456"/>
      <c r="V218" s="457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0" t="s">
        <v>84</v>
      </c>
      <c r="B220" s="450"/>
      <c r="C220" s="450"/>
      <c r="D220" s="450"/>
      <c r="E220" s="450"/>
      <c r="F220" s="450"/>
      <c r="G220" s="450"/>
      <c r="H220" s="450"/>
      <c r="I220" s="450"/>
      <c r="J220" s="450"/>
      <c r="K220" s="450"/>
      <c r="L220" s="450"/>
      <c r="M220" s="450"/>
      <c r="N220" s="450"/>
      <c r="O220" s="450"/>
      <c r="P220" s="450"/>
      <c r="Q220" s="450"/>
      <c r="R220" s="450"/>
      <c r="S220" s="450"/>
      <c r="T220" s="450"/>
      <c r="U220" s="450"/>
      <c r="V220" s="450"/>
      <c r="W220" s="450"/>
      <c r="X220" s="450"/>
      <c r="Y220" s="450"/>
      <c r="Z220" s="450"/>
      <c r="AA220" s="67"/>
      <c r="AB220" s="67"/>
      <c r="AC220" s="81"/>
    </row>
    <row r="221" spans="1:68" ht="27" customHeight="1" x14ac:dyDescent="0.25">
      <c r="A221" s="64" t="s">
        <v>314</v>
      </c>
      <c r="B221" s="64" t="s">
        <v>315</v>
      </c>
      <c r="C221" s="37">
        <v>4301051408</v>
      </c>
      <c r="D221" s="451">
        <v>4680115881594</v>
      </c>
      <c r="E221" s="451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3"/>
      <c r="R221" s="453"/>
      <c r="S221" s="453"/>
      <c r="T221" s="454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316</v>
      </c>
      <c r="B222" s="64" t="s">
        <v>317</v>
      </c>
      <c r="C222" s="37">
        <v>4301051754</v>
      </c>
      <c r="D222" s="451">
        <v>4680115880962</v>
      </c>
      <c r="E222" s="451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40</v>
      </c>
      <c r="P222" s="5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318</v>
      </c>
      <c r="B223" s="64" t="s">
        <v>319</v>
      </c>
      <c r="C223" s="37">
        <v>4301051411</v>
      </c>
      <c r="D223" s="451">
        <v>4680115881617</v>
      </c>
      <c r="E223" s="451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126</v>
      </c>
      <c r="L223" s="38"/>
      <c r="M223" s="39" t="s">
        <v>128</v>
      </c>
      <c r="N223" s="39"/>
      <c r="O223" s="38">
        <v>40</v>
      </c>
      <c r="P223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320</v>
      </c>
      <c r="B224" s="64" t="s">
        <v>321</v>
      </c>
      <c r="C224" s="37">
        <v>4301051632</v>
      </c>
      <c r="D224" s="451">
        <v>4680115880573</v>
      </c>
      <c r="E224" s="451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126</v>
      </c>
      <c r="L224" s="38"/>
      <c r="M224" s="39" t="s">
        <v>82</v>
      </c>
      <c r="N224" s="39"/>
      <c r="O224" s="38">
        <v>45</v>
      </c>
      <c r="P224" s="5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322</v>
      </c>
      <c r="B225" s="64" t="s">
        <v>323</v>
      </c>
      <c r="C225" s="37">
        <v>4301051407</v>
      </c>
      <c r="D225" s="451">
        <v>4680115882195</v>
      </c>
      <c r="E225" s="451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88</v>
      </c>
      <c r="L225" s="38"/>
      <c r="M225" s="39" t="s">
        <v>128</v>
      </c>
      <c r="N225" s="39"/>
      <c r="O225" s="38">
        <v>40</v>
      </c>
      <c r="P225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324</v>
      </c>
      <c r="B226" s="64" t="s">
        <v>325</v>
      </c>
      <c r="C226" s="37">
        <v>4301051752</v>
      </c>
      <c r="D226" s="451">
        <v>4680115882607</v>
      </c>
      <c r="E226" s="451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146</v>
      </c>
      <c r="N226" s="39"/>
      <c r="O226" s="38">
        <v>45</v>
      </c>
      <c r="P226" s="5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326</v>
      </c>
      <c r="B227" s="64" t="s">
        <v>327</v>
      </c>
      <c r="C227" s="37">
        <v>4301051630</v>
      </c>
      <c r="D227" s="451">
        <v>4680115880092</v>
      </c>
      <c r="E227" s="451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45</v>
      </c>
      <c r="P227" s="5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3"/>
      <c r="R227" s="453"/>
      <c r="S227" s="453"/>
      <c r="T227" s="454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328</v>
      </c>
      <c r="B228" s="64" t="s">
        <v>329</v>
      </c>
      <c r="C228" s="37">
        <v>4301051631</v>
      </c>
      <c r="D228" s="451">
        <v>4680115880221</v>
      </c>
      <c r="E228" s="451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45</v>
      </c>
      <c r="P228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3"/>
      <c r="R228" s="453"/>
      <c r="S228" s="453"/>
      <c r="T228" s="454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330</v>
      </c>
      <c r="B229" s="64" t="s">
        <v>331</v>
      </c>
      <c r="C229" s="37">
        <v>4301051749</v>
      </c>
      <c r="D229" s="451">
        <v>4680115882942</v>
      </c>
      <c r="E229" s="451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82</v>
      </c>
      <c r="N229" s="39"/>
      <c r="O229" s="38">
        <v>40</v>
      </c>
      <c r="P229" s="57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3"/>
      <c r="R229" s="453"/>
      <c r="S229" s="453"/>
      <c r="T229" s="454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332</v>
      </c>
      <c r="B230" s="64" t="s">
        <v>333</v>
      </c>
      <c r="C230" s="37">
        <v>4301051753</v>
      </c>
      <c r="D230" s="451">
        <v>4680115880504</v>
      </c>
      <c r="E230" s="451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40</v>
      </c>
      <c r="P230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3"/>
      <c r="R230" s="453"/>
      <c r="S230" s="453"/>
      <c r="T230" s="454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334</v>
      </c>
      <c r="B231" s="64" t="s">
        <v>335</v>
      </c>
      <c r="C231" s="37">
        <v>4301051410</v>
      </c>
      <c r="D231" s="451">
        <v>4680115882164</v>
      </c>
      <c r="E231" s="451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88</v>
      </c>
      <c r="L231" s="38"/>
      <c r="M231" s="39" t="s">
        <v>128</v>
      </c>
      <c r="N231" s="39"/>
      <c r="O231" s="38">
        <v>40</v>
      </c>
      <c r="P231" s="5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58"/>
      <c r="B232" s="458"/>
      <c r="C232" s="458"/>
      <c r="D232" s="458"/>
      <c r="E232" s="458"/>
      <c r="F232" s="458"/>
      <c r="G232" s="458"/>
      <c r="H232" s="458"/>
      <c r="I232" s="458"/>
      <c r="J232" s="458"/>
      <c r="K232" s="458"/>
      <c r="L232" s="458"/>
      <c r="M232" s="458"/>
      <c r="N232" s="458"/>
      <c r="O232" s="459"/>
      <c r="P232" s="455" t="s">
        <v>43</v>
      </c>
      <c r="Q232" s="456"/>
      <c r="R232" s="456"/>
      <c r="S232" s="456"/>
      <c r="T232" s="456"/>
      <c r="U232" s="456"/>
      <c r="V232" s="457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58"/>
      <c r="B233" s="458"/>
      <c r="C233" s="458"/>
      <c r="D233" s="458"/>
      <c r="E233" s="458"/>
      <c r="F233" s="458"/>
      <c r="G233" s="458"/>
      <c r="H233" s="458"/>
      <c r="I233" s="458"/>
      <c r="J233" s="458"/>
      <c r="K233" s="458"/>
      <c r="L233" s="458"/>
      <c r="M233" s="458"/>
      <c r="N233" s="458"/>
      <c r="O233" s="459"/>
      <c r="P233" s="455" t="s">
        <v>43</v>
      </c>
      <c r="Q233" s="456"/>
      <c r="R233" s="456"/>
      <c r="S233" s="456"/>
      <c r="T233" s="456"/>
      <c r="U233" s="456"/>
      <c r="V233" s="457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0" t="s">
        <v>181</v>
      </c>
      <c r="B234" s="450"/>
      <c r="C234" s="450"/>
      <c r="D234" s="450"/>
      <c r="E234" s="450"/>
      <c r="F234" s="450"/>
      <c r="G234" s="450"/>
      <c r="H234" s="450"/>
      <c r="I234" s="450"/>
      <c r="J234" s="450"/>
      <c r="K234" s="450"/>
      <c r="L234" s="450"/>
      <c r="M234" s="450"/>
      <c r="N234" s="450"/>
      <c r="O234" s="450"/>
      <c r="P234" s="450"/>
      <c r="Q234" s="450"/>
      <c r="R234" s="450"/>
      <c r="S234" s="450"/>
      <c r="T234" s="450"/>
      <c r="U234" s="450"/>
      <c r="V234" s="450"/>
      <c r="W234" s="450"/>
      <c r="X234" s="450"/>
      <c r="Y234" s="450"/>
      <c r="Z234" s="450"/>
      <c r="AA234" s="67"/>
      <c r="AB234" s="67"/>
      <c r="AC234" s="81"/>
    </row>
    <row r="235" spans="1:68" ht="16.5" customHeight="1" x14ac:dyDescent="0.25">
      <c r="A235" s="64" t="s">
        <v>336</v>
      </c>
      <c r="B235" s="64" t="s">
        <v>337</v>
      </c>
      <c r="C235" s="37">
        <v>4301060404</v>
      </c>
      <c r="D235" s="451">
        <v>4680115882874</v>
      </c>
      <c r="E235" s="451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40</v>
      </c>
      <c r="P235" s="5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336</v>
      </c>
      <c r="B236" s="64" t="s">
        <v>338</v>
      </c>
      <c r="C236" s="37">
        <v>4301060360</v>
      </c>
      <c r="D236" s="451">
        <v>4680115882874</v>
      </c>
      <c r="E236" s="451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88</v>
      </c>
      <c r="L236" s="38"/>
      <c r="M236" s="39" t="s">
        <v>82</v>
      </c>
      <c r="N236" s="39"/>
      <c r="O236" s="38">
        <v>30</v>
      </c>
      <c r="P236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339</v>
      </c>
      <c r="B237" s="64" t="s">
        <v>340</v>
      </c>
      <c r="C237" s="37">
        <v>4301060359</v>
      </c>
      <c r="D237" s="451">
        <v>4680115884434</v>
      </c>
      <c r="E237" s="451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88</v>
      </c>
      <c r="L237" s="38"/>
      <c r="M237" s="39" t="s">
        <v>82</v>
      </c>
      <c r="N237" s="39"/>
      <c r="O237" s="38">
        <v>30</v>
      </c>
      <c r="P237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341</v>
      </c>
      <c r="B238" s="64" t="s">
        <v>342</v>
      </c>
      <c r="C238" s="37">
        <v>4301060375</v>
      </c>
      <c r="D238" s="451">
        <v>4680115880818</v>
      </c>
      <c r="E238" s="451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88</v>
      </c>
      <c r="L238" s="38"/>
      <c r="M238" s="39" t="s">
        <v>82</v>
      </c>
      <c r="N238" s="39"/>
      <c r="O238" s="38">
        <v>40</v>
      </c>
      <c r="P238" s="5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343</v>
      </c>
      <c r="B239" s="64" t="s">
        <v>344</v>
      </c>
      <c r="C239" s="37">
        <v>4301060389</v>
      </c>
      <c r="D239" s="451">
        <v>4680115880801</v>
      </c>
      <c r="E239" s="451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88</v>
      </c>
      <c r="L239" s="38"/>
      <c r="M239" s="39" t="s">
        <v>128</v>
      </c>
      <c r="N239" s="39"/>
      <c r="O239" s="38">
        <v>40</v>
      </c>
      <c r="P239" s="57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3"/>
      <c r="R239" s="453"/>
      <c r="S239" s="453"/>
      <c r="T239" s="454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58"/>
      <c r="B241" s="458"/>
      <c r="C241" s="458"/>
      <c r="D241" s="458"/>
      <c r="E241" s="458"/>
      <c r="F241" s="458"/>
      <c r="G241" s="458"/>
      <c r="H241" s="458"/>
      <c r="I241" s="458"/>
      <c r="J241" s="458"/>
      <c r="K241" s="458"/>
      <c r="L241" s="458"/>
      <c r="M241" s="458"/>
      <c r="N241" s="458"/>
      <c r="O241" s="459"/>
      <c r="P241" s="455" t="s">
        <v>43</v>
      </c>
      <c r="Q241" s="456"/>
      <c r="R241" s="456"/>
      <c r="S241" s="456"/>
      <c r="T241" s="456"/>
      <c r="U241" s="456"/>
      <c r="V241" s="457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49" t="s">
        <v>345</v>
      </c>
      <c r="B242" s="449"/>
      <c r="C242" s="449"/>
      <c r="D242" s="449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449"/>
      <c r="AA242" s="66"/>
      <c r="AB242" s="66"/>
      <c r="AC242" s="80"/>
    </row>
    <row r="243" spans="1:68" ht="14.25" customHeight="1" x14ac:dyDescent="0.25">
      <c r="A243" s="450" t="s">
        <v>122</v>
      </c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0"/>
      <c r="M243" s="450"/>
      <c r="N243" s="450"/>
      <c r="O243" s="450"/>
      <c r="P243" s="450"/>
      <c r="Q243" s="450"/>
      <c r="R243" s="450"/>
      <c r="S243" s="450"/>
      <c r="T243" s="450"/>
      <c r="U243" s="450"/>
      <c r="V243" s="450"/>
      <c r="W243" s="450"/>
      <c r="X243" s="450"/>
      <c r="Y243" s="450"/>
      <c r="Z243" s="450"/>
      <c r="AA243" s="67"/>
      <c r="AB243" s="67"/>
      <c r="AC243" s="81"/>
    </row>
    <row r="244" spans="1:68" ht="27" customHeight="1" x14ac:dyDescent="0.25">
      <c r="A244" s="64" t="s">
        <v>346</v>
      </c>
      <c r="B244" s="64" t="s">
        <v>347</v>
      </c>
      <c r="C244" s="37">
        <v>4301011945</v>
      </c>
      <c r="D244" s="451">
        <v>4680115884274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149</v>
      </c>
      <c r="N244" s="39"/>
      <c r="O244" s="38">
        <v>55</v>
      </c>
      <c r="P244" s="5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346</v>
      </c>
      <c r="B245" s="64" t="s">
        <v>348</v>
      </c>
      <c r="C245" s="37">
        <v>4301011717</v>
      </c>
      <c r="D245" s="451">
        <v>4680115884274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349</v>
      </c>
      <c r="B246" s="64" t="s">
        <v>350</v>
      </c>
      <c r="C246" s="37">
        <v>4301011719</v>
      </c>
      <c r="D246" s="451">
        <v>4680115884298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351</v>
      </c>
      <c r="B247" s="64" t="s">
        <v>352</v>
      </c>
      <c r="C247" s="37">
        <v>4301011944</v>
      </c>
      <c r="D247" s="451">
        <v>4680115884250</v>
      </c>
      <c r="E247" s="451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353</v>
      </c>
      <c r="C248" s="37">
        <v>4301011733</v>
      </c>
      <c r="D248" s="451">
        <v>4680115884250</v>
      </c>
      <c r="E248" s="451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128</v>
      </c>
      <c r="N248" s="39"/>
      <c r="O248" s="38">
        <v>55</v>
      </c>
      <c r="P248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354</v>
      </c>
      <c r="B249" s="64" t="s">
        <v>355</v>
      </c>
      <c r="C249" s="37">
        <v>4301011718</v>
      </c>
      <c r="D249" s="451">
        <v>4680115884281</v>
      </c>
      <c r="E249" s="45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4301011720</v>
      </c>
      <c r="D250" s="451">
        <v>4680115884199</v>
      </c>
      <c r="E250" s="451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358</v>
      </c>
      <c r="B251" s="64" t="s">
        <v>359</v>
      </c>
      <c r="C251" s="37">
        <v>4301011716</v>
      </c>
      <c r="D251" s="451">
        <v>4680115884267</v>
      </c>
      <c r="E251" s="45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88</v>
      </c>
      <c r="L251" s="38"/>
      <c r="M251" s="39" t="s">
        <v>125</v>
      </c>
      <c r="N251" s="39"/>
      <c r="O251" s="38">
        <v>55</v>
      </c>
      <c r="P251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3"/>
      <c r="R251" s="453"/>
      <c r="S251" s="453"/>
      <c r="T251" s="454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58"/>
      <c r="B253" s="458"/>
      <c r="C253" s="458"/>
      <c r="D253" s="458"/>
      <c r="E253" s="458"/>
      <c r="F253" s="458"/>
      <c r="G253" s="458"/>
      <c r="H253" s="458"/>
      <c r="I253" s="458"/>
      <c r="J253" s="458"/>
      <c r="K253" s="458"/>
      <c r="L253" s="458"/>
      <c r="M253" s="458"/>
      <c r="N253" s="458"/>
      <c r="O253" s="459"/>
      <c r="P253" s="455" t="s">
        <v>43</v>
      </c>
      <c r="Q253" s="456"/>
      <c r="R253" s="456"/>
      <c r="S253" s="456"/>
      <c r="T253" s="456"/>
      <c r="U253" s="456"/>
      <c r="V253" s="457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49" t="s">
        <v>360</v>
      </c>
      <c r="B254" s="449"/>
      <c r="C254" s="449"/>
      <c r="D254" s="449"/>
      <c r="E254" s="449"/>
      <c r="F254" s="449"/>
      <c r="G254" s="449"/>
      <c r="H254" s="449"/>
      <c r="I254" s="449"/>
      <c r="J254" s="449"/>
      <c r="K254" s="449"/>
      <c r="L254" s="449"/>
      <c r="M254" s="449"/>
      <c r="N254" s="449"/>
      <c r="O254" s="449"/>
      <c r="P254" s="449"/>
      <c r="Q254" s="449"/>
      <c r="R254" s="449"/>
      <c r="S254" s="449"/>
      <c r="T254" s="449"/>
      <c r="U254" s="449"/>
      <c r="V254" s="449"/>
      <c r="W254" s="449"/>
      <c r="X254" s="449"/>
      <c r="Y254" s="449"/>
      <c r="Z254" s="449"/>
      <c r="AA254" s="66"/>
      <c r="AB254" s="66"/>
      <c r="AC254" s="80"/>
    </row>
    <row r="255" spans="1:68" ht="14.25" customHeight="1" x14ac:dyDescent="0.25">
      <c r="A255" s="450" t="s">
        <v>122</v>
      </c>
      <c r="B255" s="450"/>
      <c r="C255" s="450"/>
      <c r="D255" s="450"/>
      <c r="E255" s="450"/>
      <c r="F255" s="450"/>
      <c r="G255" s="450"/>
      <c r="H255" s="450"/>
      <c r="I255" s="450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0"/>
      <c r="U255" s="450"/>
      <c r="V255" s="450"/>
      <c r="W255" s="450"/>
      <c r="X255" s="450"/>
      <c r="Y255" s="450"/>
      <c r="Z255" s="450"/>
      <c r="AA255" s="67"/>
      <c r="AB255" s="67"/>
      <c r="AC255" s="81"/>
    </row>
    <row r="256" spans="1:68" ht="27" customHeight="1" x14ac:dyDescent="0.25">
      <c r="A256" s="64" t="s">
        <v>361</v>
      </c>
      <c r="B256" s="64" t="s">
        <v>362</v>
      </c>
      <c r="C256" s="37">
        <v>4301011942</v>
      </c>
      <c r="D256" s="451">
        <v>4680115884137</v>
      </c>
      <c r="E256" s="451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361</v>
      </c>
      <c r="B257" s="64" t="s">
        <v>363</v>
      </c>
      <c r="C257" s="37">
        <v>4301011826</v>
      </c>
      <c r="D257" s="451">
        <v>4680115884137</v>
      </c>
      <c r="E257" s="451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364</v>
      </c>
      <c r="B258" s="64" t="s">
        <v>365</v>
      </c>
      <c r="C258" s="37">
        <v>4301011724</v>
      </c>
      <c r="D258" s="451">
        <v>4680115884236</v>
      </c>
      <c r="E258" s="451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366</v>
      </c>
      <c r="B259" s="64" t="s">
        <v>367</v>
      </c>
      <c r="C259" s="37">
        <v>4301011721</v>
      </c>
      <c r="D259" s="451">
        <v>4680115884175</v>
      </c>
      <c r="E259" s="451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126</v>
      </c>
      <c r="L259" s="38"/>
      <c r="M259" s="39" t="s">
        <v>125</v>
      </c>
      <c r="N259" s="39"/>
      <c r="O259" s="38">
        <v>55</v>
      </c>
      <c r="P259" s="5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368</v>
      </c>
      <c r="B260" s="64" t="s">
        <v>369</v>
      </c>
      <c r="C260" s="37">
        <v>4301011824</v>
      </c>
      <c r="D260" s="451">
        <v>4680115884144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370</v>
      </c>
      <c r="B261" s="64" t="s">
        <v>371</v>
      </c>
      <c r="C261" s="37">
        <v>4301011963</v>
      </c>
      <c r="D261" s="451">
        <v>4680115885288</v>
      </c>
      <c r="E261" s="451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3"/>
      <c r="R261" s="453"/>
      <c r="S261" s="453"/>
      <c r="T261" s="454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372</v>
      </c>
      <c r="B262" s="64" t="s">
        <v>373</v>
      </c>
      <c r="C262" s="37">
        <v>4301011726</v>
      </c>
      <c r="D262" s="451">
        <v>4680115884182</v>
      </c>
      <c r="E262" s="451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88</v>
      </c>
      <c r="L262" s="38"/>
      <c r="M262" s="39" t="s">
        <v>125</v>
      </c>
      <c r="N262" s="39"/>
      <c r="O262" s="38">
        <v>55</v>
      </c>
      <c r="P262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3"/>
      <c r="R262" s="453"/>
      <c r="S262" s="453"/>
      <c r="T262" s="454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374</v>
      </c>
      <c r="B263" s="64" t="s">
        <v>375</v>
      </c>
      <c r="C263" s="37">
        <v>4301011722</v>
      </c>
      <c r="D263" s="451">
        <v>4680115884205</v>
      </c>
      <c r="E263" s="451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3"/>
      <c r="R263" s="453"/>
      <c r="S263" s="453"/>
      <c r="T263" s="454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58"/>
      <c r="B264" s="458"/>
      <c r="C264" s="458"/>
      <c r="D264" s="458"/>
      <c r="E264" s="458"/>
      <c r="F264" s="458"/>
      <c r="G264" s="458"/>
      <c r="H264" s="458"/>
      <c r="I264" s="458"/>
      <c r="J264" s="458"/>
      <c r="K264" s="458"/>
      <c r="L264" s="458"/>
      <c r="M264" s="458"/>
      <c r="N264" s="458"/>
      <c r="O264" s="459"/>
      <c r="P264" s="455" t="s">
        <v>43</v>
      </c>
      <c r="Q264" s="456"/>
      <c r="R264" s="456"/>
      <c r="S264" s="456"/>
      <c r="T264" s="456"/>
      <c r="U264" s="456"/>
      <c r="V264" s="457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58"/>
      <c r="B265" s="458"/>
      <c r="C265" s="458"/>
      <c r="D265" s="458"/>
      <c r="E265" s="458"/>
      <c r="F265" s="458"/>
      <c r="G265" s="458"/>
      <c r="H265" s="458"/>
      <c r="I265" s="458"/>
      <c r="J265" s="458"/>
      <c r="K265" s="458"/>
      <c r="L265" s="458"/>
      <c r="M265" s="458"/>
      <c r="N265" s="458"/>
      <c r="O265" s="459"/>
      <c r="P265" s="455" t="s">
        <v>43</v>
      </c>
      <c r="Q265" s="456"/>
      <c r="R265" s="456"/>
      <c r="S265" s="456"/>
      <c r="T265" s="456"/>
      <c r="U265" s="456"/>
      <c r="V265" s="457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49" t="s">
        <v>376</v>
      </c>
      <c r="B266" s="449"/>
      <c r="C266" s="449"/>
      <c r="D266" s="449"/>
      <c r="E266" s="449"/>
      <c r="F266" s="449"/>
      <c r="G266" s="449"/>
      <c r="H266" s="449"/>
      <c r="I266" s="449"/>
      <c r="J266" s="449"/>
      <c r="K266" s="449"/>
      <c r="L266" s="449"/>
      <c r="M266" s="449"/>
      <c r="N266" s="449"/>
      <c r="O266" s="449"/>
      <c r="P266" s="449"/>
      <c r="Q266" s="449"/>
      <c r="R266" s="449"/>
      <c r="S266" s="449"/>
      <c r="T266" s="449"/>
      <c r="U266" s="449"/>
      <c r="V266" s="449"/>
      <c r="W266" s="449"/>
      <c r="X266" s="449"/>
      <c r="Y266" s="449"/>
      <c r="Z266" s="449"/>
      <c r="AA266" s="66"/>
      <c r="AB266" s="66"/>
      <c r="AC266" s="80"/>
    </row>
    <row r="267" spans="1:68" ht="14.25" customHeight="1" x14ac:dyDescent="0.25">
      <c r="A267" s="450" t="s">
        <v>122</v>
      </c>
      <c r="B267" s="450"/>
      <c r="C267" s="450"/>
      <c r="D267" s="450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0"/>
      <c r="P267" s="450"/>
      <c r="Q267" s="450"/>
      <c r="R267" s="450"/>
      <c r="S267" s="450"/>
      <c r="T267" s="450"/>
      <c r="U267" s="450"/>
      <c r="V267" s="450"/>
      <c r="W267" s="450"/>
      <c r="X267" s="450"/>
      <c r="Y267" s="450"/>
      <c r="Z267" s="450"/>
      <c r="AA267" s="67"/>
      <c r="AB267" s="67"/>
      <c r="AC267" s="81"/>
    </row>
    <row r="268" spans="1:68" ht="27" customHeight="1" x14ac:dyDescent="0.25">
      <c r="A268" s="64" t="s">
        <v>377</v>
      </c>
      <c r="B268" s="64" t="s">
        <v>378</v>
      </c>
      <c r="C268" s="37">
        <v>4301011855</v>
      </c>
      <c r="D268" s="451">
        <v>4680115885837</v>
      </c>
      <c r="E268" s="451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3"/>
      <c r="R268" s="453"/>
      <c r="S268" s="453"/>
      <c r="T268" s="454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379</v>
      </c>
      <c r="B269" s="64" t="s">
        <v>380</v>
      </c>
      <c r="C269" s="37">
        <v>4301011910</v>
      </c>
      <c r="D269" s="451">
        <v>4680115885806</v>
      </c>
      <c r="E269" s="451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126</v>
      </c>
      <c r="L269" s="38"/>
      <c r="M269" s="39" t="s">
        <v>149</v>
      </c>
      <c r="N269" s="39"/>
      <c r="O269" s="38">
        <v>55</v>
      </c>
      <c r="P269" s="597" t="s">
        <v>381</v>
      </c>
      <c r="Q269" s="453"/>
      <c r="R269" s="453"/>
      <c r="S269" s="453"/>
      <c r="T269" s="454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379</v>
      </c>
      <c r="B270" s="64" t="s">
        <v>382</v>
      </c>
      <c r="C270" s="37">
        <v>4301011850</v>
      </c>
      <c r="D270" s="451">
        <v>4680115885806</v>
      </c>
      <c r="E270" s="451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126</v>
      </c>
      <c r="L270" s="38"/>
      <c r="M270" s="39" t="s">
        <v>125</v>
      </c>
      <c r="N270" s="39"/>
      <c r="O270" s="38">
        <v>55</v>
      </c>
      <c r="P270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383</v>
      </c>
      <c r="B271" s="64" t="s">
        <v>384</v>
      </c>
      <c r="C271" s="37">
        <v>4301011853</v>
      </c>
      <c r="D271" s="451">
        <v>4680115885851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5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385</v>
      </c>
      <c r="B272" s="64" t="s">
        <v>386</v>
      </c>
      <c r="C272" s="37">
        <v>4301011852</v>
      </c>
      <c r="D272" s="451">
        <v>4680115885844</v>
      </c>
      <c r="E272" s="451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88</v>
      </c>
      <c r="L272" s="38"/>
      <c r="M272" s="39" t="s">
        <v>125</v>
      </c>
      <c r="N272" s="39"/>
      <c r="O272" s="38">
        <v>55</v>
      </c>
      <c r="P272" s="6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387</v>
      </c>
      <c r="B273" s="64" t="s">
        <v>388</v>
      </c>
      <c r="C273" s="37">
        <v>4301011851</v>
      </c>
      <c r="D273" s="451">
        <v>4680115885820</v>
      </c>
      <c r="E273" s="451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88</v>
      </c>
      <c r="L273" s="38"/>
      <c r="M273" s="39" t="s">
        <v>125</v>
      </c>
      <c r="N273" s="39"/>
      <c r="O273" s="38">
        <v>55</v>
      </c>
      <c r="P27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3"/>
      <c r="R273" s="453"/>
      <c r="S273" s="453"/>
      <c r="T273" s="454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58"/>
      <c r="B275" s="458"/>
      <c r="C275" s="458"/>
      <c r="D275" s="458"/>
      <c r="E275" s="458"/>
      <c r="F275" s="458"/>
      <c r="G275" s="458"/>
      <c r="H275" s="458"/>
      <c r="I275" s="458"/>
      <c r="J275" s="458"/>
      <c r="K275" s="458"/>
      <c r="L275" s="458"/>
      <c r="M275" s="458"/>
      <c r="N275" s="458"/>
      <c r="O275" s="459"/>
      <c r="P275" s="455" t="s">
        <v>43</v>
      </c>
      <c r="Q275" s="456"/>
      <c r="R275" s="456"/>
      <c r="S275" s="456"/>
      <c r="T275" s="456"/>
      <c r="U275" s="456"/>
      <c r="V275" s="457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49" t="s">
        <v>389</v>
      </c>
      <c r="B276" s="449"/>
      <c r="C276" s="449"/>
      <c r="D276" s="449"/>
      <c r="E276" s="449"/>
      <c r="F276" s="449"/>
      <c r="G276" s="449"/>
      <c r="H276" s="449"/>
      <c r="I276" s="449"/>
      <c r="J276" s="449"/>
      <c r="K276" s="449"/>
      <c r="L276" s="449"/>
      <c r="M276" s="449"/>
      <c r="N276" s="449"/>
      <c r="O276" s="449"/>
      <c r="P276" s="449"/>
      <c r="Q276" s="449"/>
      <c r="R276" s="449"/>
      <c r="S276" s="449"/>
      <c r="T276" s="449"/>
      <c r="U276" s="449"/>
      <c r="V276" s="449"/>
      <c r="W276" s="449"/>
      <c r="X276" s="449"/>
      <c r="Y276" s="449"/>
      <c r="Z276" s="449"/>
      <c r="AA276" s="66"/>
      <c r="AB276" s="66"/>
      <c r="AC276" s="80"/>
    </row>
    <row r="277" spans="1:68" ht="14.25" customHeight="1" x14ac:dyDescent="0.25">
      <c r="A277" s="450" t="s">
        <v>122</v>
      </c>
      <c r="B277" s="450"/>
      <c r="C277" s="450"/>
      <c r="D277" s="450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0"/>
      <c r="P277" s="450"/>
      <c r="Q277" s="450"/>
      <c r="R277" s="450"/>
      <c r="S277" s="450"/>
      <c r="T277" s="450"/>
      <c r="U277" s="450"/>
      <c r="V277" s="450"/>
      <c r="W277" s="450"/>
      <c r="X277" s="450"/>
      <c r="Y277" s="450"/>
      <c r="Z277" s="450"/>
      <c r="AA277" s="67"/>
      <c r="AB277" s="67"/>
      <c r="AC277" s="81"/>
    </row>
    <row r="278" spans="1:68" ht="27" customHeight="1" x14ac:dyDescent="0.25">
      <c r="A278" s="64" t="s">
        <v>390</v>
      </c>
      <c r="B278" s="64" t="s">
        <v>391</v>
      </c>
      <c r="C278" s="37">
        <v>4301011876</v>
      </c>
      <c r="D278" s="451">
        <v>4680115885707</v>
      </c>
      <c r="E278" s="451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126</v>
      </c>
      <c r="L278" s="38"/>
      <c r="M278" s="39" t="s">
        <v>125</v>
      </c>
      <c r="N278" s="39"/>
      <c r="O278" s="38">
        <v>31</v>
      </c>
      <c r="P278" s="6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58"/>
      <c r="B279" s="458"/>
      <c r="C279" s="458"/>
      <c r="D279" s="458"/>
      <c r="E279" s="458"/>
      <c r="F279" s="458"/>
      <c r="G279" s="458"/>
      <c r="H279" s="458"/>
      <c r="I279" s="458"/>
      <c r="J279" s="458"/>
      <c r="K279" s="458"/>
      <c r="L279" s="458"/>
      <c r="M279" s="458"/>
      <c r="N279" s="458"/>
      <c r="O279" s="459"/>
      <c r="P279" s="455" t="s">
        <v>43</v>
      </c>
      <c r="Q279" s="456"/>
      <c r="R279" s="456"/>
      <c r="S279" s="456"/>
      <c r="T279" s="456"/>
      <c r="U279" s="456"/>
      <c r="V279" s="457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58"/>
      <c r="B280" s="458"/>
      <c r="C280" s="458"/>
      <c r="D280" s="458"/>
      <c r="E280" s="458"/>
      <c r="F280" s="458"/>
      <c r="G280" s="458"/>
      <c r="H280" s="458"/>
      <c r="I280" s="458"/>
      <c r="J280" s="458"/>
      <c r="K280" s="458"/>
      <c r="L280" s="458"/>
      <c r="M280" s="458"/>
      <c r="N280" s="458"/>
      <c r="O280" s="459"/>
      <c r="P280" s="455" t="s">
        <v>43</v>
      </c>
      <c r="Q280" s="456"/>
      <c r="R280" s="456"/>
      <c r="S280" s="456"/>
      <c r="T280" s="456"/>
      <c r="U280" s="456"/>
      <c r="V280" s="457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49" t="s">
        <v>392</v>
      </c>
      <c r="B281" s="449"/>
      <c r="C281" s="449"/>
      <c r="D281" s="449"/>
      <c r="E281" s="449"/>
      <c r="F281" s="449"/>
      <c r="G281" s="449"/>
      <c r="H281" s="449"/>
      <c r="I281" s="449"/>
      <c r="J281" s="449"/>
      <c r="K281" s="449"/>
      <c r="L281" s="449"/>
      <c r="M281" s="449"/>
      <c r="N281" s="449"/>
      <c r="O281" s="449"/>
      <c r="P281" s="449"/>
      <c r="Q281" s="449"/>
      <c r="R281" s="449"/>
      <c r="S281" s="449"/>
      <c r="T281" s="449"/>
      <c r="U281" s="449"/>
      <c r="V281" s="449"/>
      <c r="W281" s="449"/>
      <c r="X281" s="449"/>
      <c r="Y281" s="449"/>
      <c r="Z281" s="449"/>
      <c r="AA281" s="66"/>
      <c r="AB281" s="66"/>
      <c r="AC281" s="80"/>
    </row>
    <row r="282" spans="1:68" ht="14.25" customHeight="1" x14ac:dyDescent="0.25">
      <c r="A282" s="450" t="s">
        <v>122</v>
      </c>
      <c r="B282" s="450"/>
      <c r="C282" s="450"/>
      <c r="D282" s="450"/>
      <c r="E282" s="450"/>
      <c r="F282" s="450"/>
      <c r="G282" s="450"/>
      <c r="H282" s="450"/>
      <c r="I282" s="450"/>
      <c r="J282" s="450"/>
      <c r="K282" s="450"/>
      <c r="L282" s="450"/>
      <c r="M282" s="450"/>
      <c r="N282" s="450"/>
      <c r="O282" s="450"/>
      <c r="P282" s="450"/>
      <c r="Q282" s="450"/>
      <c r="R282" s="450"/>
      <c r="S282" s="450"/>
      <c r="T282" s="450"/>
      <c r="U282" s="450"/>
      <c r="V282" s="450"/>
      <c r="W282" s="450"/>
      <c r="X282" s="450"/>
      <c r="Y282" s="450"/>
      <c r="Z282" s="450"/>
      <c r="AA282" s="67"/>
      <c r="AB282" s="67"/>
      <c r="AC282" s="81"/>
    </row>
    <row r="283" spans="1:68" ht="27" customHeight="1" x14ac:dyDescent="0.25">
      <c r="A283" s="64" t="s">
        <v>393</v>
      </c>
      <c r="B283" s="64" t="s">
        <v>394</v>
      </c>
      <c r="C283" s="37">
        <v>4301011223</v>
      </c>
      <c r="D283" s="451">
        <v>4607091383423</v>
      </c>
      <c r="E283" s="451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126</v>
      </c>
      <c r="L283" s="38"/>
      <c r="M283" s="39" t="s">
        <v>128</v>
      </c>
      <c r="N283" s="39"/>
      <c r="O283" s="38">
        <v>35</v>
      </c>
      <c r="P283" s="6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3"/>
      <c r="R283" s="453"/>
      <c r="S283" s="453"/>
      <c r="T283" s="454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395</v>
      </c>
      <c r="B284" s="64" t="s">
        <v>396</v>
      </c>
      <c r="C284" s="37">
        <v>4301011879</v>
      </c>
      <c r="D284" s="451">
        <v>4680115885691</v>
      </c>
      <c r="E284" s="451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126</v>
      </c>
      <c r="L284" s="38"/>
      <c r="M284" s="39" t="s">
        <v>82</v>
      </c>
      <c r="N284" s="39"/>
      <c r="O284" s="38">
        <v>30</v>
      </c>
      <c r="P284" s="6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3"/>
      <c r="R284" s="453"/>
      <c r="S284" s="453"/>
      <c r="T284" s="454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397</v>
      </c>
      <c r="B285" s="64" t="s">
        <v>398</v>
      </c>
      <c r="C285" s="37">
        <v>4301011878</v>
      </c>
      <c r="D285" s="451">
        <v>4680115885660</v>
      </c>
      <c r="E285" s="451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126</v>
      </c>
      <c r="L285" s="38"/>
      <c r="M285" s="39" t="s">
        <v>82</v>
      </c>
      <c r="N285" s="39"/>
      <c r="O285" s="38">
        <v>35</v>
      </c>
      <c r="P285" s="6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3"/>
      <c r="R285" s="453"/>
      <c r="S285" s="453"/>
      <c r="T285" s="454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58"/>
      <c r="B286" s="458"/>
      <c r="C286" s="458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9"/>
      <c r="P286" s="455" t="s">
        <v>43</v>
      </c>
      <c r="Q286" s="456"/>
      <c r="R286" s="456"/>
      <c r="S286" s="456"/>
      <c r="T286" s="456"/>
      <c r="U286" s="456"/>
      <c r="V286" s="457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49" t="s">
        <v>399</v>
      </c>
      <c r="B288" s="449"/>
      <c r="C288" s="449"/>
      <c r="D288" s="449"/>
      <c r="E288" s="449"/>
      <c r="F288" s="449"/>
      <c r="G288" s="449"/>
      <c r="H288" s="449"/>
      <c r="I288" s="449"/>
      <c r="J288" s="449"/>
      <c r="K288" s="449"/>
      <c r="L288" s="449"/>
      <c r="M288" s="449"/>
      <c r="N288" s="449"/>
      <c r="O288" s="449"/>
      <c r="P288" s="449"/>
      <c r="Q288" s="449"/>
      <c r="R288" s="449"/>
      <c r="S288" s="449"/>
      <c r="T288" s="449"/>
      <c r="U288" s="449"/>
      <c r="V288" s="449"/>
      <c r="W288" s="449"/>
      <c r="X288" s="449"/>
      <c r="Y288" s="449"/>
      <c r="Z288" s="449"/>
      <c r="AA288" s="66"/>
      <c r="AB288" s="66"/>
      <c r="AC288" s="80"/>
    </row>
    <row r="289" spans="1:68" ht="14.25" customHeight="1" x14ac:dyDescent="0.25">
      <c r="A289" s="450" t="s">
        <v>84</v>
      </c>
      <c r="B289" s="450"/>
      <c r="C289" s="450"/>
      <c r="D289" s="450"/>
      <c r="E289" s="450"/>
      <c r="F289" s="450"/>
      <c r="G289" s="450"/>
      <c r="H289" s="450"/>
      <c r="I289" s="450"/>
      <c r="J289" s="450"/>
      <c r="K289" s="450"/>
      <c r="L289" s="450"/>
      <c r="M289" s="450"/>
      <c r="N289" s="450"/>
      <c r="O289" s="450"/>
      <c r="P289" s="450"/>
      <c r="Q289" s="450"/>
      <c r="R289" s="450"/>
      <c r="S289" s="450"/>
      <c r="T289" s="450"/>
      <c r="U289" s="450"/>
      <c r="V289" s="450"/>
      <c r="W289" s="450"/>
      <c r="X289" s="450"/>
      <c r="Y289" s="450"/>
      <c r="Z289" s="450"/>
      <c r="AA289" s="67"/>
      <c r="AB289" s="67"/>
      <c r="AC289" s="81"/>
    </row>
    <row r="290" spans="1:68" ht="27" customHeight="1" x14ac:dyDescent="0.25">
      <c r="A290" s="64" t="s">
        <v>400</v>
      </c>
      <c r="B290" s="64" t="s">
        <v>401</v>
      </c>
      <c r="C290" s="37">
        <v>4301051409</v>
      </c>
      <c r="D290" s="451">
        <v>4680115881556</v>
      </c>
      <c r="E290" s="451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126</v>
      </c>
      <c r="L290" s="38"/>
      <c r="M290" s="39" t="s">
        <v>128</v>
      </c>
      <c r="N290" s="39"/>
      <c r="O290" s="38">
        <v>45</v>
      </c>
      <c r="P290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3"/>
      <c r="R290" s="453"/>
      <c r="S290" s="453"/>
      <c r="T290" s="454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402</v>
      </c>
      <c r="B291" s="64" t="s">
        <v>403</v>
      </c>
      <c r="C291" s="37">
        <v>4301051506</v>
      </c>
      <c r="D291" s="451">
        <v>4680115881037</v>
      </c>
      <c r="E291" s="451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40</v>
      </c>
      <c r="P291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404</v>
      </c>
      <c r="B292" s="64" t="s">
        <v>405</v>
      </c>
      <c r="C292" s="37">
        <v>4301051487</v>
      </c>
      <c r="D292" s="451">
        <v>4680115881228</v>
      </c>
      <c r="E292" s="451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88</v>
      </c>
      <c r="L292" s="38"/>
      <c r="M292" s="39" t="s">
        <v>82</v>
      </c>
      <c r="N292" s="39"/>
      <c r="O292" s="38">
        <v>40</v>
      </c>
      <c r="P292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3"/>
      <c r="R292" s="453"/>
      <c r="S292" s="453"/>
      <c r="T292" s="454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406</v>
      </c>
      <c r="B293" s="64" t="s">
        <v>407</v>
      </c>
      <c r="C293" s="37">
        <v>4301051384</v>
      </c>
      <c r="D293" s="451">
        <v>4680115881211</v>
      </c>
      <c r="E293" s="451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88</v>
      </c>
      <c r="L293" s="38"/>
      <c r="M293" s="39" t="s">
        <v>82</v>
      </c>
      <c r="N293" s="39"/>
      <c r="O293" s="38">
        <v>45</v>
      </c>
      <c r="P293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3"/>
      <c r="R293" s="453"/>
      <c r="S293" s="453"/>
      <c r="T293" s="454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408</v>
      </c>
      <c r="B294" s="64" t="s">
        <v>409</v>
      </c>
      <c r="C294" s="37">
        <v>4301051378</v>
      </c>
      <c r="D294" s="451">
        <v>4680115881020</v>
      </c>
      <c r="E294" s="451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45</v>
      </c>
      <c r="P294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3"/>
      <c r="R294" s="453"/>
      <c r="S294" s="453"/>
      <c r="T294" s="454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58"/>
      <c r="B295" s="458"/>
      <c r="C295" s="458"/>
      <c r="D295" s="458"/>
      <c r="E295" s="458"/>
      <c r="F295" s="458"/>
      <c r="G295" s="458"/>
      <c r="H295" s="458"/>
      <c r="I295" s="458"/>
      <c r="J295" s="458"/>
      <c r="K295" s="458"/>
      <c r="L295" s="458"/>
      <c r="M295" s="458"/>
      <c r="N295" s="458"/>
      <c r="O295" s="459"/>
      <c r="P295" s="455" t="s">
        <v>43</v>
      </c>
      <c r="Q295" s="456"/>
      <c r="R295" s="456"/>
      <c r="S295" s="456"/>
      <c r="T295" s="456"/>
      <c r="U295" s="456"/>
      <c r="V295" s="457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58"/>
      <c r="B296" s="458"/>
      <c r="C296" s="458"/>
      <c r="D296" s="458"/>
      <c r="E296" s="458"/>
      <c r="F296" s="458"/>
      <c r="G296" s="458"/>
      <c r="H296" s="458"/>
      <c r="I296" s="458"/>
      <c r="J296" s="458"/>
      <c r="K296" s="458"/>
      <c r="L296" s="458"/>
      <c r="M296" s="458"/>
      <c r="N296" s="458"/>
      <c r="O296" s="459"/>
      <c r="P296" s="455" t="s">
        <v>43</v>
      </c>
      <c r="Q296" s="456"/>
      <c r="R296" s="456"/>
      <c r="S296" s="456"/>
      <c r="T296" s="456"/>
      <c r="U296" s="456"/>
      <c r="V296" s="457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49" t="s">
        <v>410</v>
      </c>
      <c r="B297" s="449"/>
      <c r="C297" s="449"/>
      <c r="D297" s="449"/>
      <c r="E297" s="449"/>
      <c r="F297" s="449"/>
      <c r="G297" s="449"/>
      <c r="H297" s="449"/>
      <c r="I297" s="449"/>
      <c r="J297" s="449"/>
      <c r="K297" s="449"/>
      <c r="L297" s="449"/>
      <c r="M297" s="449"/>
      <c r="N297" s="449"/>
      <c r="O297" s="449"/>
      <c r="P297" s="449"/>
      <c r="Q297" s="449"/>
      <c r="R297" s="449"/>
      <c r="S297" s="449"/>
      <c r="T297" s="449"/>
      <c r="U297" s="449"/>
      <c r="V297" s="449"/>
      <c r="W297" s="449"/>
      <c r="X297" s="449"/>
      <c r="Y297" s="449"/>
      <c r="Z297" s="449"/>
      <c r="AA297" s="66"/>
      <c r="AB297" s="66"/>
      <c r="AC297" s="80"/>
    </row>
    <row r="298" spans="1:68" ht="14.25" customHeight="1" x14ac:dyDescent="0.25">
      <c r="A298" s="450" t="s">
        <v>84</v>
      </c>
      <c r="B298" s="450"/>
      <c r="C298" s="450"/>
      <c r="D298" s="450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450"/>
      <c r="S298" s="450"/>
      <c r="T298" s="450"/>
      <c r="U298" s="450"/>
      <c r="V298" s="450"/>
      <c r="W298" s="450"/>
      <c r="X298" s="450"/>
      <c r="Y298" s="450"/>
      <c r="Z298" s="450"/>
      <c r="AA298" s="67"/>
      <c r="AB298" s="67"/>
      <c r="AC298" s="81"/>
    </row>
    <row r="299" spans="1:68" ht="27" customHeight="1" x14ac:dyDescent="0.25">
      <c r="A299" s="64" t="s">
        <v>411</v>
      </c>
      <c r="B299" s="64" t="s">
        <v>412</v>
      </c>
      <c r="C299" s="37">
        <v>4301051731</v>
      </c>
      <c r="D299" s="451">
        <v>4680115884618</v>
      </c>
      <c r="E299" s="451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3"/>
      <c r="R299" s="453"/>
      <c r="S299" s="453"/>
      <c r="T299" s="454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58"/>
      <c r="B300" s="458"/>
      <c r="C300" s="458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8"/>
      <c r="O300" s="459"/>
      <c r="P300" s="455" t="s">
        <v>43</v>
      </c>
      <c r="Q300" s="456"/>
      <c r="R300" s="456"/>
      <c r="S300" s="456"/>
      <c r="T300" s="456"/>
      <c r="U300" s="456"/>
      <c r="V300" s="457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58"/>
      <c r="B301" s="458"/>
      <c r="C301" s="458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8"/>
      <c r="O301" s="459"/>
      <c r="P301" s="455" t="s">
        <v>43</v>
      </c>
      <c r="Q301" s="456"/>
      <c r="R301" s="456"/>
      <c r="S301" s="456"/>
      <c r="T301" s="456"/>
      <c r="U301" s="456"/>
      <c r="V301" s="457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49" t="s">
        <v>413</v>
      </c>
      <c r="B302" s="449"/>
      <c r="C302" s="449"/>
      <c r="D302" s="449"/>
      <c r="E302" s="449"/>
      <c r="F302" s="449"/>
      <c r="G302" s="449"/>
      <c r="H302" s="449"/>
      <c r="I302" s="449"/>
      <c r="J302" s="449"/>
      <c r="K302" s="449"/>
      <c r="L302" s="449"/>
      <c r="M302" s="449"/>
      <c r="N302" s="449"/>
      <c r="O302" s="449"/>
      <c r="P302" s="449"/>
      <c r="Q302" s="449"/>
      <c r="R302" s="449"/>
      <c r="S302" s="449"/>
      <c r="T302" s="449"/>
      <c r="U302" s="449"/>
      <c r="V302" s="449"/>
      <c r="W302" s="449"/>
      <c r="X302" s="449"/>
      <c r="Y302" s="449"/>
      <c r="Z302" s="449"/>
      <c r="AA302" s="66"/>
      <c r="AB302" s="66"/>
      <c r="AC302" s="80"/>
    </row>
    <row r="303" spans="1:68" ht="14.25" customHeight="1" x14ac:dyDescent="0.25">
      <c r="A303" s="450" t="s">
        <v>122</v>
      </c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0"/>
      <c r="M303" s="450"/>
      <c r="N303" s="450"/>
      <c r="O303" s="450"/>
      <c r="P303" s="450"/>
      <c r="Q303" s="450"/>
      <c r="R303" s="450"/>
      <c r="S303" s="450"/>
      <c r="T303" s="450"/>
      <c r="U303" s="450"/>
      <c r="V303" s="450"/>
      <c r="W303" s="450"/>
      <c r="X303" s="450"/>
      <c r="Y303" s="450"/>
      <c r="Z303" s="450"/>
      <c r="AA303" s="67"/>
      <c r="AB303" s="67"/>
      <c r="AC303" s="81"/>
    </row>
    <row r="304" spans="1:68" ht="27" customHeight="1" x14ac:dyDescent="0.25">
      <c r="A304" s="64" t="s">
        <v>414</v>
      </c>
      <c r="B304" s="64" t="s">
        <v>415</v>
      </c>
      <c r="C304" s="37">
        <v>4301011593</v>
      </c>
      <c r="D304" s="451">
        <v>4680115882973</v>
      </c>
      <c r="E304" s="451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126</v>
      </c>
      <c r="L304" s="38"/>
      <c r="M304" s="39" t="s">
        <v>125</v>
      </c>
      <c r="N304" s="39"/>
      <c r="O304" s="38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58"/>
      <c r="B305" s="458"/>
      <c r="C305" s="458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8"/>
      <c r="O305" s="459"/>
      <c r="P305" s="455" t="s">
        <v>43</v>
      </c>
      <c r="Q305" s="456"/>
      <c r="R305" s="456"/>
      <c r="S305" s="456"/>
      <c r="T305" s="456"/>
      <c r="U305" s="456"/>
      <c r="V305" s="457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58"/>
      <c r="B306" s="458"/>
      <c r="C306" s="458"/>
      <c r="D306" s="458"/>
      <c r="E306" s="458"/>
      <c r="F306" s="458"/>
      <c r="G306" s="458"/>
      <c r="H306" s="458"/>
      <c r="I306" s="458"/>
      <c r="J306" s="458"/>
      <c r="K306" s="458"/>
      <c r="L306" s="458"/>
      <c r="M306" s="458"/>
      <c r="N306" s="458"/>
      <c r="O306" s="459"/>
      <c r="P306" s="455" t="s">
        <v>43</v>
      </c>
      <c r="Q306" s="456"/>
      <c r="R306" s="456"/>
      <c r="S306" s="456"/>
      <c r="T306" s="456"/>
      <c r="U306" s="456"/>
      <c r="V306" s="457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0" t="s">
        <v>79</v>
      </c>
      <c r="B307" s="450"/>
      <c r="C307" s="450"/>
      <c r="D307" s="450"/>
      <c r="E307" s="450"/>
      <c r="F307" s="450"/>
      <c r="G307" s="450"/>
      <c r="H307" s="450"/>
      <c r="I307" s="450"/>
      <c r="J307" s="450"/>
      <c r="K307" s="450"/>
      <c r="L307" s="450"/>
      <c r="M307" s="450"/>
      <c r="N307" s="450"/>
      <c r="O307" s="450"/>
      <c r="P307" s="450"/>
      <c r="Q307" s="450"/>
      <c r="R307" s="450"/>
      <c r="S307" s="450"/>
      <c r="T307" s="450"/>
      <c r="U307" s="450"/>
      <c r="V307" s="450"/>
      <c r="W307" s="450"/>
      <c r="X307" s="450"/>
      <c r="Y307" s="450"/>
      <c r="Z307" s="450"/>
      <c r="AA307" s="67"/>
      <c r="AB307" s="67"/>
      <c r="AC307" s="81"/>
    </row>
    <row r="308" spans="1:68" ht="27" customHeight="1" x14ac:dyDescent="0.25">
      <c r="A308" s="64" t="s">
        <v>416</v>
      </c>
      <c r="B308" s="64" t="s">
        <v>417</v>
      </c>
      <c r="C308" s="37">
        <v>4301031305</v>
      </c>
      <c r="D308" s="451">
        <v>4607091389845</v>
      </c>
      <c r="E308" s="451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83</v>
      </c>
      <c r="L308" s="38"/>
      <c r="M308" s="39" t="s">
        <v>82</v>
      </c>
      <c r="N308" s="39"/>
      <c r="O308" s="38">
        <v>40</v>
      </c>
      <c r="P30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418</v>
      </c>
      <c r="B309" s="64" t="s">
        <v>419</v>
      </c>
      <c r="C309" s="37">
        <v>4301031306</v>
      </c>
      <c r="D309" s="451">
        <v>4680115882881</v>
      </c>
      <c r="E309" s="451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83</v>
      </c>
      <c r="L309" s="38"/>
      <c r="M309" s="39" t="s">
        <v>82</v>
      </c>
      <c r="N309" s="39"/>
      <c r="O309" s="38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3"/>
      <c r="R309" s="453"/>
      <c r="S309" s="453"/>
      <c r="T309" s="454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58"/>
      <c r="B311" s="458"/>
      <c r="C311" s="458"/>
      <c r="D311" s="458"/>
      <c r="E311" s="458"/>
      <c r="F311" s="458"/>
      <c r="G311" s="458"/>
      <c r="H311" s="458"/>
      <c r="I311" s="458"/>
      <c r="J311" s="458"/>
      <c r="K311" s="458"/>
      <c r="L311" s="458"/>
      <c r="M311" s="458"/>
      <c r="N311" s="458"/>
      <c r="O311" s="459"/>
      <c r="P311" s="455" t="s">
        <v>43</v>
      </c>
      <c r="Q311" s="456"/>
      <c r="R311" s="456"/>
      <c r="S311" s="456"/>
      <c r="T311" s="456"/>
      <c r="U311" s="456"/>
      <c r="V311" s="457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49" t="s">
        <v>420</v>
      </c>
      <c r="B312" s="449"/>
      <c r="C312" s="449"/>
      <c r="D312" s="449"/>
      <c r="E312" s="449"/>
      <c r="F312" s="449"/>
      <c r="G312" s="449"/>
      <c r="H312" s="449"/>
      <c r="I312" s="449"/>
      <c r="J312" s="449"/>
      <c r="K312" s="449"/>
      <c r="L312" s="449"/>
      <c r="M312" s="449"/>
      <c r="N312" s="449"/>
      <c r="O312" s="449"/>
      <c r="P312" s="449"/>
      <c r="Q312" s="449"/>
      <c r="R312" s="449"/>
      <c r="S312" s="449"/>
      <c r="T312" s="449"/>
      <c r="U312" s="449"/>
      <c r="V312" s="449"/>
      <c r="W312" s="449"/>
      <c r="X312" s="449"/>
      <c r="Y312" s="449"/>
      <c r="Z312" s="449"/>
      <c r="AA312" s="66"/>
      <c r="AB312" s="66"/>
      <c r="AC312" s="80"/>
    </row>
    <row r="313" spans="1:68" ht="14.25" customHeight="1" x14ac:dyDescent="0.25">
      <c r="A313" s="450" t="s">
        <v>122</v>
      </c>
      <c r="B313" s="450"/>
      <c r="C313" s="450"/>
      <c r="D313" s="450"/>
      <c r="E313" s="450"/>
      <c r="F313" s="450"/>
      <c r="G313" s="450"/>
      <c r="H313" s="450"/>
      <c r="I313" s="450"/>
      <c r="J313" s="450"/>
      <c r="K313" s="450"/>
      <c r="L313" s="450"/>
      <c r="M313" s="450"/>
      <c r="N313" s="450"/>
      <c r="O313" s="450"/>
      <c r="P313" s="450"/>
      <c r="Q313" s="450"/>
      <c r="R313" s="450"/>
      <c r="S313" s="450"/>
      <c r="T313" s="450"/>
      <c r="U313" s="450"/>
      <c r="V313" s="450"/>
      <c r="W313" s="450"/>
      <c r="X313" s="450"/>
      <c r="Y313" s="450"/>
      <c r="Z313" s="450"/>
      <c r="AA313" s="67"/>
      <c r="AB313" s="67"/>
      <c r="AC313" s="81"/>
    </row>
    <row r="314" spans="1:68" ht="27" customHeight="1" x14ac:dyDescent="0.25">
      <c r="A314" s="64" t="s">
        <v>421</v>
      </c>
      <c r="B314" s="64" t="s">
        <v>422</v>
      </c>
      <c r="C314" s="37">
        <v>4301012024</v>
      </c>
      <c r="D314" s="451">
        <v>4680115885615</v>
      </c>
      <c r="E314" s="451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126</v>
      </c>
      <c r="L314" s="38"/>
      <c r="M314" s="39" t="s">
        <v>128</v>
      </c>
      <c r="N314" s="39"/>
      <c r="O314" s="38">
        <v>55</v>
      </c>
      <c r="P314" s="6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423</v>
      </c>
      <c r="B315" s="64" t="s">
        <v>424</v>
      </c>
      <c r="C315" s="37">
        <v>4301011858</v>
      </c>
      <c r="D315" s="451">
        <v>4680115885646</v>
      </c>
      <c r="E315" s="451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126</v>
      </c>
      <c r="L315" s="38"/>
      <c r="M315" s="39" t="s">
        <v>125</v>
      </c>
      <c r="N315" s="39"/>
      <c r="O315" s="38">
        <v>55</v>
      </c>
      <c r="P315" s="6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425</v>
      </c>
      <c r="B316" s="64" t="s">
        <v>426</v>
      </c>
      <c r="C316" s="37">
        <v>4301011911</v>
      </c>
      <c r="D316" s="451">
        <v>4680115885554</v>
      </c>
      <c r="E316" s="451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126</v>
      </c>
      <c r="L316" s="38"/>
      <c r="M316" s="39" t="s">
        <v>149</v>
      </c>
      <c r="N316" s="39"/>
      <c r="O316" s="38">
        <v>55</v>
      </c>
      <c r="P316" s="617" t="s">
        <v>427</v>
      </c>
      <c r="Q316" s="453"/>
      <c r="R316" s="453"/>
      <c r="S316" s="453"/>
      <c r="T316" s="454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425</v>
      </c>
      <c r="B317" s="64" t="s">
        <v>428</v>
      </c>
      <c r="C317" s="37">
        <v>4301012016</v>
      </c>
      <c r="D317" s="451">
        <v>4680115885554</v>
      </c>
      <c r="E317" s="451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3"/>
      <c r="R317" s="453"/>
      <c r="S317" s="453"/>
      <c r="T317" s="454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429</v>
      </c>
      <c r="B318" s="64" t="s">
        <v>430</v>
      </c>
      <c r="C318" s="37">
        <v>4301011857</v>
      </c>
      <c r="D318" s="451">
        <v>4680115885622</v>
      </c>
      <c r="E318" s="451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88</v>
      </c>
      <c r="L318" s="38"/>
      <c r="M318" s="39" t="s">
        <v>125</v>
      </c>
      <c r="N318" s="39"/>
      <c r="O318" s="38">
        <v>55</v>
      </c>
      <c r="P318" s="6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3"/>
      <c r="R318" s="453"/>
      <c r="S318" s="453"/>
      <c r="T318" s="454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431</v>
      </c>
      <c r="B319" s="64" t="s">
        <v>432</v>
      </c>
      <c r="C319" s="37">
        <v>4301011573</v>
      </c>
      <c r="D319" s="451">
        <v>4680115881938</v>
      </c>
      <c r="E319" s="451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88</v>
      </c>
      <c r="L319" s="38"/>
      <c r="M319" s="39" t="s">
        <v>125</v>
      </c>
      <c r="N319" s="39"/>
      <c r="O319" s="38">
        <v>90</v>
      </c>
      <c r="P319" s="6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433</v>
      </c>
      <c r="B320" s="64" t="s">
        <v>434</v>
      </c>
      <c r="C320" s="37">
        <v>4301010944</v>
      </c>
      <c r="D320" s="451">
        <v>4607091387346</v>
      </c>
      <c r="E320" s="45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88</v>
      </c>
      <c r="L320" s="38"/>
      <c r="M320" s="39" t="s">
        <v>125</v>
      </c>
      <c r="N320" s="39"/>
      <c r="O320" s="38">
        <v>55</v>
      </c>
      <c r="P320" s="6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435</v>
      </c>
      <c r="B321" s="64" t="s">
        <v>436</v>
      </c>
      <c r="C321" s="37">
        <v>4301011859</v>
      </c>
      <c r="D321" s="451">
        <v>4680115885608</v>
      </c>
      <c r="E321" s="451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58"/>
      <c r="B322" s="458"/>
      <c r="C322" s="458"/>
      <c r="D322" s="458"/>
      <c r="E322" s="458"/>
      <c r="F322" s="458"/>
      <c r="G322" s="458"/>
      <c r="H322" s="458"/>
      <c r="I322" s="458"/>
      <c r="J322" s="458"/>
      <c r="K322" s="458"/>
      <c r="L322" s="458"/>
      <c r="M322" s="458"/>
      <c r="N322" s="458"/>
      <c r="O322" s="459"/>
      <c r="P322" s="455" t="s">
        <v>43</v>
      </c>
      <c r="Q322" s="456"/>
      <c r="R322" s="456"/>
      <c r="S322" s="456"/>
      <c r="T322" s="456"/>
      <c r="U322" s="456"/>
      <c r="V322" s="457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58"/>
      <c r="B323" s="458"/>
      <c r="C323" s="458"/>
      <c r="D323" s="458"/>
      <c r="E323" s="458"/>
      <c r="F323" s="458"/>
      <c r="G323" s="458"/>
      <c r="H323" s="458"/>
      <c r="I323" s="458"/>
      <c r="J323" s="458"/>
      <c r="K323" s="458"/>
      <c r="L323" s="458"/>
      <c r="M323" s="458"/>
      <c r="N323" s="458"/>
      <c r="O323" s="459"/>
      <c r="P323" s="455" t="s">
        <v>43</v>
      </c>
      <c r="Q323" s="456"/>
      <c r="R323" s="456"/>
      <c r="S323" s="456"/>
      <c r="T323" s="456"/>
      <c r="U323" s="456"/>
      <c r="V323" s="457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0" t="s">
        <v>79</v>
      </c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  <c r="M324" s="450"/>
      <c r="N324" s="450"/>
      <c r="O324" s="450"/>
      <c r="P324" s="450"/>
      <c r="Q324" s="450"/>
      <c r="R324" s="450"/>
      <c r="S324" s="450"/>
      <c r="T324" s="450"/>
      <c r="U324" s="450"/>
      <c r="V324" s="450"/>
      <c r="W324" s="450"/>
      <c r="X324" s="450"/>
      <c r="Y324" s="450"/>
      <c r="Z324" s="450"/>
      <c r="AA324" s="67"/>
      <c r="AB324" s="67"/>
      <c r="AC324" s="81"/>
    </row>
    <row r="325" spans="1:68" ht="27" customHeight="1" x14ac:dyDescent="0.25">
      <c r="A325" s="64" t="s">
        <v>437</v>
      </c>
      <c r="B325" s="64" t="s">
        <v>438</v>
      </c>
      <c r="C325" s="37">
        <v>4301030878</v>
      </c>
      <c r="D325" s="451">
        <v>4607091387193</v>
      </c>
      <c r="E325" s="451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88</v>
      </c>
      <c r="L325" s="38"/>
      <c r="M325" s="39" t="s">
        <v>82</v>
      </c>
      <c r="N325" s="39"/>
      <c r="O325" s="38">
        <v>35</v>
      </c>
      <c r="P325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3"/>
      <c r="R325" s="453"/>
      <c r="S325" s="453"/>
      <c r="T325" s="454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439</v>
      </c>
      <c r="B326" s="64" t="s">
        <v>440</v>
      </c>
      <c r="C326" s="37">
        <v>4301031153</v>
      </c>
      <c r="D326" s="451">
        <v>4607091387230</v>
      </c>
      <c r="E326" s="451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88</v>
      </c>
      <c r="L326" s="38"/>
      <c r="M326" s="39" t="s">
        <v>82</v>
      </c>
      <c r="N326" s="39"/>
      <c r="O326" s="38">
        <v>40</v>
      </c>
      <c r="P326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3"/>
      <c r="R326" s="453"/>
      <c r="S326" s="453"/>
      <c r="T326" s="454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441</v>
      </c>
      <c r="B327" s="64" t="s">
        <v>442</v>
      </c>
      <c r="C327" s="37">
        <v>4301031154</v>
      </c>
      <c r="D327" s="451">
        <v>4607091387292</v>
      </c>
      <c r="E327" s="451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88</v>
      </c>
      <c r="L327" s="38"/>
      <c r="M327" s="39" t="s">
        <v>82</v>
      </c>
      <c r="N327" s="39"/>
      <c r="O327" s="38">
        <v>45</v>
      </c>
      <c r="P327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3"/>
      <c r="R327" s="453"/>
      <c r="S327" s="453"/>
      <c r="T327" s="454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443</v>
      </c>
      <c r="B328" s="64" t="s">
        <v>444</v>
      </c>
      <c r="C328" s="37">
        <v>4301031152</v>
      </c>
      <c r="D328" s="451">
        <v>4607091387285</v>
      </c>
      <c r="E328" s="45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83</v>
      </c>
      <c r="L328" s="38"/>
      <c r="M328" s="39" t="s">
        <v>82</v>
      </c>
      <c r="N328" s="39"/>
      <c r="O328" s="38">
        <v>40</v>
      </c>
      <c r="P328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58"/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9"/>
      <c r="P329" s="455" t="s">
        <v>43</v>
      </c>
      <c r="Q329" s="456"/>
      <c r="R329" s="456"/>
      <c r="S329" s="456"/>
      <c r="T329" s="456"/>
      <c r="U329" s="456"/>
      <c r="V329" s="457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58"/>
      <c r="B330" s="458"/>
      <c r="C330" s="458"/>
      <c r="D330" s="458"/>
      <c r="E330" s="458"/>
      <c r="F330" s="458"/>
      <c r="G330" s="458"/>
      <c r="H330" s="458"/>
      <c r="I330" s="458"/>
      <c r="J330" s="458"/>
      <c r="K330" s="458"/>
      <c r="L330" s="458"/>
      <c r="M330" s="458"/>
      <c r="N330" s="458"/>
      <c r="O330" s="459"/>
      <c r="P330" s="455" t="s">
        <v>43</v>
      </c>
      <c r="Q330" s="456"/>
      <c r="R330" s="456"/>
      <c r="S330" s="456"/>
      <c r="T330" s="456"/>
      <c r="U330" s="456"/>
      <c r="V330" s="457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0" t="s">
        <v>84</v>
      </c>
      <c r="B331" s="450"/>
      <c r="C331" s="450"/>
      <c r="D331" s="450"/>
      <c r="E331" s="450"/>
      <c r="F331" s="450"/>
      <c r="G331" s="450"/>
      <c r="H331" s="450"/>
      <c r="I331" s="450"/>
      <c r="J331" s="450"/>
      <c r="K331" s="450"/>
      <c r="L331" s="450"/>
      <c r="M331" s="450"/>
      <c r="N331" s="450"/>
      <c r="O331" s="450"/>
      <c r="P331" s="450"/>
      <c r="Q331" s="450"/>
      <c r="R331" s="450"/>
      <c r="S331" s="450"/>
      <c r="T331" s="450"/>
      <c r="U331" s="450"/>
      <c r="V331" s="450"/>
      <c r="W331" s="450"/>
      <c r="X331" s="450"/>
      <c r="Y331" s="450"/>
      <c r="Z331" s="450"/>
      <c r="AA331" s="67"/>
      <c r="AB331" s="67"/>
      <c r="AC331" s="81"/>
    </row>
    <row r="332" spans="1:68" ht="16.5" customHeight="1" x14ac:dyDescent="0.25">
      <c r="A332" s="64" t="s">
        <v>445</v>
      </c>
      <c r="B332" s="64" t="s">
        <v>446</v>
      </c>
      <c r="C332" s="37">
        <v>4301051100</v>
      </c>
      <c r="D332" s="451">
        <v>4607091387766</v>
      </c>
      <c r="E332" s="451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126</v>
      </c>
      <c r="L332" s="38"/>
      <c r="M332" s="39" t="s">
        <v>128</v>
      </c>
      <c r="N332" s="39"/>
      <c r="O332" s="38">
        <v>40</v>
      </c>
      <c r="P332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3"/>
      <c r="R332" s="453"/>
      <c r="S332" s="453"/>
      <c r="T332" s="454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447</v>
      </c>
      <c r="B333" s="64" t="s">
        <v>448</v>
      </c>
      <c r="C333" s="37">
        <v>4301051116</v>
      </c>
      <c r="D333" s="451">
        <v>4607091387957</v>
      </c>
      <c r="E333" s="451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126</v>
      </c>
      <c r="L333" s="38"/>
      <c r="M333" s="39" t="s">
        <v>82</v>
      </c>
      <c r="N333" s="39"/>
      <c r="O333" s="38">
        <v>40</v>
      </c>
      <c r="P333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3"/>
      <c r="R333" s="453"/>
      <c r="S333" s="453"/>
      <c r="T333" s="454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449</v>
      </c>
      <c r="B334" s="64" t="s">
        <v>450</v>
      </c>
      <c r="C334" s="37">
        <v>4301051115</v>
      </c>
      <c r="D334" s="451">
        <v>4607091387964</v>
      </c>
      <c r="E334" s="451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126</v>
      </c>
      <c r="L334" s="38"/>
      <c r="M334" s="39" t="s">
        <v>82</v>
      </c>
      <c r="N334" s="39"/>
      <c r="O334" s="38">
        <v>40</v>
      </c>
      <c r="P334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451</v>
      </c>
      <c r="B335" s="64" t="s">
        <v>452</v>
      </c>
      <c r="C335" s="37">
        <v>4301051705</v>
      </c>
      <c r="D335" s="451">
        <v>4680115884588</v>
      </c>
      <c r="E335" s="451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88</v>
      </c>
      <c r="L335" s="38"/>
      <c r="M335" s="39" t="s">
        <v>82</v>
      </c>
      <c r="N335" s="39"/>
      <c r="O335" s="38">
        <v>40</v>
      </c>
      <c r="P335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453</v>
      </c>
      <c r="B336" s="64" t="s">
        <v>454</v>
      </c>
      <c r="C336" s="37">
        <v>4301051130</v>
      </c>
      <c r="D336" s="451">
        <v>4607091387537</v>
      </c>
      <c r="E336" s="451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88</v>
      </c>
      <c r="L336" s="38"/>
      <c r="M336" s="39" t="s">
        <v>82</v>
      </c>
      <c r="N336" s="39"/>
      <c r="O336" s="38">
        <v>40</v>
      </c>
      <c r="P336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455</v>
      </c>
      <c r="B337" s="64" t="s">
        <v>456</v>
      </c>
      <c r="C337" s="37">
        <v>4301051132</v>
      </c>
      <c r="D337" s="451">
        <v>4607091387513</v>
      </c>
      <c r="E337" s="451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88</v>
      </c>
      <c r="L337" s="38"/>
      <c r="M337" s="39" t="s">
        <v>82</v>
      </c>
      <c r="N337" s="39"/>
      <c r="O337" s="38">
        <v>40</v>
      </c>
      <c r="P337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0" t="s">
        <v>181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customHeight="1" x14ac:dyDescent="0.25">
      <c r="A341" s="64" t="s">
        <v>457</v>
      </c>
      <c r="B341" s="64" t="s">
        <v>458</v>
      </c>
      <c r="C341" s="37">
        <v>4301060379</v>
      </c>
      <c r="D341" s="451">
        <v>4607091380880</v>
      </c>
      <c r="E341" s="451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126</v>
      </c>
      <c r="L341" s="38"/>
      <c r="M341" s="39" t="s">
        <v>82</v>
      </c>
      <c r="N341" s="39"/>
      <c r="O341" s="38">
        <v>30</v>
      </c>
      <c r="P341" s="6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459</v>
      </c>
      <c r="B342" s="64" t="s">
        <v>460</v>
      </c>
      <c r="C342" s="37">
        <v>4301060308</v>
      </c>
      <c r="D342" s="451">
        <v>4607091384482</v>
      </c>
      <c r="E342" s="45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126</v>
      </c>
      <c r="L342" s="38"/>
      <c r="M342" s="39" t="s">
        <v>82</v>
      </c>
      <c r="N342" s="39"/>
      <c r="O342" s="38">
        <v>30</v>
      </c>
      <c r="P342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461</v>
      </c>
      <c r="B343" s="64" t="s">
        <v>462</v>
      </c>
      <c r="C343" s="37">
        <v>4301060325</v>
      </c>
      <c r="D343" s="451">
        <v>4607091380897</v>
      </c>
      <c r="E343" s="451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126</v>
      </c>
      <c r="L343" s="38"/>
      <c r="M343" s="39" t="s">
        <v>82</v>
      </c>
      <c r="N343" s="39"/>
      <c r="O343" s="38">
        <v>30</v>
      </c>
      <c r="P343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0" t="s">
        <v>108</v>
      </c>
      <c r="B346" s="450"/>
      <c r="C346" s="450"/>
      <c r="D346" s="450"/>
      <c r="E346" s="450"/>
      <c r="F346" s="450"/>
      <c r="G346" s="450"/>
      <c r="H346" s="450"/>
      <c r="I346" s="450"/>
      <c r="J346" s="450"/>
      <c r="K346" s="450"/>
      <c r="L346" s="450"/>
      <c r="M346" s="450"/>
      <c r="N346" s="450"/>
      <c r="O346" s="450"/>
      <c r="P346" s="450"/>
      <c r="Q346" s="450"/>
      <c r="R346" s="450"/>
      <c r="S346" s="450"/>
      <c r="T346" s="450"/>
      <c r="U346" s="450"/>
      <c r="V346" s="450"/>
      <c r="W346" s="450"/>
      <c r="X346" s="450"/>
      <c r="Y346" s="450"/>
      <c r="Z346" s="450"/>
      <c r="AA346" s="67"/>
      <c r="AB346" s="67"/>
      <c r="AC346" s="81"/>
    </row>
    <row r="347" spans="1:68" ht="16.5" customHeight="1" x14ac:dyDescent="0.25">
      <c r="A347" s="64" t="s">
        <v>463</v>
      </c>
      <c r="B347" s="64" t="s">
        <v>464</v>
      </c>
      <c r="C347" s="37">
        <v>4301030232</v>
      </c>
      <c r="D347" s="451">
        <v>4607091388374</v>
      </c>
      <c r="E347" s="451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88</v>
      </c>
      <c r="L347" s="38"/>
      <c r="M347" s="39" t="s">
        <v>112</v>
      </c>
      <c r="N347" s="39"/>
      <c r="O347" s="38">
        <v>180</v>
      </c>
      <c r="P347" s="636" t="s">
        <v>465</v>
      </c>
      <c r="Q347" s="453"/>
      <c r="R347" s="453"/>
      <c r="S347" s="453"/>
      <c r="T347" s="454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466</v>
      </c>
      <c r="B348" s="64" t="s">
        <v>467</v>
      </c>
      <c r="C348" s="37">
        <v>4301030235</v>
      </c>
      <c r="D348" s="451">
        <v>4607091388381</v>
      </c>
      <c r="E348" s="451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88</v>
      </c>
      <c r="L348" s="38"/>
      <c r="M348" s="39" t="s">
        <v>112</v>
      </c>
      <c r="N348" s="39"/>
      <c r="O348" s="38">
        <v>180</v>
      </c>
      <c r="P348" s="637" t="s">
        <v>468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469</v>
      </c>
      <c r="B349" s="64" t="s">
        <v>470</v>
      </c>
      <c r="C349" s="37">
        <v>4301032015</v>
      </c>
      <c r="D349" s="451">
        <v>4607091383102</v>
      </c>
      <c r="E349" s="451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88</v>
      </c>
      <c r="L349" s="38"/>
      <c r="M349" s="39" t="s">
        <v>112</v>
      </c>
      <c r="N349" s="39"/>
      <c r="O349" s="38">
        <v>180</v>
      </c>
      <c r="P349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3"/>
      <c r="R349" s="453"/>
      <c r="S349" s="453"/>
      <c r="T349" s="454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471</v>
      </c>
      <c r="B350" s="64" t="s">
        <v>472</v>
      </c>
      <c r="C350" s="37">
        <v>4301030233</v>
      </c>
      <c r="D350" s="451">
        <v>4607091388404</v>
      </c>
      <c r="E350" s="451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3"/>
      <c r="R350" s="453"/>
      <c r="S350" s="453"/>
      <c r="T350" s="454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58"/>
      <c r="B351" s="458"/>
      <c r="C351" s="458"/>
      <c r="D351" s="458"/>
      <c r="E351" s="458"/>
      <c r="F351" s="458"/>
      <c r="G351" s="458"/>
      <c r="H351" s="458"/>
      <c r="I351" s="458"/>
      <c r="J351" s="458"/>
      <c r="K351" s="458"/>
      <c r="L351" s="458"/>
      <c r="M351" s="458"/>
      <c r="N351" s="458"/>
      <c r="O351" s="459"/>
      <c r="P351" s="455" t="s">
        <v>43</v>
      </c>
      <c r="Q351" s="456"/>
      <c r="R351" s="456"/>
      <c r="S351" s="456"/>
      <c r="T351" s="456"/>
      <c r="U351" s="456"/>
      <c r="V351" s="457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58"/>
      <c r="B352" s="458"/>
      <c r="C352" s="458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8"/>
      <c r="O352" s="459"/>
      <c r="P352" s="455" t="s">
        <v>43</v>
      </c>
      <c r="Q352" s="456"/>
      <c r="R352" s="456"/>
      <c r="S352" s="456"/>
      <c r="T352" s="456"/>
      <c r="U352" s="456"/>
      <c r="V352" s="457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0" t="s">
        <v>473</v>
      </c>
      <c r="B353" s="450"/>
      <c r="C353" s="450"/>
      <c r="D353" s="450"/>
      <c r="E353" s="450"/>
      <c r="F353" s="450"/>
      <c r="G353" s="450"/>
      <c r="H353" s="450"/>
      <c r="I353" s="450"/>
      <c r="J353" s="450"/>
      <c r="K353" s="450"/>
      <c r="L353" s="450"/>
      <c r="M353" s="450"/>
      <c r="N353" s="450"/>
      <c r="O353" s="450"/>
      <c r="P353" s="450"/>
      <c r="Q353" s="450"/>
      <c r="R353" s="450"/>
      <c r="S353" s="450"/>
      <c r="T353" s="450"/>
      <c r="U353" s="450"/>
      <c r="V353" s="450"/>
      <c r="W353" s="450"/>
      <c r="X353" s="450"/>
      <c r="Y353" s="450"/>
      <c r="Z353" s="450"/>
      <c r="AA353" s="67"/>
      <c r="AB353" s="67"/>
      <c r="AC353" s="81"/>
    </row>
    <row r="354" spans="1:68" ht="16.5" customHeight="1" x14ac:dyDescent="0.25">
      <c r="A354" s="64" t="s">
        <v>474</v>
      </c>
      <c r="B354" s="64" t="s">
        <v>475</v>
      </c>
      <c r="C354" s="37">
        <v>4301180007</v>
      </c>
      <c r="D354" s="451">
        <v>4680115881808</v>
      </c>
      <c r="E354" s="451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477</v>
      </c>
      <c r="L354" s="38"/>
      <c r="M354" s="39" t="s">
        <v>476</v>
      </c>
      <c r="N354" s="39"/>
      <c r="O354" s="38">
        <v>730</v>
      </c>
      <c r="P354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478</v>
      </c>
      <c r="B355" s="64" t="s">
        <v>479</v>
      </c>
      <c r="C355" s="37">
        <v>4301180006</v>
      </c>
      <c r="D355" s="451">
        <v>4680115881822</v>
      </c>
      <c r="E355" s="451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477</v>
      </c>
      <c r="L355" s="38"/>
      <c r="M355" s="39" t="s">
        <v>476</v>
      </c>
      <c r="N355" s="39"/>
      <c r="O355" s="38">
        <v>730</v>
      </c>
      <c r="P355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3"/>
      <c r="R355" s="453"/>
      <c r="S355" s="453"/>
      <c r="T355" s="454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480</v>
      </c>
      <c r="B356" s="64" t="s">
        <v>481</v>
      </c>
      <c r="C356" s="37">
        <v>4301180001</v>
      </c>
      <c r="D356" s="451">
        <v>4680115880016</v>
      </c>
      <c r="E356" s="451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477</v>
      </c>
      <c r="L356" s="38"/>
      <c r="M356" s="39" t="s">
        <v>476</v>
      </c>
      <c r="N356" s="39"/>
      <c r="O356" s="38">
        <v>730</v>
      </c>
      <c r="P356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3"/>
      <c r="R356" s="453"/>
      <c r="S356" s="453"/>
      <c r="T356" s="454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58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58"/>
      <c r="M357" s="458"/>
      <c r="N357" s="458"/>
      <c r="O357" s="459"/>
      <c r="P357" s="455" t="s">
        <v>43</v>
      </c>
      <c r="Q357" s="456"/>
      <c r="R357" s="456"/>
      <c r="S357" s="456"/>
      <c r="T357" s="456"/>
      <c r="U357" s="456"/>
      <c r="V357" s="457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49" t="s">
        <v>482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6"/>
      <c r="AB359" s="66"/>
      <c r="AC359" s="80"/>
    </row>
    <row r="360" spans="1:68" ht="14.25" customHeight="1" x14ac:dyDescent="0.25">
      <c r="A360" s="450" t="s">
        <v>79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7"/>
      <c r="AB360" s="67"/>
      <c r="AC360" s="81"/>
    </row>
    <row r="361" spans="1:68" ht="27" customHeight="1" x14ac:dyDescent="0.25">
      <c r="A361" s="64" t="s">
        <v>483</v>
      </c>
      <c r="B361" s="64" t="s">
        <v>484</v>
      </c>
      <c r="C361" s="37">
        <v>4301031066</v>
      </c>
      <c r="D361" s="451">
        <v>4607091383836</v>
      </c>
      <c r="E361" s="451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88</v>
      </c>
      <c r="L361" s="38"/>
      <c r="M361" s="39" t="s">
        <v>82</v>
      </c>
      <c r="N361" s="39"/>
      <c r="O361" s="38">
        <v>40</v>
      </c>
      <c r="P361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58"/>
      <c r="B362" s="458"/>
      <c r="C362" s="458"/>
      <c r="D362" s="458"/>
      <c r="E362" s="458"/>
      <c r="F362" s="458"/>
      <c r="G362" s="458"/>
      <c r="H362" s="458"/>
      <c r="I362" s="458"/>
      <c r="J362" s="458"/>
      <c r="K362" s="458"/>
      <c r="L362" s="458"/>
      <c r="M362" s="458"/>
      <c r="N362" s="458"/>
      <c r="O362" s="459"/>
      <c r="P362" s="455" t="s">
        <v>43</v>
      </c>
      <c r="Q362" s="456"/>
      <c r="R362" s="456"/>
      <c r="S362" s="456"/>
      <c r="T362" s="456"/>
      <c r="U362" s="456"/>
      <c r="V362" s="457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58"/>
      <c r="B363" s="458"/>
      <c r="C363" s="458"/>
      <c r="D363" s="458"/>
      <c r="E363" s="458"/>
      <c r="F363" s="458"/>
      <c r="G363" s="458"/>
      <c r="H363" s="458"/>
      <c r="I363" s="458"/>
      <c r="J363" s="458"/>
      <c r="K363" s="458"/>
      <c r="L363" s="458"/>
      <c r="M363" s="458"/>
      <c r="N363" s="458"/>
      <c r="O363" s="459"/>
      <c r="P363" s="455" t="s">
        <v>43</v>
      </c>
      <c r="Q363" s="456"/>
      <c r="R363" s="456"/>
      <c r="S363" s="456"/>
      <c r="T363" s="456"/>
      <c r="U363" s="456"/>
      <c r="V363" s="457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0" t="s">
        <v>84</v>
      </c>
      <c r="B364" s="450"/>
      <c r="C364" s="450"/>
      <c r="D364" s="450"/>
      <c r="E364" s="450"/>
      <c r="F364" s="450"/>
      <c r="G364" s="450"/>
      <c r="H364" s="450"/>
      <c r="I364" s="450"/>
      <c r="J364" s="450"/>
      <c r="K364" s="450"/>
      <c r="L364" s="450"/>
      <c r="M364" s="450"/>
      <c r="N364" s="450"/>
      <c r="O364" s="450"/>
      <c r="P364" s="450"/>
      <c r="Q364" s="450"/>
      <c r="R364" s="450"/>
      <c r="S364" s="450"/>
      <c r="T364" s="450"/>
      <c r="U364" s="450"/>
      <c r="V364" s="450"/>
      <c r="W364" s="450"/>
      <c r="X364" s="450"/>
      <c r="Y364" s="450"/>
      <c r="Z364" s="450"/>
      <c r="AA364" s="67"/>
      <c r="AB364" s="67"/>
      <c r="AC364" s="81"/>
    </row>
    <row r="365" spans="1:68" ht="16.5" customHeight="1" x14ac:dyDescent="0.25">
      <c r="A365" s="64" t="s">
        <v>485</v>
      </c>
      <c r="B365" s="64" t="s">
        <v>486</v>
      </c>
      <c r="C365" s="37">
        <v>4301051142</v>
      </c>
      <c r="D365" s="451">
        <v>4607091387919</v>
      </c>
      <c r="E365" s="451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126</v>
      </c>
      <c r="L365" s="38"/>
      <c r="M365" s="39" t="s">
        <v>82</v>
      </c>
      <c r="N365" s="39"/>
      <c r="O365" s="38">
        <v>45</v>
      </c>
      <c r="P365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487</v>
      </c>
      <c r="B366" s="64" t="s">
        <v>488</v>
      </c>
      <c r="C366" s="37">
        <v>4301051461</v>
      </c>
      <c r="D366" s="451">
        <v>4680115883604</v>
      </c>
      <c r="E366" s="451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88</v>
      </c>
      <c r="L366" s="38"/>
      <c r="M366" s="39" t="s">
        <v>128</v>
      </c>
      <c r="N366" s="39"/>
      <c r="O366" s="38">
        <v>45</v>
      </c>
      <c r="P366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489</v>
      </c>
      <c r="B367" s="64" t="s">
        <v>490</v>
      </c>
      <c r="C367" s="37">
        <v>4301051485</v>
      </c>
      <c r="D367" s="451">
        <v>4680115883567</v>
      </c>
      <c r="E367" s="451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88</v>
      </c>
      <c r="L367" s="38"/>
      <c r="M367" s="39" t="s">
        <v>82</v>
      </c>
      <c r="N367" s="39"/>
      <c r="O367" s="38">
        <v>40</v>
      </c>
      <c r="P367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58"/>
      <c r="B368" s="458"/>
      <c r="C368" s="458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8"/>
      <c r="O368" s="459"/>
      <c r="P368" s="455" t="s">
        <v>43</v>
      </c>
      <c r="Q368" s="456"/>
      <c r="R368" s="456"/>
      <c r="S368" s="456"/>
      <c r="T368" s="456"/>
      <c r="U368" s="456"/>
      <c r="V368" s="457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48" t="s">
        <v>491</v>
      </c>
      <c r="B370" s="448"/>
      <c r="C370" s="448"/>
      <c r="D370" s="448"/>
      <c r="E370" s="448"/>
      <c r="F370" s="448"/>
      <c r="G370" s="448"/>
      <c r="H370" s="448"/>
      <c r="I370" s="448"/>
      <c r="J370" s="448"/>
      <c r="K370" s="448"/>
      <c r="L370" s="448"/>
      <c r="M370" s="448"/>
      <c r="N370" s="448"/>
      <c r="O370" s="448"/>
      <c r="P370" s="448"/>
      <c r="Q370" s="448"/>
      <c r="R370" s="448"/>
      <c r="S370" s="448"/>
      <c r="T370" s="448"/>
      <c r="U370" s="448"/>
      <c r="V370" s="448"/>
      <c r="W370" s="448"/>
      <c r="X370" s="448"/>
      <c r="Y370" s="448"/>
      <c r="Z370" s="448"/>
      <c r="AA370" s="55"/>
      <c r="AB370" s="55"/>
      <c r="AC370" s="55"/>
    </row>
    <row r="371" spans="1:68" ht="16.5" customHeight="1" x14ac:dyDescent="0.25">
      <c r="A371" s="449" t="s">
        <v>492</v>
      </c>
      <c r="B371" s="449"/>
      <c r="C371" s="449"/>
      <c r="D371" s="449"/>
      <c r="E371" s="449"/>
      <c r="F371" s="449"/>
      <c r="G371" s="449"/>
      <c r="H371" s="449"/>
      <c r="I371" s="449"/>
      <c r="J371" s="449"/>
      <c r="K371" s="449"/>
      <c r="L371" s="449"/>
      <c r="M371" s="449"/>
      <c r="N371" s="449"/>
      <c r="O371" s="449"/>
      <c r="P371" s="449"/>
      <c r="Q371" s="449"/>
      <c r="R371" s="449"/>
      <c r="S371" s="449"/>
      <c r="T371" s="449"/>
      <c r="U371" s="449"/>
      <c r="V371" s="449"/>
      <c r="W371" s="449"/>
      <c r="X371" s="449"/>
      <c r="Y371" s="449"/>
      <c r="Z371" s="449"/>
      <c r="AA371" s="66"/>
      <c r="AB371" s="66"/>
      <c r="AC371" s="80"/>
    </row>
    <row r="372" spans="1:68" ht="14.25" customHeight="1" x14ac:dyDescent="0.25">
      <c r="A372" s="450" t="s">
        <v>122</v>
      </c>
      <c r="B372" s="450"/>
      <c r="C372" s="450"/>
      <c r="D372" s="450"/>
      <c r="E372" s="450"/>
      <c r="F372" s="450"/>
      <c r="G372" s="450"/>
      <c r="H372" s="450"/>
      <c r="I372" s="450"/>
      <c r="J372" s="450"/>
      <c r="K372" s="450"/>
      <c r="L372" s="450"/>
      <c r="M372" s="450"/>
      <c r="N372" s="450"/>
      <c r="O372" s="450"/>
      <c r="P372" s="450"/>
      <c r="Q372" s="450"/>
      <c r="R372" s="450"/>
      <c r="S372" s="450"/>
      <c r="T372" s="450"/>
      <c r="U372" s="450"/>
      <c r="V372" s="450"/>
      <c r="W372" s="450"/>
      <c r="X372" s="450"/>
      <c r="Y372" s="450"/>
      <c r="Z372" s="450"/>
      <c r="AA372" s="67"/>
      <c r="AB372" s="67"/>
      <c r="AC372" s="81"/>
    </row>
    <row r="373" spans="1:68" ht="27" customHeight="1" x14ac:dyDescent="0.25">
      <c r="A373" s="64" t="s">
        <v>493</v>
      </c>
      <c r="B373" s="64" t="s">
        <v>494</v>
      </c>
      <c r="C373" s="37">
        <v>4301011869</v>
      </c>
      <c r="D373" s="451">
        <v>4680115884847</v>
      </c>
      <c r="E373" s="451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493</v>
      </c>
      <c r="B374" s="64" t="s">
        <v>495</v>
      </c>
      <c r="C374" s="37">
        <v>4301011946</v>
      </c>
      <c r="D374" s="451">
        <v>4680115884847</v>
      </c>
      <c r="E374" s="451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149</v>
      </c>
      <c r="N374" s="39"/>
      <c r="O374" s="38">
        <v>60</v>
      </c>
      <c r="P374" s="64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3"/>
      <c r="R374" s="453"/>
      <c r="S374" s="453"/>
      <c r="T374" s="454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496</v>
      </c>
      <c r="B375" s="64" t="s">
        <v>497</v>
      </c>
      <c r="C375" s="37">
        <v>4301011870</v>
      </c>
      <c r="D375" s="451">
        <v>4680115884854</v>
      </c>
      <c r="E375" s="451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126</v>
      </c>
      <c r="L375" s="38"/>
      <c r="M375" s="39" t="s">
        <v>82</v>
      </c>
      <c r="N375" s="39"/>
      <c r="O375" s="38">
        <v>60</v>
      </c>
      <c r="P375" s="6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3"/>
      <c r="R375" s="453"/>
      <c r="S375" s="453"/>
      <c r="T375" s="454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496</v>
      </c>
      <c r="B376" s="64" t="s">
        <v>498</v>
      </c>
      <c r="C376" s="37">
        <v>4301011947</v>
      </c>
      <c r="D376" s="451">
        <v>4680115884854</v>
      </c>
      <c r="E376" s="451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6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3"/>
      <c r="R376" s="453"/>
      <c r="S376" s="453"/>
      <c r="T376" s="454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499</v>
      </c>
      <c r="B377" s="64" t="s">
        <v>500</v>
      </c>
      <c r="C377" s="37">
        <v>4301011943</v>
      </c>
      <c r="D377" s="451">
        <v>4680115884830</v>
      </c>
      <c r="E377" s="451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149</v>
      </c>
      <c r="N377" s="39"/>
      <c r="O377" s="38">
        <v>60</v>
      </c>
      <c r="P377" s="6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499</v>
      </c>
      <c r="B378" s="64" t="s">
        <v>501</v>
      </c>
      <c r="C378" s="37">
        <v>4301011867</v>
      </c>
      <c r="D378" s="451">
        <v>4680115884830</v>
      </c>
      <c r="E378" s="451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82</v>
      </c>
      <c r="N378" s="39"/>
      <c r="O378" s="38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502</v>
      </c>
      <c r="B379" s="64" t="s">
        <v>503</v>
      </c>
      <c r="C379" s="37">
        <v>4301011433</v>
      </c>
      <c r="D379" s="451">
        <v>4680115882638</v>
      </c>
      <c r="E379" s="451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88</v>
      </c>
      <c r="L379" s="38"/>
      <c r="M379" s="39" t="s">
        <v>125</v>
      </c>
      <c r="N379" s="39"/>
      <c r="O379" s="38">
        <v>90</v>
      </c>
      <c r="P379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504</v>
      </c>
      <c r="B380" s="64" t="s">
        <v>505</v>
      </c>
      <c r="C380" s="37">
        <v>4301011952</v>
      </c>
      <c r="D380" s="451">
        <v>4680115884922</v>
      </c>
      <c r="E380" s="451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88</v>
      </c>
      <c r="L380" s="38"/>
      <c r="M380" s="39" t="s">
        <v>82</v>
      </c>
      <c r="N380" s="39"/>
      <c r="O380" s="38">
        <v>60</v>
      </c>
      <c r="P380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3"/>
      <c r="R380" s="453"/>
      <c r="S380" s="453"/>
      <c r="T380" s="454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506</v>
      </c>
      <c r="B381" s="64" t="s">
        <v>507</v>
      </c>
      <c r="C381" s="37">
        <v>4301011868</v>
      </c>
      <c r="D381" s="451">
        <v>4680115884861</v>
      </c>
      <c r="E381" s="451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88</v>
      </c>
      <c r="L381" s="38"/>
      <c r="M381" s="39" t="s">
        <v>82</v>
      </c>
      <c r="N381" s="39"/>
      <c r="O381" s="38">
        <v>60</v>
      </c>
      <c r="P381" s="6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3"/>
      <c r="R381" s="453"/>
      <c r="S381" s="453"/>
      <c r="T381" s="454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58"/>
      <c r="B382" s="458"/>
      <c r="C382" s="458"/>
      <c r="D382" s="458"/>
      <c r="E382" s="458"/>
      <c r="F382" s="458"/>
      <c r="G382" s="458"/>
      <c r="H382" s="458"/>
      <c r="I382" s="458"/>
      <c r="J382" s="458"/>
      <c r="K382" s="458"/>
      <c r="L382" s="458"/>
      <c r="M382" s="458"/>
      <c r="N382" s="458"/>
      <c r="O382" s="459"/>
      <c r="P382" s="455" t="s">
        <v>43</v>
      </c>
      <c r="Q382" s="456"/>
      <c r="R382" s="456"/>
      <c r="S382" s="456"/>
      <c r="T382" s="456"/>
      <c r="U382" s="456"/>
      <c r="V382" s="457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0" t="s">
        <v>160</v>
      </c>
      <c r="B384" s="450"/>
      <c r="C384" s="450"/>
      <c r="D384" s="450"/>
      <c r="E384" s="450"/>
      <c r="F384" s="450"/>
      <c r="G384" s="450"/>
      <c r="H384" s="450"/>
      <c r="I384" s="450"/>
      <c r="J384" s="450"/>
      <c r="K384" s="450"/>
      <c r="L384" s="450"/>
      <c r="M384" s="450"/>
      <c r="N384" s="450"/>
      <c r="O384" s="450"/>
      <c r="P384" s="450"/>
      <c r="Q384" s="450"/>
      <c r="R384" s="450"/>
      <c r="S384" s="450"/>
      <c r="T384" s="450"/>
      <c r="U384" s="450"/>
      <c r="V384" s="450"/>
      <c r="W384" s="450"/>
      <c r="X384" s="450"/>
      <c r="Y384" s="450"/>
      <c r="Z384" s="450"/>
      <c r="AA384" s="67"/>
      <c r="AB384" s="67"/>
      <c r="AC384" s="81"/>
    </row>
    <row r="385" spans="1:68" ht="27" customHeight="1" x14ac:dyDescent="0.25">
      <c r="A385" s="64" t="s">
        <v>508</v>
      </c>
      <c r="B385" s="64" t="s">
        <v>509</v>
      </c>
      <c r="C385" s="37">
        <v>4301020178</v>
      </c>
      <c r="D385" s="451">
        <v>4607091383980</v>
      </c>
      <c r="E385" s="451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126</v>
      </c>
      <c r="L385" s="38"/>
      <c r="M385" s="39" t="s">
        <v>125</v>
      </c>
      <c r="N385" s="39"/>
      <c r="O385" s="38">
        <v>50</v>
      </c>
      <c r="P385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3"/>
      <c r="R385" s="453"/>
      <c r="S385" s="453"/>
      <c r="T385" s="454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510</v>
      </c>
      <c r="B386" s="64" t="s">
        <v>511</v>
      </c>
      <c r="C386" s="37">
        <v>4301020179</v>
      </c>
      <c r="D386" s="451">
        <v>4607091384178</v>
      </c>
      <c r="E386" s="451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88</v>
      </c>
      <c r="L386" s="38"/>
      <c r="M386" s="39" t="s">
        <v>125</v>
      </c>
      <c r="N386" s="39"/>
      <c r="O386" s="38">
        <v>50</v>
      </c>
      <c r="P386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3"/>
      <c r="R386" s="453"/>
      <c r="S386" s="453"/>
      <c r="T386" s="454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58"/>
      <c r="B387" s="458"/>
      <c r="C387" s="458"/>
      <c r="D387" s="458"/>
      <c r="E387" s="458"/>
      <c r="F387" s="458"/>
      <c r="G387" s="458"/>
      <c r="H387" s="458"/>
      <c r="I387" s="458"/>
      <c r="J387" s="458"/>
      <c r="K387" s="458"/>
      <c r="L387" s="458"/>
      <c r="M387" s="458"/>
      <c r="N387" s="458"/>
      <c r="O387" s="459"/>
      <c r="P387" s="455" t="s">
        <v>43</v>
      </c>
      <c r="Q387" s="456"/>
      <c r="R387" s="456"/>
      <c r="S387" s="456"/>
      <c r="T387" s="456"/>
      <c r="U387" s="456"/>
      <c r="V387" s="457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58"/>
      <c r="B388" s="458"/>
      <c r="C388" s="458"/>
      <c r="D388" s="458"/>
      <c r="E388" s="458"/>
      <c r="F388" s="458"/>
      <c r="G388" s="458"/>
      <c r="H388" s="458"/>
      <c r="I388" s="458"/>
      <c r="J388" s="458"/>
      <c r="K388" s="458"/>
      <c r="L388" s="458"/>
      <c r="M388" s="458"/>
      <c r="N388" s="458"/>
      <c r="O388" s="459"/>
      <c r="P388" s="455" t="s">
        <v>43</v>
      </c>
      <c r="Q388" s="456"/>
      <c r="R388" s="456"/>
      <c r="S388" s="456"/>
      <c r="T388" s="456"/>
      <c r="U388" s="456"/>
      <c r="V388" s="457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0" t="s">
        <v>84</v>
      </c>
      <c r="B389" s="450"/>
      <c r="C389" s="450"/>
      <c r="D389" s="450"/>
      <c r="E389" s="450"/>
      <c r="F389" s="450"/>
      <c r="G389" s="450"/>
      <c r="H389" s="450"/>
      <c r="I389" s="450"/>
      <c r="J389" s="450"/>
      <c r="K389" s="450"/>
      <c r="L389" s="450"/>
      <c r="M389" s="450"/>
      <c r="N389" s="450"/>
      <c r="O389" s="450"/>
      <c r="P389" s="450"/>
      <c r="Q389" s="450"/>
      <c r="R389" s="450"/>
      <c r="S389" s="450"/>
      <c r="T389" s="450"/>
      <c r="U389" s="450"/>
      <c r="V389" s="450"/>
      <c r="W389" s="450"/>
      <c r="X389" s="450"/>
      <c r="Y389" s="450"/>
      <c r="Z389" s="450"/>
      <c r="AA389" s="67"/>
      <c r="AB389" s="67"/>
      <c r="AC389" s="81"/>
    </row>
    <row r="390" spans="1:68" ht="27" customHeight="1" x14ac:dyDescent="0.25">
      <c r="A390" s="64" t="s">
        <v>512</v>
      </c>
      <c r="B390" s="64" t="s">
        <v>513</v>
      </c>
      <c r="C390" s="37">
        <v>4301051560</v>
      </c>
      <c r="D390" s="451">
        <v>4607091383928</v>
      </c>
      <c r="E390" s="451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126</v>
      </c>
      <c r="L390" s="38"/>
      <c r="M390" s="39" t="s">
        <v>128</v>
      </c>
      <c r="N390" s="39"/>
      <c r="O390" s="38">
        <v>40</v>
      </c>
      <c r="P390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512</v>
      </c>
      <c r="B391" s="64" t="s">
        <v>514</v>
      </c>
      <c r="C391" s="37">
        <v>4301051639</v>
      </c>
      <c r="D391" s="451">
        <v>4607091383928</v>
      </c>
      <c r="E391" s="451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40</v>
      </c>
      <c r="P391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515</v>
      </c>
      <c r="B392" s="64" t="s">
        <v>516</v>
      </c>
      <c r="C392" s="37">
        <v>4301051636</v>
      </c>
      <c r="D392" s="451">
        <v>4607091384260</v>
      </c>
      <c r="E392" s="451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40</v>
      </c>
      <c r="P392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0" t="s">
        <v>181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16.5" customHeight="1" x14ac:dyDescent="0.25">
      <c r="A396" s="64" t="s">
        <v>517</v>
      </c>
      <c r="B396" s="64" t="s">
        <v>518</v>
      </c>
      <c r="C396" s="37">
        <v>4301060314</v>
      </c>
      <c r="D396" s="451">
        <v>4607091384673</v>
      </c>
      <c r="E396" s="451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517</v>
      </c>
      <c r="B397" s="64" t="s">
        <v>519</v>
      </c>
      <c r="C397" s="37">
        <v>4301060345</v>
      </c>
      <c r="D397" s="451">
        <v>4607091384673</v>
      </c>
      <c r="E397" s="451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30</v>
      </c>
      <c r="P397" s="66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49" t="s">
        <v>520</v>
      </c>
      <c r="B400" s="449"/>
      <c r="C400" s="449"/>
      <c r="D400" s="449"/>
      <c r="E400" s="449"/>
      <c r="F400" s="449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/>
      <c r="Q400" s="449"/>
      <c r="R400" s="449"/>
      <c r="S400" s="449"/>
      <c r="T400" s="449"/>
      <c r="U400" s="449"/>
      <c r="V400" s="449"/>
      <c r="W400" s="449"/>
      <c r="X400" s="449"/>
      <c r="Y400" s="449"/>
      <c r="Z400" s="449"/>
      <c r="AA400" s="66"/>
      <c r="AB400" s="66"/>
      <c r="AC400" s="80"/>
    </row>
    <row r="401" spans="1:68" ht="14.25" customHeight="1" x14ac:dyDescent="0.25">
      <c r="A401" s="450" t="s">
        <v>122</v>
      </c>
      <c r="B401" s="450"/>
      <c r="C401" s="450"/>
      <c r="D401" s="450"/>
      <c r="E401" s="450"/>
      <c r="F401" s="450"/>
      <c r="G401" s="450"/>
      <c r="H401" s="450"/>
      <c r="I401" s="450"/>
      <c r="J401" s="450"/>
      <c r="K401" s="450"/>
      <c r="L401" s="450"/>
      <c r="M401" s="450"/>
      <c r="N401" s="450"/>
      <c r="O401" s="450"/>
      <c r="P401" s="450"/>
      <c r="Q401" s="450"/>
      <c r="R401" s="450"/>
      <c r="S401" s="450"/>
      <c r="T401" s="450"/>
      <c r="U401" s="450"/>
      <c r="V401" s="450"/>
      <c r="W401" s="450"/>
      <c r="X401" s="450"/>
      <c r="Y401" s="450"/>
      <c r="Z401" s="450"/>
      <c r="AA401" s="67"/>
      <c r="AB401" s="67"/>
      <c r="AC401" s="81"/>
    </row>
    <row r="402" spans="1:68" ht="27" customHeight="1" x14ac:dyDescent="0.25">
      <c r="A402" s="64" t="s">
        <v>521</v>
      </c>
      <c r="B402" s="64" t="s">
        <v>522</v>
      </c>
      <c r="C402" s="37">
        <v>4301011873</v>
      </c>
      <c r="D402" s="451">
        <v>4680115881907</v>
      </c>
      <c r="E402" s="451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60</v>
      </c>
      <c r="P402" s="663" t="s">
        <v>523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524</v>
      </c>
      <c r="B403" s="64" t="s">
        <v>525</v>
      </c>
      <c r="C403" s="37">
        <v>4301011874</v>
      </c>
      <c r="D403" s="451">
        <v>4680115884892</v>
      </c>
      <c r="E403" s="451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126</v>
      </c>
      <c r="L403" s="38"/>
      <c r="M403" s="39" t="s">
        <v>82</v>
      </c>
      <c r="N403" s="39"/>
      <c r="O403" s="38">
        <v>60</v>
      </c>
      <c r="P403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526</v>
      </c>
      <c r="B404" s="64" t="s">
        <v>527</v>
      </c>
      <c r="C404" s="37">
        <v>4301011875</v>
      </c>
      <c r="D404" s="451">
        <v>4680115884885</v>
      </c>
      <c r="E404" s="451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126</v>
      </c>
      <c r="L404" s="38"/>
      <c r="M404" s="39" t="s">
        <v>82</v>
      </c>
      <c r="N404" s="39"/>
      <c r="O404" s="38">
        <v>60</v>
      </c>
      <c r="P404" s="66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528</v>
      </c>
      <c r="B405" s="64" t="s">
        <v>529</v>
      </c>
      <c r="C405" s="37">
        <v>4301011871</v>
      </c>
      <c r="D405" s="451">
        <v>4680115884908</v>
      </c>
      <c r="E405" s="451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88</v>
      </c>
      <c r="L405" s="38"/>
      <c r="M405" s="39" t="s">
        <v>82</v>
      </c>
      <c r="N405" s="39"/>
      <c r="O405" s="38">
        <v>60</v>
      </c>
      <c r="P405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0" t="s">
        <v>79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customHeight="1" x14ac:dyDescent="0.25">
      <c r="A409" s="64" t="s">
        <v>530</v>
      </c>
      <c r="B409" s="64" t="s">
        <v>531</v>
      </c>
      <c r="C409" s="37">
        <v>4301031303</v>
      </c>
      <c r="D409" s="451">
        <v>4607091384802</v>
      </c>
      <c r="E409" s="451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88</v>
      </c>
      <c r="L409" s="38"/>
      <c r="M409" s="39" t="s">
        <v>82</v>
      </c>
      <c r="N409" s="39"/>
      <c r="O409" s="38">
        <v>35</v>
      </c>
      <c r="P409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532</v>
      </c>
      <c r="B410" s="64" t="s">
        <v>533</v>
      </c>
      <c r="C410" s="37">
        <v>4301031304</v>
      </c>
      <c r="D410" s="451">
        <v>4607091384826</v>
      </c>
      <c r="E410" s="451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83</v>
      </c>
      <c r="L410" s="38"/>
      <c r="M410" s="39" t="s">
        <v>82</v>
      </c>
      <c r="N410" s="39"/>
      <c r="O410" s="38">
        <v>35</v>
      </c>
      <c r="P410" s="6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3"/>
      <c r="R410" s="453"/>
      <c r="S410" s="453"/>
      <c r="T410" s="454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58"/>
      <c r="B412" s="458"/>
      <c r="C412" s="458"/>
      <c r="D412" s="458"/>
      <c r="E412" s="458"/>
      <c r="F412" s="458"/>
      <c r="G412" s="458"/>
      <c r="H412" s="458"/>
      <c r="I412" s="458"/>
      <c r="J412" s="458"/>
      <c r="K412" s="458"/>
      <c r="L412" s="458"/>
      <c r="M412" s="458"/>
      <c r="N412" s="458"/>
      <c r="O412" s="459"/>
      <c r="P412" s="455" t="s">
        <v>43</v>
      </c>
      <c r="Q412" s="456"/>
      <c r="R412" s="456"/>
      <c r="S412" s="456"/>
      <c r="T412" s="456"/>
      <c r="U412" s="456"/>
      <c r="V412" s="457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0" t="s">
        <v>84</v>
      </c>
      <c r="B413" s="450"/>
      <c r="C413" s="450"/>
      <c r="D413" s="450"/>
      <c r="E413" s="450"/>
      <c r="F413" s="450"/>
      <c r="G413" s="450"/>
      <c r="H413" s="450"/>
      <c r="I413" s="450"/>
      <c r="J413" s="450"/>
      <c r="K413" s="450"/>
      <c r="L413" s="450"/>
      <c r="M413" s="450"/>
      <c r="N413" s="450"/>
      <c r="O413" s="450"/>
      <c r="P413" s="450"/>
      <c r="Q413" s="450"/>
      <c r="R413" s="450"/>
      <c r="S413" s="450"/>
      <c r="T413" s="450"/>
      <c r="U413" s="450"/>
      <c r="V413" s="450"/>
      <c r="W413" s="450"/>
      <c r="X413" s="450"/>
      <c r="Y413" s="450"/>
      <c r="Z413" s="450"/>
      <c r="AA413" s="67"/>
      <c r="AB413" s="67"/>
      <c r="AC413" s="81"/>
    </row>
    <row r="414" spans="1:68" ht="27" customHeight="1" x14ac:dyDescent="0.25">
      <c r="A414" s="64" t="s">
        <v>534</v>
      </c>
      <c r="B414" s="64" t="s">
        <v>535</v>
      </c>
      <c r="C414" s="37">
        <v>4301051635</v>
      </c>
      <c r="D414" s="451">
        <v>4607091384246</v>
      </c>
      <c r="E414" s="451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126</v>
      </c>
      <c r="L414" s="38"/>
      <c r="M414" s="39" t="s">
        <v>82</v>
      </c>
      <c r="N414" s="39"/>
      <c r="O414" s="38">
        <v>40</v>
      </c>
      <c r="P414" s="6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3"/>
      <c r="R414" s="453"/>
      <c r="S414" s="453"/>
      <c r="T414" s="454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536</v>
      </c>
      <c r="B415" s="64" t="s">
        <v>537</v>
      </c>
      <c r="C415" s="37">
        <v>4301051445</v>
      </c>
      <c r="D415" s="451">
        <v>4680115881976</v>
      </c>
      <c r="E415" s="451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126</v>
      </c>
      <c r="L415" s="38"/>
      <c r="M415" s="39" t="s">
        <v>82</v>
      </c>
      <c r="N415" s="39"/>
      <c r="O415" s="38">
        <v>40</v>
      </c>
      <c r="P415" s="6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538</v>
      </c>
      <c r="B416" s="64" t="s">
        <v>539</v>
      </c>
      <c r="C416" s="37">
        <v>4301051297</v>
      </c>
      <c r="D416" s="451">
        <v>4607091384253</v>
      </c>
      <c r="E416" s="451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88</v>
      </c>
      <c r="L416" s="38"/>
      <c r="M416" s="39" t="s">
        <v>82</v>
      </c>
      <c r="N416" s="39"/>
      <c r="O416" s="38">
        <v>40</v>
      </c>
      <c r="P416" s="6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3"/>
      <c r="R416" s="453"/>
      <c r="S416" s="453"/>
      <c r="T416" s="454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538</v>
      </c>
      <c r="B417" s="64" t="s">
        <v>540</v>
      </c>
      <c r="C417" s="37">
        <v>4301051634</v>
      </c>
      <c r="D417" s="451">
        <v>4607091384253</v>
      </c>
      <c r="E417" s="451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88</v>
      </c>
      <c r="L417" s="38"/>
      <c r="M417" s="39" t="s">
        <v>82</v>
      </c>
      <c r="N417" s="39"/>
      <c r="O417" s="38">
        <v>40</v>
      </c>
      <c r="P41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3"/>
      <c r="R417" s="453"/>
      <c r="S417" s="453"/>
      <c r="T417" s="454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541</v>
      </c>
      <c r="B418" s="64" t="s">
        <v>542</v>
      </c>
      <c r="C418" s="37">
        <v>4301051444</v>
      </c>
      <c r="D418" s="451">
        <v>4680115881969</v>
      </c>
      <c r="E418" s="451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88</v>
      </c>
      <c r="L418" s="38"/>
      <c r="M418" s="39" t="s">
        <v>82</v>
      </c>
      <c r="N418" s="39"/>
      <c r="O418" s="38">
        <v>40</v>
      </c>
      <c r="P418" s="6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3"/>
      <c r="R418" s="453"/>
      <c r="S418" s="453"/>
      <c r="T418" s="454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8"/>
      <c r="B419" s="458"/>
      <c r="C419" s="458"/>
      <c r="D419" s="458"/>
      <c r="E419" s="458"/>
      <c r="F419" s="458"/>
      <c r="G419" s="458"/>
      <c r="H419" s="458"/>
      <c r="I419" s="458"/>
      <c r="J419" s="458"/>
      <c r="K419" s="458"/>
      <c r="L419" s="458"/>
      <c r="M419" s="458"/>
      <c r="N419" s="458"/>
      <c r="O419" s="459"/>
      <c r="P419" s="455" t="s">
        <v>43</v>
      </c>
      <c r="Q419" s="456"/>
      <c r="R419" s="456"/>
      <c r="S419" s="456"/>
      <c r="T419" s="456"/>
      <c r="U419" s="456"/>
      <c r="V419" s="457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0" t="s">
        <v>181</v>
      </c>
      <c r="B421" s="450"/>
      <c r="C421" s="450"/>
      <c r="D421" s="450"/>
      <c r="E421" s="450"/>
      <c r="F421" s="450"/>
      <c r="G421" s="450"/>
      <c r="H421" s="450"/>
      <c r="I421" s="450"/>
      <c r="J421" s="450"/>
      <c r="K421" s="450"/>
      <c r="L421" s="450"/>
      <c r="M421" s="450"/>
      <c r="N421" s="450"/>
      <c r="O421" s="450"/>
      <c r="P421" s="450"/>
      <c r="Q421" s="450"/>
      <c r="R421" s="450"/>
      <c r="S421" s="450"/>
      <c r="T421" s="450"/>
      <c r="U421" s="450"/>
      <c r="V421" s="450"/>
      <c r="W421" s="450"/>
      <c r="X421" s="450"/>
      <c r="Y421" s="450"/>
      <c r="Z421" s="450"/>
      <c r="AA421" s="67"/>
      <c r="AB421" s="67"/>
      <c r="AC421" s="81"/>
    </row>
    <row r="422" spans="1:68" ht="27" customHeight="1" x14ac:dyDescent="0.25">
      <c r="A422" s="64" t="s">
        <v>543</v>
      </c>
      <c r="B422" s="64" t="s">
        <v>544</v>
      </c>
      <c r="C422" s="37">
        <v>4301060377</v>
      </c>
      <c r="D422" s="451">
        <v>4607091389357</v>
      </c>
      <c r="E422" s="451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126</v>
      </c>
      <c r="L422" s="38"/>
      <c r="M422" s="39" t="s">
        <v>82</v>
      </c>
      <c r="N422" s="39"/>
      <c r="O422" s="38">
        <v>40</v>
      </c>
      <c r="P422" s="6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58"/>
      <c r="B423" s="458"/>
      <c r="C423" s="458"/>
      <c r="D423" s="458"/>
      <c r="E423" s="458"/>
      <c r="F423" s="458"/>
      <c r="G423" s="458"/>
      <c r="H423" s="458"/>
      <c r="I423" s="458"/>
      <c r="J423" s="458"/>
      <c r="K423" s="458"/>
      <c r="L423" s="458"/>
      <c r="M423" s="458"/>
      <c r="N423" s="458"/>
      <c r="O423" s="459"/>
      <c r="P423" s="455" t="s">
        <v>43</v>
      </c>
      <c r="Q423" s="456"/>
      <c r="R423" s="456"/>
      <c r="S423" s="456"/>
      <c r="T423" s="456"/>
      <c r="U423" s="456"/>
      <c r="V423" s="457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58"/>
      <c r="B424" s="458"/>
      <c r="C424" s="458"/>
      <c r="D424" s="458"/>
      <c r="E424" s="458"/>
      <c r="F424" s="458"/>
      <c r="G424" s="458"/>
      <c r="H424" s="458"/>
      <c r="I424" s="458"/>
      <c r="J424" s="458"/>
      <c r="K424" s="458"/>
      <c r="L424" s="458"/>
      <c r="M424" s="458"/>
      <c r="N424" s="458"/>
      <c r="O424" s="459"/>
      <c r="P424" s="455" t="s">
        <v>43</v>
      </c>
      <c r="Q424" s="456"/>
      <c r="R424" s="456"/>
      <c r="S424" s="456"/>
      <c r="T424" s="456"/>
      <c r="U424" s="456"/>
      <c r="V424" s="457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48" t="s">
        <v>545</v>
      </c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8"/>
      <c r="O425" s="448"/>
      <c r="P425" s="448"/>
      <c r="Q425" s="448"/>
      <c r="R425" s="448"/>
      <c r="S425" s="448"/>
      <c r="T425" s="448"/>
      <c r="U425" s="448"/>
      <c r="V425" s="448"/>
      <c r="W425" s="448"/>
      <c r="X425" s="448"/>
      <c r="Y425" s="448"/>
      <c r="Z425" s="448"/>
      <c r="AA425" s="55"/>
      <c r="AB425" s="55"/>
      <c r="AC425" s="55"/>
    </row>
    <row r="426" spans="1:68" ht="16.5" customHeight="1" x14ac:dyDescent="0.25">
      <c r="A426" s="449" t="s">
        <v>546</v>
      </c>
      <c r="B426" s="449"/>
      <c r="C426" s="449"/>
      <c r="D426" s="449"/>
      <c r="E426" s="449"/>
      <c r="F426" s="449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/>
      <c r="Q426" s="449"/>
      <c r="R426" s="449"/>
      <c r="S426" s="449"/>
      <c r="T426" s="449"/>
      <c r="U426" s="449"/>
      <c r="V426" s="449"/>
      <c r="W426" s="449"/>
      <c r="X426" s="449"/>
      <c r="Y426" s="449"/>
      <c r="Z426" s="449"/>
      <c r="AA426" s="66"/>
      <c r="AB426" s="66"/>
      <c r="AC426" s="80"/>
    </row>
    <row r="427" spans="1:68" ht="14.25" customHeight="1" x14ac:dyDescent="0.25">
      <c r="A427" s="450" t="s">
        <v>122</v>
      </c>
      <c r="B427" s="450"/>
      <c r="C427" s="450"/>
      <c r="D427" s="450"/>
      <c r="E427" s="450"/>
      <c r="F427" s="450"/>
      <c r="G427" s="450"/>
      <c r="H427" s="450"/>
      <c r="I427" s="450"/>
      <c r="J427" s="450"/>
      <c r="K427" s="450"/>
      <c r="L427" s="450"/>
      <c r="M427" s="450"/>
      <c r="N427" s="450"/>
      <c r="O427" s="450"/>
      <c r="P427" s="450"/>
      <c r="Q427" s="450"/>
      <c r="R427" s="450"/>
      <c r="S427" s="450"/>
      <c r="T427" s="450"/>
      <c r="U427" s="450"/>
      <c r="V427" s="450"/>
      <c r="W427" s="450"/>
      <c r="X427" s="450"/>
      <c r="Y427" s="450"/>
      <c r="Z427" s="450"/>
      <c r="AA427" s="67"/>
      <c r="AB427" s="67"/>
      <c r="AC427" s="81"/>
    </row>
    <row r="428" spans="1:68" ht="27" customHeight="1" x14ac:dyDescent="0.25">
      <c r="A428" s="64" t="s">
        <v>547</v>
      </c>
      <c r="B428" s="64" t="s">
        <v>548</v>
      </c>
      <c r="C428" s="37">
        <v>4301011428</v>
      </c>
      <c r="D428" s="451">
        <v>4607091389708</v>
      </c>
      <c r="E428" s="451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88</v>
      </c>
      <c r="L428" s="38"/>
      <c r="M428" s="39" t="s">
        <v>125</v>
      </c>
      <c r="N428" s="39"/>
      <c r="O428" s="38">
        <v>50</v>
      </c>
      <c r="P428" s="6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58"/>
      <c r="B429" s="458"/>
      <c r="C429" s="458"/>
      <c r="D429" s="458"/>
      <c r="E429" s="458"/>
      <c r="F429" s="458"/>
      <c r="G429" s="458"/>
      <c r="H429" s="458"/>
      <c r="I429" s="458"/>
      <c r="J429" s="458"/>
      <c r="K429" s="458"/>
      <c r="L429" s="458"/>
      <c r="M429" s="458"/>
      <c r="N429" s="458"/>
      <c r="O429" s="459"/>
      <c r="P429" s="455" t="s">
        <v>43</v>
      </c>
      <c r="Q429" s="456"/>
      <c r="R429" s="456"/>
      <c r="S429" s="456"/>
      <c r="T429" s="456"/>
      <c r="U429" s="456"/>
      <c r="V429" s="457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58"/>
      <c r="B430" s="458"/>
      <c r="C430" s="458"/>
      <c r="D430" s="458"/>
      <c r="E430" s="458"/>
      <c r="F430" s="458"/>
      <c r="G430" s="458"/>
      <c r="H430" s="458"/>
      <c r="I430" s="458"/>
      <c r="J430" s="458"/>
      <c r="K430" s="458"/>
      <c r="L430" s="458"/>
      <c r="M430" s="458"/>
      <c r="N430" s="458"/>
      <c r="O430" s="459"/>
      <c r="P430" s="455" t="s">
        <v>43</v>
      </c>
      <c r="Q430" s="456"/>
      <c r="R430" s="456"/>
      <c r="S430" s="456"/>
      <c r="T430" s="456"/>
      <c r="U430" s="456"/>
      <c r="V430" s="457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0" t="s">
        <v>79</v>
      </c>
      <c r="B431" s="450"/>
      <c r="C431" s="450"/>
      <c r="D431" s="450"/>
      <c r="E431" s="450"/>
      <c r="F431" s="450"/>
      <c r="G431" s="450"/>
      <c r="H431" s="450"/>
      <c r="I431" s="450"/>
      <c r="J431" s="450"/>
      <c r="K431" s="450"/>
      <c r="L431" s="450"/>
      <c r="M431" s="450"/>
      <c r="N431" s="450"/>
      <c r="O431" s="450"/>
      <c r="P431" s="450"/>
      <c r="Q431" s="450"/>
      <c r="R431" s="450"/>
      <c r="S431" s="450"/>
      <c r="T431" s="450"/>
      <c r="U431" s="450"/>
      <c r="V431" s="450"/>
      <c r="W431" s="450"/>
      <c r="X431" s="450"/>
      <c r="Y431" s="450"/>
      <c r="Z431" s="450"/>
      <c r="AA431" s="67"/>
      <c r="AB431" s="67"/>
      <c r="AC431" s="81"/>
    </row>
    <row r="432" spans="1:68" ht="27" customHeight="1" x14ac:dyDescent="0.25">
      <c r="A432" s="64" t="s">
        <v>549</v>
      </c>
      <c r="B432" s="64" t="s">
        <v>550</v>
      </c>
      <c r="C432" s="37">
        <v>4301031322</v>
      </c>
      <c r="D432" s="451">
        <v>4607091389753</v>
      </c>
      <c r="E432" s="451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549</v>
      </c>
      <c r="B433" s="64" t="s">
        <v>551</v>
      </c>
      <c r="C433" s="37">
        <v>4301031355</v>
      </c>
      <c r="D433" s="451">
        <v>4607091389753</v>
      </c>
      <c r="E433" s="451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7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552</v>
      </c>
      <c r="B434" s="64" t="s">
        <v>553</v>
      </c>
      <c r="C434" s="37">
        <v>4301031323</v>
      </c>
      <c r="D434" s="451">
        <v>4607091389760</v>
      </c>
      <c r="E434" s="451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88</v>
      </c>
      <c r="L434" s="38"/>
      <c r="M434" s="39" t="s">
        <v>82</v>
      </c>
      <c r="N434" s="39"/>
      <c r="O434" s="38">
        <v>50</v>
      </c>
      <c r="P434" s="6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554</v>
      </c>
      <c r="B435" s="64" t="s">
        <v>555</v>
      </c>
      <c r="C435" s="37">
        <v>4301031325</v>
      </c>
      <c r="D435" s="451">
        <v>4607091389746</v>
      </c>
      <c r="E435" s="451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554</v>
      </c>
      <c r="B436" s="64" t="s">
        <v>556</v>
      </c>
      <c r="C436" s="37">
        <v>4301031356</v>
      </c>
      <c r="D436" s="451">
        <v>4607091389746</v>
      </c>
      <c r="E436" s="451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557</v>
      </c>
      <c r="B437" s="64" t="s">
        <v>558</v>
      </c>
      <c r="C437" s="37">
        <v>4301031335</v>
      </c>
      <c r="D437" s="451">
        <v>4680115883147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557</v>
      </c>
      <c r="B438" s="64" t="s">
        <v>559</v>
      </c>
      <c r="C438" s="37">
        <v>4301031257</v>
      </c>
      <c r="D438" s="451">
        <v>4680115883147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560</v>
      </c>
      <c r="B439" s="64" t="s">
        <v>561</v>
      </c>
      <c r="C439" s="37">
        <v>4301031330</v>
      </c>
      <c r="D439" s="451">
        <v>4607091384338</v>
      </c>
      <c r="E439" s="451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560</v>
      </c>
      <c r="B440" s="64" t="s">
        <v>562</v>
      </c>
      <c r="C440" s="37">
        <v>4301031178</v>
      </c>
      <c r="D440" s="451">
        <v>4607091384338</v>
      </c>
      <c r="E440" s="451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3"/>
      <c r="R440" s="453"/>
      <c r="S440" s="453"/>
      <c r="T440" s="454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563</v>
      </c>
      <c r="B441" s="64" t="s">
        <v>564</v>
      </c>
      <c r="C441" s="37">
        <v>4301031336</v>
      </c>
      <c r="D441" s="451">
        <v>4680115883154</v>
      </c>
      <c r="E441" s="451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3"/>
      <c r="R441" s="453"/>
      <c r="S441" s="453"/>
      <c r="T441" s="454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563</v>
      </c>
      <c r="B442" s="64" t="s">
        <v>565</v>
      </c>
      <c r="C442" s="37">
        <v>4301031254</v>
      </c>
      <c r="D442" s="451">
        <v>4680115883154</v>
      </c>
      <c r="E442" s="451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3"/>
      <c r="R442" s="453"/>
      <c r="S442" s="453"/>
      <c r="T442" s="454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566</v>
      </c>
      <c r="B443" s="64" t="s">
        <v>567</v>
      </c>
      <c r="C443" s="37">
        <v>4301031331</v>
      </c>
      <c r="D443" s="451">
        <v>4607091389524</v>
      </c>
      <c r="E443" s="451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566</v>
      </c>
      <c r="B444" s="64" t="s">
        <v>568</v>
      </c>
      <c r="C444" s="37">
        <v>4301031361</v>
      </c>
      <c r="D444" s="451">
        <v>4607091389524</v>
      </c>
      <c r="E444" s="451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8" t="s">
        <v>569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570</v>
      </c>
      <c r="B445" s="64" t="s">
        <v>571</v>
      </c>
      <c r="C445" s="37">
        <v>4301031337</v>
      </c>
      <c r="D445" s="451">
        <v>4680115883161</v>
      </c>
      <c r="E445" s="451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3"/>
      <c r="R445" s="453"/>
      <c r="S445" s="453"/>
      <c r="T445" s="454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570</v>
      </c>
      <c r="B446" s="64" t="s">
        <v>572</v>
      </c>
      <c r="C446" s="37">
        <v>4301031258</v>
      </c>
      <c r="D446" s="451">
        <v>4680115883161</v>
      </c>
      <c r="E446" s="451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3"/>
      <c r="R446" s="453"/>
      <c r="S446" s="453"/>
      <c r="T446" s="454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573</v>
      </c>
      <c r="B447" s="64" t="s">
        <v>574</v>
      </c>
      <c r="C447" s="37">
        <v>4301031333</v>
      </c>
      <c r="D447" s="451">
        <v>4607091389531</v>
      </c>
      <c r="E447" s="451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3"/>
      <c r="R447" s="453"/>
      <c r="S447" s="453"/>
      <c r="T447" s="454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573</v>
      </c>
      <c r="B448" s="64" t="s">
        <v>575</v>
      </c>
      <c r="C448" s="37">
        <v>4301031358</v>
      </c>
      <c r="D448" s="451">
        <v>4607091389531</v>
      </c>
      <c r="E448" s="451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576</v>
      </c>
      <c r="B449" s="64" t="s">
        <v>577</v>
      </c>
      <c r="C449" s="37">
        <v>4301031360</v>
      </c>
      <c r="D449" s="451">
        <v>4607091384345</v>
      </c>
      <c r="E449" s="45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6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3"/>
      <c r="R449" s="453"/>
      <c r="S449" s="453"/>
      <c r="T449" s="454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4301031338</v>
      </c>
      <c r="D450" s="451">
        <v>4680115883185</v>
      </c>
      <c r="E450" s="451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6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3"/>
      <c r="R450" s="453"/>
      <c r="S450" s="453"/>
      <c r="T450" s="454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578</v>
      </c>
      <c r="B451" s="64" t="s">
        <v>580</v>
      </c>
      <c r="C451" s="37">
        <v>4301031255</v>
      </c>
      <c r="D451" s="451">
        <v>4680115883185</v>
      </c>
      <c r="E451" s="45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3"/>
      <c r="R451" s="453"/>
      <c r="S451" s="453"/>
      <c r="T451" s="454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4301031236</v>
      </c>
      <c r="D452" s="451">
        <v>4680115882928</v>
      </c>
      <c r="E452" s="451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88</v>
      </c>
      <c r="L452" s="38"/>
      <c r="M452" s="39" t="s">
        <v>82</v>
      </c>
      <c r="N452" s="39"/>
      <c r="O452" s="38">
        <v>35</v>
      </c>
      <c r="P452" s="6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3"/>
      <c r="R452" s="453"/>
      <c r="S452" s="453"/>
      <c r="T452" s="454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58"/>
      <c r="B453" s="458"/>
      <c r="C453" s="458"/>
      <c r="D453" s="458"/>
      <c r="E453" s="458"/>
      <c r="F453" s="458"/>
      <c r="G453" s="458"/>
      <c r="H453" s="458"/>
      <c r="I453" s="458"/>
      <c r="J453" s="458"/>
      <c r="K453" s="458"/>
      <c r="L453" s="458"/>
      <c r="M453" s="458"/>
      <c r="N453" s="458"/>
      <c r="O453" s="459"/>
      <c r="P453" s="455" t="s">
        <v>43</v>
      </c>
      <c r="Q453" s="456"/>
      <c r="R453" s="456"/>
      <c r="S453" s="456"/>
      <c r="T453" s="456"/>
      <c r="U453" s="456"/>
      <c r="V453" s="457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0" t="s">
        <v>84</v>
      </c>
      <c r="B455" s="450"/>
      <c r="C455" s="450"/>
      <c r="D455" s="450"/>
      <c r="E455" s="450"/>
      <c r="F455" s="450"/>
      <c r="G455" s="450"/>
      <c r="H455" s="450"/>
      <c r="I455" s="450"/>
      <c r="J455" s="450"/>
      <c r="K455" s="450"/>
      <c r="L455" s="450"/>
      <c r="M455" s="450"/>
      <c r="N455" s="450"/>
      <c r="O455" s="450"/>
      <c r="P455" s="450"/>
      <c r="Q455" s="450"/>
      <c r="R455" s="450"/>
      <c r="S455" s="450"/>
      <c r="T455" s="450"/>
      <c r="U455" s="450"/>
      <c r="V455" s="450"/>
      <c r="W455" s="450"/>
      <c r="X455" s="450"/>
      <c r="Y455" s="450"/>
      <c r="Z455" s="450"/>
      <c r="AA455" s="67"/>
      <c r="AB455" s="67"/>
      <c r="AC455" s="81"/>
    </row>
    <row r="456" spans="1:68" ht="27" customHeight="1" x14ac:dyDescent="0.25">
      <c r="A456" s="64" t="s">
        <v>583</v>
      </c>
      <c r="B456" s="64" t="s">
        <v>584</v>
      </c>
      <c r="C456" s="37">
        <v>4301051284</v>
      </c>
      <c r="D456" s="451">
        <v>4607091384352</v>
      </c>
      <c r="E456" s="451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88</v>
      </c>
      <c r="L456" s="38"/>
      <c r="M456" s="39" t="s">
        <v>128</v>
      </c>
      <c r="N456" s="39"/>
      <c r="O456" s="38">
        <v>45</v>
      </c>
      <c r="P45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3"/>
      <c r="R456" s="453"/>
      <c r="S456" s="453"/>
      <c r="T456" s="454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585</v>
      </c>
      <c r="B457" s="64" t="s">
        <v>586</v>
      </c>
      <c r="C457" s="37">
        <v>4301051431</v>
      </c>
      <c r="D457" s="451">
        <v>4607091389654</v>
      </c>
      <c r="E457" s="451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88</v>
      </c>
      <c r="L457" s="38"/>
      <c r="M457" s="39" t="s">
        <v>128</v>
      </c>
      <c r="N457" s="39"/>
      <c r="O457" s="38">
        <v>45</v>
      </c>
      <c r="P45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8"/>
      <c r="B458" s="458"/>
      <c r="C458" s="458"/>
      <c r="D458" s="458"/>
      <c r="E458" s="458"/>
      <c r="F458" s="458"/>
      <c r="G458" s="458"/>
      <c r="H458" s="458"/>
      <c r="I458" s="458"/>
      <c r="J458" s="458"/>
      <c r="K458" s="458"/>
      <c r="L458" s="458"/>
      <c r="M458" s="458"/>
      <c r="N458" s="458"/>
      <c r="O458" s="459"/>
      <c r="P458" s="455" t="s">
        <v>43</v>
      </c>
      <c r="Q458" s="456"/>
      <c r="R458" s="456"/>
      <c r="S458" s="456"/>
      <c r="T458" s="456"/>
      <c r="U458" s="456"/>
      <c r="V458" s="457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58"/>
      <c r="B459" s="458"/>
      <c r="C459" s="458"/>
      <c r="D459" s="458"/>
      <c r="E459" s="458"/>
      <c r="F459" s="458"/>
      <c r="G459" s="458"/>
      <c r="H459" s="458"/>
      <c r="I459" s="458"/>
      <c r="J459" s="458"/>
      <c r="K459" s="458"/>
      <c r="L459" s="458"/>
      <c r="M459" s="458"/>
      <c r="N459" s="458"/>
      <c r="O459" s="459"/>
      <c r="P459" s="455" t="s">
        <v>43</v>
      </c>
      <c r="Q459" s="456"/>
      <c r="R459" s="456"/>
      <c r="S459" s="456"/>
      <c r="T459" s="456"/>
      <c r="U459" s="456"/>
      <c r="V459" s="457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0" t="s">
        <v>108</v>
      </c>
      <c r="B460" s="450"/>
      <c r="C460" s="450"/>
      <c r="D460" s="450"/>
      <c r="E460" s="450"/>
      <c r="F460" s="450"/>
      <c r="G460" s="450"/>
      <c r="H460" s="450"/>
      <c r="I460" s="450"/>
      <c r="J460" s="450"/>
      <c r="K460" s="450"/>
      <c r="L460" s="450"/>
      <c r="M460" s="450"/>
      <c r="N460" s="450"/>
      <c r="O460" s="450"/>
      <c r="P460" s="450"/>
      <c r="Q460" s="450"/>
      <c r="R460" s="450"/>
      <c r="S460" s="450"/>
      <c r="T460" s="450"/>
      <c r="U460" s="450"/>
      <c r="V460" s="450"/>
      <c r="W460" s="450"/>
      <c r="X460" s="450"/>
      <c r="Y460" s="450"/>
      <c r="Z460" s="450"/>
      <c r="AA460" s="67"/>
      <c r="AB460" s="67"/>
      <c r="AC460" s="81"/>
    </row>
    <row r="461" spans="1:68" ht="27" customHeight="1" x14ac:dyDescent="0.25">
      <c r="A461" s="64" t="s">
        <v>587</v>
      </c>
      <c r="B461" s="64" t="s">
        <v>588</v>
      </c>
      <c r="C461" s="37">
        <v>4301032047</v>
      </c>
      <c r="D461" s="451">
        <v>4680115884342</v>
      </c>
      <c r="E461" s="451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590</v>
      </c>
      <c r="L461" s="38"/>
      <c r="M461" s="39" t="s">
        <v>589</v>
      </c>
      <c r="N461" s="39"/>
      <c r="O461" s="38">
        <v>60</v>
      </c>
      <c r="P461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49" t="s">
        <v>591</v>
      </c>
      <c r="B464" s="449"/>
      <c r="C464" s="449"/>
      <c r="D464" s="449"/>
      <c r="E464" s="449"/>
      <c r="F464" s="449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/>
      <c r="Q464" s="449"/>
      <c r="R464" s="449"/>
      <c r="S464" s="449"/>
      <c r="T464" s="449"/>
      <c r="U464" s="449"/>
      <c r="V464" s="449"/>
      <c r="W464" s="449"/>
      <c r="X464" s="449"/>
      <c r="Y464" s="449"/>
      <c r="Z464" s="449"/>
      <c r="AA464" s="66"/>
      <c r="AB464" s="66"/>
      <c r="AC464" s="80"/>
    </row>
    <row r="465" spans="1:68" ht="14.25" customHeight="1" x14ac:dyDescent="0.25">
      <c r="A465" s="450" t="s">
        <v>160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customHeight="1" x14ac:dyDescent="0.25">
      <c r="A466" s="64" t="s">
        <v>592</v>
      </c>
      <c r="B466" s="64" t="s">
        <v>593</v>
      </c>
      <c r="C466" s="37">
        <v>4301020315</v>
      </c>
      <c r="D466" s="451">
        <v>4607091389364</v>
      </c>
      <c r="E466" s="451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40</v>
      </c>
      <c r="P466" s="7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0" t="s">
        <v>79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450"/>
      <c r="AA469" s="67"/>
      <c r="AB469" s="67"/>
      <c r="AC469" s="81"/>
    </row>
    <row r="470" spans="1:68" ht="27" customHeight="1" x14ac:dyDescent="0.25">
      <c r="A470" s="64" t="s">
        <v>594</v>
      </c>
      <c r="B470" s="64" t="s">
        <v>595</v>
      </c>
      <c r="C470" s="37">
        <v>4301031324</v>
      </c>
      <c r="D470" s="451">
        <v>4607091389739</v>
      </c>
      <c r="E470" s="451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70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3"/>
      <c r="R470" s="453"/>
      <c r="S470" s="453"/>
      <c r="T470" s="454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594</v>
      </c>
      <c r="B471" s="64" t="s">
        <v>596</v>
      </c>
      <c r="C471" s="37">
        <v>4301031212</v>
      </c>
      <c r="D471" s="451">
        <v>4607091389739</v>
      </c>
      <c r="E471" s="451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88</v>
      </c>
      <c r="L471" s="38"/>
      <c r="M471" s="39" t="s">
        <v>125</v>
      </c>
      <c r="N471" s="39"/>
      <c r="O471" s="38">
        <v>45</v>
      </c>
      <c r="P471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597</v>
      </c>
      <c r="B472" s="64" t="s">
        <v>598</v>
      </c>
      <c r="C472" s="37">
        <v>4301031363</v>
      </c>
      <c r="D472" s="451">
        <v>4607091389425</v>
      </c>
      <c r="E472" s="451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599</v>
      </c>
      <c r="B473" s="64" t="s">
        <v>600</v>
      </c>
      <c r="C473" s="37">
        <v>4301031334</v>
      </c>
      <c r="D473" s="451">
        <v>4680115880771</v>
      </c>
      <c r="E473" s="451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601</v>
      </c>
      <c r="B474" s="64" t="s">
        <v>602</v>
      </c>
      <c r="C474" s="37">
        <v>4301031327</v>
      </c>
      <c r="D474" s="451">
        <v>4607091389500</v>
      </c>
      <c r="E474" s="451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70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601</v>
      </c>
      <c r="B475" s="64" t="s">
        <v>603</v>
      </c>
      <c r="C475" s="37">
        <v>4301031173</v>
      </c>
      <c r="D475" s="451">
        <v>4607091389500</v>
      </c>
      <c r="E475" s="451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45</v>
      </c>
      <c r="P475" s="7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3"/>
      <c r="R475" s="453"/>
      <c r="S475" s="453"/>
      <c r="T475" s="454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58"/>
      <c r="B477" s="458"/>
      <c r="C477" s="458"/>
      <c r="D477" s="458"/>
      <c r="E477" s="458"/>
      <c r="F477" s="458"/>
      <c r="G477" s="458"/>
      <c r="H477" s="458"/>
      <c r="I477" s="458"/>
      <c r="J477" s="458"/>
      <c r="K477" s="458"/>
      <c r="L477" s="458"/>
      <c r="M477" s="458"/>
      <c r="N477" s="458"/>
      <c r="O477" s="459"/>
      <c r="P477" s="455" t="s">
        <v>43</v>
      </c>
      <c r="Q477" s="456"/>
      <c r="R477" s="456"/>
      <c r="S477" s="456"/>
      <c r="T477" s="456"/>
      <c r="U477" s="456"/>
      <c r="V477" s="457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0" t="s">
        <v>117</v>
      </c>
      <c r="B478" s="450"/>
      <c r="C478" s="450"/>
      <c r="D478" s="450"/>
      <c r="E478" s="450"/>
      <c r="F478" s="450"/>
      <c r="G478" s="450"/>
      <c r="H478" s="450"/>
      <c r="I478" s="450"/>
      <c r="J478" s="450"/>
      <c r="K478" s="450"/>
      <c r="L478" s="450"/>
      <c r="M478" s="450"/>
      <c r="N478" s="450"/>
      <c r="O478" s="450"/>
      <c r="P478" s="450"/>
      <c r="Q478" s="450"/>
      <c r="R478" s="450"/>
      <c r="S478" s="450"/>
      <c r="T478" s="450"/>
      <c r="U478" s="450"/>
      <c r="V478" s="450"/>
      <c r="W478" s="450"/>
      <c r="X478" s="450"/>
      <c r="Y478" s="450"/>
      <c r="Z478" s="450"/>
      <c r="AA478" s="67"/>
      <c r="AB478" s="67"/>
      <c r="AC478" s="81"/>
    </row>
    <row r="479" spans="1:68" ht="27" customHeight="1" x14ac:dyDescent="0.25">
      <c r="A479" s="64" t="s">
        <v>604</v>
      </c>
      <c r="B479" s="64" t="s">
        <v>605</v>
      </c>
      <c r="C479" s="37">
        <v>4301170010</v>
      </c>
      <c r="D479" s="451">
        <v>4680115884090</v>
      </c>
      <c r="E479" s="451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590</v>
      </c>
      <c r="L479" s="38"/>
      <c r="M479" s="39" t="s">
        <v>589</v>
      </c>
      <c r="N479" s="39"/>
      <c r="O479" s="38">
        <v>150</v>
      </c>
      <c r="P479" s="7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3"/>
      <c r="R479" s="453"/>
      <c r="S479" s="453"/>
      <c r="T479" s="454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49" t="s">
        <v>606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customHeight="1" x14ac:dyDescent="0.25">
      <c r="A483" s="450" t="s">
        <v>79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customHeight="1" x14ac:dyDescent="0.25">
      <c r="A484" s="64" t="s">
        <v>607</v>
      </c>
      <c r="B484" s="64" t="s">
        <v>608</v>
      </c>
      <c r="C484" s="37">
        <v>4301031294</v>
      </c>
      <c r="D484" s="451">
        <v>4680115885189</v>
      </c>
      <c r="E484" s="451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83</v>
      </c>
      <c r="L484" s="38"/>
      <c r="M484" s="39" t="s">
        <v>82</v>
      </c>
      <c r="N484" s="39"/>
      <c r="O484" s="38">
        <v>40</v>
      </c>
      <c r="P484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609</v>
      </c>
      <c r="B485" s="64" t="s">
        <v>610</v>
      </c>
      <c r="C485" s="37">
        <v>4301031293</v>
      </c>
      <c r="D485" s="451">
        <v>4680115885172</v>
      </c>
      <c r="E485" s="451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83</v>
      </c>
      <c r="L485" s="38"/>
      <c r="M485" s="39" t="s">
        <v>82</v>
      </c>
      <c r="N485" s="39"/>
      <c r="O485" s="38">
        <v>40</v>
      </c>
      <c r="P485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611</v>
      </c>
      <c r="B486" s="64" t="s">
        <v>612</v>
      </c>
      <c r="C486" s="37">
        <v>4301031291</v>
      </c>
      <c r="D486" s="451">
        <v>4680115885110</v>
      </c>
      <c r="E486" s="451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83</v>
      </c>
      <c r="L486" s="38"/>
      <c r="M486" s="39" t="s">
        <v>82</v>
      </c>
      <c r="N486" s="39"/>
      <c r="O486" s="38">
        <v>35</v>
      </c>
      <c r="P486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58"/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9"/>
      <c r="P487" s="455" t="s">
        <v>43</v>
      </c>
      <c r="Q487" s="456"/>
      <c r="R487" s="456"/>
      <c r="S487" s="456"/>
      <c r="T487" s="456"/>
      <c r="U487" s="456"/>
      <c r="V487" s="457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49" t="s">
        <v>613</v>
      </c>
      <c r="B489" s="449"/>
      <c r="C489" s="449"/>
      <c r="D489" s="449"/>
      <c r="E489" s="449"/>
      <c r="F489" s="449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/>
      <c r="Q489" s="449"/>
      <c r="R489" s="449"/>
      <c r="S489" s="449"/>
      <c r="T489" s="449"/>
      <c r="U489" s="449"/>
      <c r="V489" s="449"/>
      <c r="W489" s="449"/>
      <c r="X489" s="449"/>
      <c r="Y489" s="449"/>
      <c r="Z489" s="449"/>
      <c r="AA489" s="66"/>
      <c r="AB489" s="66"/>
      <c r="AC489" s="80"/>
    </row>
    <row r="490" spans="1:68" ht="14.25" customHeight="1" x14ac:dyDescent="0.25">
      <c r="A490" s="450" t="s">
        <v>79</v>
      </c>
      <c r="B490" s="450"/>
      <c r="C490" s="450"/>
      <c r="D490" s="450"/>
      <c r="E490" s="450"/>
      <c r="F490" s="450"/>
      <c r="G490" s="450"/>
      <c r="H490" s="450"/>
      <c r="I490" s="450"/>
      <c r="J490" s="450"/>
      <c r="K490" s="450"/>
      <c r="L490" s="450"/>
      <c r="M490" s="450"/>
      <c r="N490" s="450"/>
      <c r="O490" s="450"/>
      <c r="P490" s="450"/>
      <c r="Q490" s="450"/>
      <c r="R490" s="450"/>
      <c r="S490" s="450"/>
      <c r="T490" s="450"/>
      <c r="U490" s="450"/>
      <c r="V490" s="450"/>
      <c r="W490" s="450"/>
      <c r="X490" s="450"/>
      <c r="Y490" s="450"/>
      <c r="Z490" s="450"/>
      <c r="AA490" s="67"/>
      <c r="AB490" s="67"/>
      <c r="AC490" s="81"/>
    </row>
    <row r="491" spans="1:68" ht="27" customHeight="1" x14ac:dyDescent="0.25">
      <c r="A491" s="64" t="s">
        <v>614</v>
      </c>
      <c r="B491" s="64" t="s">
        <v>615</v>
      </c>
      <c r="C491" s="37">
        <v>4301031261</v>
      </c>
      <c r="D491" s="451">
        <v>4680115885103</v>
      </c>
      <c r="E491" s="451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88</v>
      </c>
      <c r="L491" s="38"/>
      <c r="M491" s="39" t="s">
        <v>82</v>
      </c>
      <c r="N491" s="39"/>
      <c r="O491" s="38">
        <v>40</v>
      </c>
      <c r="P491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48" t="s">
        <v>616</v>
      </c>
      <c r="B494" s="448"/>
      <c r="C494" s="448"/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48"/>
      <c r="R494" s="448"/>
      <c r="S494" s="448"/>
      <c r="T494" s="448"/>
      <c r="U494" s="448"/>
      <c r="V494" s="448"/>
      <c r="W494" s="448"/>
      <c r="X494" s="448"/>
      <c r="Y494" s="448"/>
      <c r="Z494" s="448"/>
      <c r="AA494" s="55"/>
      <c r="AB494" s="55"/>
      <c r="AC494" s="55"/>
    </row>
    <row r="495" spans="1:68" ht="16.5" customHeight="1" x14ac:dyDescent="0.25">
      <c r="A495" s="449" t="s">
        <v>616</v>
      </c>
      <c r="B495" s="449"/>
      <c r="C495" s="449"/>
      <c r="D495" s="449"/>
      <c r="E495" s="449"/>
      <c r="F495" s="449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/>
      <c r="Q495" s="449"/>
      <c r="R495" s="449"/>
      <c r="S495" s="449"/>
      <c r="T495" s="449"/>
      <c r="U495" s="449"/>
      <c r="V495" s="449"/>
      <c r="W495" s="449"/>
      <c r="X495" s="449"/>
      <c r="Y495" s="449"/>
      <c r="Z495" s="449"/>
      <c r="AA495" s="66"/>
      <c r="AB495" s="66"/>
      <c r="AC495" s="80"/>
    </row>
    <row r="496" spans="1:68" ht="14.25" customHeight="1" x14ac:dyDescent="0.25">
      <c r="A496" s="450" t="s">
        <v>122</v>
      </c>
      <c r="B496" s="450"/>
      <c r="C496" s="450"/>
      <c r="D496" s="450"/>
      <c r="E496" s="450"/>
      <c r="F496" s="450"/>
      <c r="G496" s="450"/>
      <c r="H496" s="450"/>
      <c r="I496" s="450"/>
      <c r="J496" s="450"/>
      <c r="K496" s="450"/>
      <c r="L496" s="450"/>
      <c r="M496" s="450"/>
      <c r="N496" s="450"/>
      <c r="O496" s="450"/>
      <c r="P496" s="450"/>
      <c r="Q496" s="450"/>
      <c r="R496" s="450"/>
      <c r="S496" s="450"/>
      <c r="T496" s="450"/>
      <c r="U496" s="450"/>
      <c r="V496" s="450"/>
      <c r="W496" s="450"/>
      <c r="X496" s="450"/>
      <c r="Y496" s="450"/>
      <c r="Z496" s="450"/>
      <c r="AA496" s="67"/>
      <c r="AB496" s="67"/>
      <c r="AC496" s="81"/>
    </row>
    <row r="497" spans="1:68" ht="27" customHeight="1" x14ac:dyDescent="0.25">
      <c r="A497" s="64" t="s">
        <v>617</v>
      </c>
      <c r="B497" s="64" t="s">
        <v>618</v>
      </c>
      <c r="C497" s="37">
        <v>4301011795</v>
      </c>
      <c r="D497" s="451">
        <v>4607091389067</v>
      </c>
      <c r="E497" s="451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3"/>
      <c r="R497" s="453"/>
      <c r="S497" s="453"/>
      <c r="T497" s="454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619</v>
      </c>
      <c r="B498" s="64" t="s">
        <v>620</v>
      </c>
      <c r="C498" s="37">
        <v>4301011961</v>
      </c>
      <c r="D498" s="451">
        <v>4680115885271</v>
      </c>
      <c r="E498" s="451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3"/>
      <c r="R498" s="453"/>
      <c r="S498" s="453"/>
      <c r="T498" s="454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621</v>
      </c>
      <c r="B499" s="64" t="s">
        <v>622</v>
      </c>
      <c r="C499" s="37">
        <v>4301011774</v>
      </c>
      <c r="D499" s="451">
        <v>4680115884502</v>
      </c>
      <c r="E499" s="451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126</v>
      </c>
      <c r="L499" s="38"/>
      <c r="M499" s="39" t="s">
        <v>125</v>
      </c>
      <c r="N499" s="39"/>
      <c r="O499" s="38">
        <v>60</v>
      </c>
      <c r="P499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3"/>
      <c r="R499" s="453"/>
      <c r="S499" s="453"/>
      <c r="T499" s="454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623</v>
      </c>
      <c r="B500" s="64" t="s">
        <v>624</v>
      </c>
      <c r="C500" s="37">
        <v>4301011771</v>
      </c>
      <c r="D500" s="451">
        <v>4607091389104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625</v>
      </c>
      <c r="B501" s="64" t="s">
        <v>626</v>
      </c>
      <c r="C501" s="37">
        <v>4301011799</v>
      </c>
      <c r="D501" s="451">
        <v>4680115884519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128</v>
      </c>
      <c r="N501" s="39"/>
      <c r="O501" s="38">
        <v>60</v>
      </c>
      <c r="P501" s="7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627</v>
      </c>
      <c r="B502" s="64" t="s">
        <v>628</v>
      </c>
      <c r="C502" s="37">
        <v>4301011376</v>
      </c>
      <c r="D502" s="451">
        <v>4680115885226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128</v>
      </c>
      <c r="N502" s="39"/>
      <c r="O502" s="38">
        <v>60</v>
      </c>
      <c r="P50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629</v>
      </c>
      <c r="B503" s="64" t="s">
        <v>630</v>
      </c>
      <c r="C503" s="37">
        <v>4301011778</v>
      </c>
      <c r="D503" s="451">
        <v>4680115880603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631</v>
      </c>
      <c r="B504" s="64" t="s">
        <v>632</v>
      </c>
      <c r="C504" s="37">
        <v>4301011784</v>
      </c>
      <c r="D504" s="451">
        <v>4607091389982</v>
      </c>
      <c r="E504" s="451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88</v>
      </c>
      <c r="L504" s="38"/>
      <c r="M504" s="39" t="s">
        <v>125</v>
      </c>
      <c r="N504" s="39"/>
      <c r="O504" s="38">
        <v>60</v>
      </c>
      <c r="P504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0" t="s">
        <v>160</v>
      </c>
      <c r="B507" s="450"/>
      <c r="C507" s="450"/>
      <c r="D507" s="450"/>
      <c r="E507" s="450"/>
      <c r="F507" s="450"/>
      <c r="G507" s="450"/>
      <c r="H507" s="450"/>
      <c r="I507" s="450"/>
      <c r="J507" s="450"/>
      <c r="K507" s="450"/>
      <c r="L507" s="450"/>
      <c r="M507" s="450"/>
      <c r="N507" s="450"/>
      <c r="O507" s="450"/>
      <c r="P507" s="450"/>
      <c r="Q507" s="450"/>
      <c r="R507" s="450"/>
      <c r="S507" s="450"/>
      <c r="T507" s="450"/>
      <c r="U507" s="450"/>
      <c r="V507" s="450"/>
      <c r="W507" s="450"/>
      <c r="X507" s="450"/>
      <c r="Y507" s="450"/>
      <c r="Z507" s="450"/>
      <c r="AA507" s="67"/>
      <c r="AB507" s="67"/>
      <c r="AC507" s="81"/>
    </row>
    <row r="508" spans="1:68" ht="16.5" customHeight="1" x14ac:dyDescent="0.25">
      <c r="A508" s="64" t="s">
        <v>633</v>
      </c>
      <c r="B508" s="64" t="s">
        <v>634</v>
      </c>
      <c r="C508" s="37">
        <v>4301020222</v>
      </c>
      <c r="D508" s="451">
        <v>4607091388930</v>
      </c>
      <c r="E508" s="451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126</v>
      </c>
      <c r="L508" s="38"/>
      <c r="M508" s="39" t="s">
        <v>125</v>
      </c>
      <c r="N508" s="39"/>
      <c r="O508" s="38">
        <v>55</v>
      </c>
      <c r="P508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3"/>
      <c r="R508" s="453"/>
      <c r="S508" s="453"/>
      <c r="T508" s="454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635</v>
      </c>
      <c r="B509" s="64" t="s">
        <v>636</v>
      </c>
      <c r="C509" s="37">
        <v>4301020206</v>
      </c>
      <c r="D509" s="451">
        <v>4680115880054</v>
      </c>
      <c r="E509" s="451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58"/>
      <c r="B510" s="458"/>
      <c r="C510" s="458"/>
      <c r="D510" s="458"/>
      <c r="E510" s="458"/>
      <c r="F510" s="458"/>
      <c r="G510" s="458"/>
      <c r="H510" s="458"/>
      <c r="I510" s="458"/>
      <c r="J510" s="458"/>
      <c r="K510" s="458"/>
      <c r="L510" s="458"/>
      <c r="M510" s="458"/>
      <c r="N510" s="458"/>
      <c r="O510" s="459"/>
      <c r="P510" s="455" t="s">
        <v>43</v>
      </c>
      <c r="Q510" s="456"/>
      <c r="R510" s="456"/>
      <c r="S510" s="456"/>
      <c r="T510" s="456"/>
      <c r="U510" s="456"/>
      <c r="V510" s="457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58"/>
      <c r="B511" s="458"/>
      <c r="C511" s="458"/>
      <c r="D511" s="458"/>
      <c r="E511" s="458"/>
      <c r="F511" s="458"/>
      <c r="G511" s="458"/>
      <c r="H511" s="458"/>
      <c r="I511" s="458"/>
      <c r="J511" s="458"/>
      <c r="K511" s="458"/>
      <c r="L511" s="458"/>
      <c r="M511" s="458"/>
      <c r="N511" s="458"/>
      <c r="O511" s="459"/>
      <c r="P511" s="455" t="s">
        <v>43</v>
      </c>
      <c r="Q511" s="456"/>
      <c r="R511" s="456"/>
      <c r="S511" s="456"/>
      <c r="T511" s="456"/>
      <c r="U511" s="456"/>
      <c r="V511" s="457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0" t="s">
        <v>79</v>
      </c>
      <c r="B512" s="450"/>
      <c r="C512" s="450"/>
      <c r="D512" s="450"/>
      <c r="E512" s="450"/>
      <c r="F512" s="450"/>
      <c r="G512" s="450"/>
      <c r="H512" s="450"/>
      <c r="I512" s="450"/>
      <c r="J512" s="450"/>
      <c r="K512" s="450"/>
      <c r="L512" s="450"/>
      <c r="M512" s="450"/>
      <c r="N512" s="450"/>
      <c r="O512" s="450"/>
      <c r="P512" s="450"/>
      <c r="Q512" s="450"/>
      <c r="R512" s="450"/>
      <c r="S512" s="450"/>
      <c r="T512" s="450"/>
      <c r="U512" s="450"/>
      <c r="V512" s="450"/>
      <c r="W512" s="450"/>
      <c r="X512" s="450"/>
      <c r="Y512" s="450"/>
      <c r="Z512" s="450"/>
      <c r="AA512" s="67"/>
      <c r="AB512" s="67"/>
      <c r="AC512" s="81"/>
    </row>
    <row r="513" spans="1:68" ht="27" customHeight="1" x14ac:dyDescent="0.25">
      <c r="A513" s="64" t="s">
        <v>637</v>
      </c>
      <c r="B513" s="64" t="s">
        <v>638</v>
      </c>
      <c r="C513" s="37">
        <v>4301031252</v>
      </c>
      <c r="D513" s="451">
        <v>4680115883116</v>
      </c>
      <c r="E513" s="45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60</v>
      </c>
      <c r="P513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3"/>
      <c r="R513" s="453"/>
      <c r="S513" s="453"/>
      <c r="T513" s="454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639</v>
      </c>
      <c r="B514" s="64" t="s">
        <v>640</v>
      </c>
      <c r="C514" s="37">
        <v>4301031248</v>
      </c>
      <c r="D514" s="451">
        <v>4680115883093</v>
      </c>
      <c r="E514" s="451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82</v>
      </c>
      <c r="N514" s="39"/>
      <c r="O514" s="38">
        <v>60</v>
      </c>
      <c r="P514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3"/>
      <c r="R514" s="453"/>
      <c r="S514" s="453"/>
      <c r="T514" s="454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641</v>
      </c>
      <c r="B515" s="64" t="s">
        <v>642</v>
      </c>
      <c r="C515" s="37">
        <v>4301031250</v>
      </c>
      <c r="D515" s="451">
        <v>4680115883109</v>
      </c>
      <c r="E515" s="451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60</v>
      </c>
      <c r="P515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643</v>
      </c>
      <c r="B516" s="64" t="s">
        <v>644</v>
      </c>
      <c r="C516" s="37">
        <v>4301031249</v>
      </c>
      <c r="D516" s="451">
        <v>4680115882072</v>
      </c>
      <c r="E516" s="451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125</v>
      </c>
      <c r="N516" s="39"/>
      <c r="O516" s="38">
        <v>60</v>
      </c>
      <c r="P51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3"/>
      <c r="R516" s="453"/>
      <c r="S516" s="453"/>
      <c r="T516" s="454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645</v>
      </c>
      <c r="B517" s="64" t="s">
        <v>646</v>
      </c>
      <c r="C517" s="37">
        <v>4301031251</v>
      </c>
      <c r="D517" s="451">
        <v>4680115882102</v>
      </c>
      <c r="E517" s="451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88</v>
      </c>
      <c r="L517" s="38"/>
      <c r="M517" s="39" t="s">
        <v>82</v>
      </c>
      <c r="N517" s="39"/>
      <c r="O517" s="38">
        <v>60</v>
      </c>
      <c r="P517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3"/>
      <c r="R517" s="453"/>
      <c r="S517" s="453"/>
      <c r="T517" s="454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647</v>
      </c>
      <c r="B518" s="64" t="s">
        <v>648</v>
      </c>
      <c r="C518" s="37">
        <v>4301031253</v>
      </c>
      <c r="D518" s="451">
        <v>4680115882096</v>
      </c>
      <c r="E518" s="451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88</v>
      </c>
      <c r="L518" s="38"/>
      <c r="M518" s="39" t="s">
        <v>82</v>
      </c>
      <c r="N518" s="39"/>
      <c r="O518" s="38">
        <v>60</v>
      </c>
      <c r="P518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3"/>
      <c r="R518" s="453"/>
      <c r="S518" s="453"/>
      <c r="T518" s="454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0" t="s">
        <v>84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7"/>
      <c r="AB521" s="67"/>
      <c r="AC521" s="81"/>
    </row>
    <row r="522" spans="1:68" ht="16.5" customHeight="1" x14ac:dyDescent="0.25">
      <c r="A522" s="64" t="s">
        <v>649</v>
      </c>
      <c r="B522" s="64" t="s">
        <v>650</v>
      </c>
      <c r="C522" s="37">
        <v>4301051230</v>
      </c>
      <c r="D522" s="451">
        <v>4607091383409</v>
      </c>
      <c r="E522" s="451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126</v>
      </c>
      <c r="L522" s="38"/>
      <c r="M522" s="39" t="s">
        <v>82</v>
      </c>
      <c r="N522" s="39"/>
      <c r="O522" s="38">
        <v>45</v>
      </c>
      <c r="P522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651</v>
      </c>
      <c r="B523" s="64" t="s">
        <v>652</v>
      </c>
      <c r="C523" s="37">
        <v>4301051231</v>
      </c>
      <c r="D523" s="451">
        <v>4607091383416</v>
      </c>
      <c r="E523" s="451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126</v>
      </c>
      <c r="L523" s="38"/>
      <c r="M523" s="39" t="s">
        <v>82</v>
      </c>
      <c r="N523" s="39"/>
      <c r="O523" s="38">
        <v>45</v>
      </c>
      <c r="P52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653</v>
      </c>
      <c r="B524" s="64" t="s">
        <v>654</v>
      </c>
      <c r="C524" s="37">
        <v>4301051058</v>
      </c>
      <c r="D524" s="451">
        <v>4680115883536</v>
      </c>
      <c r="E524" s="451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88</v>
      </c>
      <c r="L524" s="38"/>
      <c r="M524" s="39" t="s">
        <v>82</v>
      </c>
      <c r="N524" s="39"/>
      <c r="O524" s="38">
        <v>45</v>
      </c>
      <c r="P524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58"/>
      <c r="B526" s="458"/>
      <c r="C526" s="458"/>
      <c r="D526" s="458"/>
      <c r="E526" s="458"/>
      <c r="F526" s="458"/>
      <c r="G526" s="458"/>
      <c r="H526" s="458"/>
      <c r="I526" s="458"/>
      <c r="J526" s="458"/>
      <c r="K526" s="458"/>
      <c r="L526" s="458"/>
      <c r="M526" s="458"/>
      <c r="N526" s="458"/>
      <c r="O526" s="459"/>
      <c r="P526" s="455" t="s">
        <v>43</v>
      </c>
      <c r="Q526" s="456"/>
      <c r="R526" s="456"/>
      <c r="S526" s="456"/>
      <c r="T526" s="456"/>
      <c r="U526" s="456"/>
      <c r="V526" s="457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0" t="s">
        <v>181</v>
      </c>
      <c r="B527" s="450"/>
      <c r="C527" s="450"/>
      <c r="D527" s="450"/>
      <c r="E527" s="450"/>
      <c r="F527" s="450"/>
      <c r="G527" s="450"/>
      <c r="H527" s="450"/>
      <c r="I527" s="450"/>
      <c r="J527" s="450"/>
      <c r="K527" s="450"/>
      <c r="L527" s="450"/>
      <c r="M527" s="450"/>
      <c r="N527" s="450"/>
      <c r="O527" s="450"/>
      <c r="P527" s="450"/>
      <c r="Q527" s="450"/>
      <c r="R527" s="450"/>
      <c r="S527" s="450"/>
      <c r="T527" s="450"/>
      <c r="U527" s="450"/>
      <c r="V527" s="450"/>
      <c r="W527" s="450"/>
      <c r="X527" s="450"/>
      <c r="Y527" s="450"/>
      <c r="Z527" s="450"/>
      <c r="AA527" s="67"/>
      <c r="AB527" s="67"/>
      <c r="AC527" s="81"/>
    </row>
    <row r="528" spans="1:68" ht="16.5" customHeight="1" x14ac:dyDescent="0.25">
      <c r="A528" s="64" t="s">
        <v>655</v>
      </c>
      <c r="B528" s="64" t="s">
        <v>656</v>
      </c>
      <c r="C528" s="37">
        <v>4301060363</v>
      </c>
      <c r="D528" s="451">
        <v>4680115885035</v>
      </c>
      <c r="E528" s="451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35</v>
      </c>
      <c r="P528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3"/>
      <c r="R528" s="453"/>
      <c r="S528" s="453"/>
      <c r="T528" s="454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58"/>
      <c r="B530" s="458"/>
      <c r="C530" s="458"/>
      <c r="D530" s="458"/>
      <c r="E530" s="458"/>
      <c r="F530" s="458"/>
      <c r="G530" s="458"/>
      <c r="H530" s="458"/>
      <c r="I530" s="458"/>
      <c r="J530" s="458"/>
      <c r="K530" s="458"/>
      <c r="L530" s="458"/>
      <c r="M530" s="458"/>
      <c r="N530" s="458"/>
      <c r="O530" s="459"/>
      <c r="P530" s="455" t="s">
        <v>43</v>
      </c>
      <c r="Q530" s="456"/>
      <c r="R530" s="456"/>
      <c r="S530" s="456"/>
      <c r="T530" s="456"/>
      <c r="U530" s="456"/>
      <c r="V530" s="457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48" t="s">
        <v>657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448"/>
      <c r="AA531" s="55"/>
      <c r="AB531" s="55"/>
      <c r="AC531" s="55"/>
    </row>
    <row r="532" spans="1:68" ht="16.5" customHeight="1" x14ac:dyDescent="0.25">
      <c r="A532" s="449" t="s">
        <v>657</v>
      </c>
      <c r="B532" s="449"/>
      <c r="C532" s="449"/>
      <c r="D532" s="449"/>
      <c r="E532" s="449"/>
      <c r="F532" s="449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/>
      <c r="Q532" s="449"/>
      <c r="R532" s="449"/>
      <c r="S532" s="449"/>
      <c r="T532" s="449"/>
      <c r="U532" s="449"/>
      <c r="V532" s="449"/>
      <c r="W532" s="449"/>
      <c r="X532" s="449"/>
      <c r="Y532" s="449"/>
      <c r="Z532" s="449"/>
      <c r="AA532" s="66"/>
      <c r="AB532" s="66"/>
      <c r="AC532" s="80"/>
    </row>
    <row r="533" spans="1:68" ht="14.25" customHeight="1" x14ac:dyDescent="0.25">
      <c r="A533" s="450" t="s">
        <v>122</v>
      </c>
      <c r="B533" s="450"/>
      <c r="C533" s="450"/>
      <c r="D533" s="450"/>
      <c r="E533" s="450"/>
      <c r="F533" s="450"/>
      <c r="G533" s="450"/>
      <c r="H533" s="450"/>
      <c r="I533" s="450"/>
      <c r="J533" s="450"/>
      <c r="K533" s="450"/>
      <c r="L533" s="450"/>
      <c r="M533" s="450"/>
      <c r="N533" s="450"/>
      <c r="O533" s="450"/>
      <c r="P533" s="450"/>
      <c r="Q533" s="450"/>
      <c r="R533" s="450"/>
      <c r="S533" s="450"/>
      <c r="T533" s="450"/>
      <c r="U533" s="450"/>
      <c r="V533" s="450"/>
      <c r="W533" s="450"/>
      <c r="X533" s="450"/>
      <c r="Y533" s="450"/>
      <c r="Z533" s="450"/>
      <c r="AA533" s="67"/>
      <c r="AB533" s="67"/>
      <c r="AC533" s="81"/>
    </row>
    <row r="534" spans="1:68" ht="27" customHeight="1" x14ac:dyDescent="0.25">
      <c r="A534" s="64" t="s">
        <v>658</v>
      </c>
      <c r="B534" s="64" t="s">
        <v>659</v>
      </c>
      <c r="C534" s="37">
        <v>4301011763</v>
      </c>
      <c r="D534" s="451">
        <v>4640242181011</v>
      </c>
      <c r="E534" s="451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32" t="s">
        <v>660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661</v>
      </c>
      <c r="B535" s="64" t="s">
        <v>662</v>
      </c>
      <c r="C535" s="37">
        <v>4301011585</v>
      </c>
      <c r="D535" s="451">
        <v>4640242180441</v>
      </c>
      <c r="E535" s="451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126</v>
      </c>
      <c r="L535" s="38"/>
      <c r="M535" s="39" t="s">
        <v>125</v>
      </c>
      <c r="N535" s="39"/>
      <c r="O535" s="38">
        <v>50</v>
      </c>
      <c r="P535" s="733" t="s">
        <v>663</v>
      </c>
      <c r="Q535" s="453"/>
      <c r="R535" s="453"/>
      <c r="S535" s="453"/>
      <c r="T535" s="454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664</v>
      </c>
      <c r="B536" s="64" t="s">
        <v>665</v>
      </c>
      <c r="C536" s="37">
        <v>4301011584</v>
      </c>
      <c r="D536" s="451">
        <v>4640242180564</v>
      </c>
      <c r="E536" s="451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126</v>
      </c>
      <c r="L536" s="38"/>
      <c r="M536" s="39" t="s">
        <v>125</v>
      </c>
      <c r="N536" s="39"/>
      <c r="O536" s="38">
        <v>50</v>
      </c>
      <c r="P536" s="734" t="s">
        <v>666</v>
      </c>
      <c r="Q536" s="453"/>
      <c r="R536" s="453"/>
      <c r="S536" s="453"/>
      <c r="T536" s="454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667</v>
      </c>
      <c r="B537" s="64" t="s">
        <v>668</v>
      </c>
      <c r="C537" s="37">
        <v>4301011762</v>
      </c>
      <c r="D537" s="451">
        <v>4640242180922</v>
      </c>
      <c r="E537" s="451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125</v>
      </c>
      <c r="N537" s="39"/>
      <c r="O537" s="38">
        <v>55</v>
      </c>
      <c r="P537" s="735" t="s">
        <v>669</v>
      </c>
      <c r="Q537" s="453"/>
      <c r="R537" s="453"/>
      <c r="S537" s="453"/>
      <c r="T537" s="454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670</v>
      </c>
      <c r="B538" s="64" t="s">
        <v>671</v>
      </c>
      <c r="C538" s="37">
        <v>4301011764</v>
      </c>
      <c r="D538" s="451">
        <v>4640242181189</v>
      </c>
      <c r="E538" s="451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88</v>
      </c>
      <c r="L538" s="38"/>
      <c r="M538" s="39" t="s">
        <v>128</v>
      </c>
      <c r="N538" s="39"/>
      <c r="O538" s="38">
        <v>55</v>
      </c>
      <c r="P538" s="736" t="s">
        <v>672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673</v>
      </c>
      <c r="B539" s="64" t="s">
        <v>674</v>
      </c>
      <c r="C539" s="37">
        <v>4301011551</v>
      </c>
      <c r="D539" s="451">
        <v>4640242180038</v>
      </c>
      <c r="E539" s="451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88</v>
      </c>
      <c r="L539" s="38"/>
      <c r="M539" s="39" t="s">
        <v>125</v>
      </c>
      <c r="N539" s="39"/>
      <c r="O539" s="38">
        <v>50</v>
      </c>
      <c r="P539" s="737" t="s">
        <v>675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676</v>
      </c>
      <c r="B540" s="64" t="s">
        <v>677</v>
      </c>
      <c r="C540" s="37">
        <v>4301011765</v>
      </c>
      <c r="D540" s="451">
        <v>4640242181172</v>
      </c>
      <c r="E540" s="451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88</v>
      </c>
      <c r="L540" s="38"/>
      <c r="M540" s="39" t="s">
        <v>125</v>
      </c>
      <c r="N540" s="39"/>
      <c r="O540" s="38">
        <v>55</v>
      </c>
      <c r="P540" s="738" t="s">
        <v>678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58"/>
      <c r="B541" s="458"/>
      <c r="C541" s="458"/>
      <c r="D541" s="458"/>
      <c r="E541" s="458"/>
      <c r="F541" s="458"/>
      <c r="G541" s="458"/>
      <c r="H541" s="458"/>
      <c r="I541" s="458"/>
      <c r="J541" s="458"/>
      <c r="K541" s="458"/>
      <c r="L541" s="458"/>
      <c r="M541" s="458"/>
      <c r="N541" s="458"/>
      <c r="O541" s="459"/>
      <c r="P541" s="455" t="s">
        <v>43</v>
      </c>
      <c r="Q541" s="456"/>
      <c r="R541" s="456"/>
      <c r="S541" s="456"/>
      <c r="T541" s="456"/>
      <c r="U541" s="456"/>
      <c r="V541" s="457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58"/>
      <c r="B542" s="458"/>
      <c r="C542" s="458"/>
      <c r="D542" s="458"/>
      <c r="E542" s="458"/>
      <c r="F542" s="458"/>
      <c r="G542" s="458"/>
      <c r="H542" s="458"/>
      <c r="I542" s="458"/>
      <c r="J542" s="458"/>
      <c r="K542" s="458"/>
      <c r="L542" s="458"/>
      <c r="M542" s="458"/>
      <c r="N542" s="458"/>
      <c r="O542" s="459"/>
      <c r="P542" s="455" t="s">
        <v>43</v>
      </c>
      <c r="Q542" s="456"/>
      <c r="R542" s="456"/>
      <c r="S542" s="456"/>
      <c r="T542" s="456"/>
      <c r="U542" s="456"/>
      <c r="V542" s="457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0" t="s">
        <v>160</v>
      </c>
      <c r="B543" s="450"/>
      <c r="C543" s="450"/>
      <c r="D543" s="450"/>
      <c r="E543" s="450"/>
      <c r="F543" s="450"/>
      <c r="G543" s="450"/>
      <c r="H543" s="450"/>
      <c r="I543" s="450"/>
      <c r="J543" s="450"/>
      <c r="K543" s="450"/>
      <c r="L543" s="450"/>
      <c r="M543" s="450"/>
      <c r="N543" s="450"/>
      <c r="O543" s="450"/>
      <c r="P543" s="450"/>
      <c r="Q543" s="450"/>
      <c r="R543" s="450"/>
      <c r="S543" s="450"/>
      <c r="T543" s="450"/>
      <c r="U543" s="450"/>
      <c r="V543" s="450"/>
      <c r="W543" s="450"/>
      <c r="X543" s="450"/>
      <c r="Y543" s="450"/>
      <c r="Z543" s="450"/>
      <c r="AA543" s="67"/>
      <c r="AB543" s="67"/>
      <c r="AC543" s="81"/>
    </row>
    <row r="544" spans="1:68" ht="16.5" customHeight="1" x14ac:dyDescent="0.25">
      <c r="A544" s="64" t="s">
        <v>679</v>
      </c>
      <c r="B544" s="64" t="s">
        <v>680</v>
      </c>
      <c r="C544" s="37">
        <v>4301020269</v>
      </c>
      <c r="D544" s="451">
        <v>4640242180519</v>
      </c>
      <c r="E544" s="451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126</v>
      </c>
      <c r="L544" s="38"/>
      <c r="M544" s="39" t="s">
        <v>128</v>
      </c>
      <c r="N544" s="39"/>
      <c r="O544" s="38">
        <v>50</v>
      </c>
      <c r="P544" s="739" t="s">
        <v>681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682</v>
      </c>
      <c r="B545" s="64" t="s">
        <v>683</v>
      </c>
      <c r="C545" s="37">
        <v>4301020260</v>
      </c>
      <c r="D545" s="451">
        <v>4640242180526</v>
      </c>
      <c r="E545" s="451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126</v>
      </c>
      <c r="L545" s="38"/>
      <c r="M545" s="39" t="s">
        <v>125</v>
      </c>
      <c r="N545" s="39"/>
      <c r="O545" s="38">
        <v>50</v>
      </c>
      <c r="P545" s="740" t="s">
        <v>684</v>
      </c>
      <c r="Q545" s="453"/>
      <c r="R545" s="453"/>
      <c r="S545" s="453"/>
      <c r="T545" s="454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685</v>
      </c>
      <c r="B546" s="64" t="s">
        <v>686</v>
      </c>
      <c r="C546" s="37">
        <v>4301020309</v>
      </c>
      <c r="D546" s="451">
        <v>4640242180090</v>
      </c>
      <c r="E546" s="451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126</v>
      </c>
      <c r="L546" s="38"/>
      <c r="M546" s="39" t="s">
        <v>125</v>
      </c>
      <c r="N546" s="39"/>
      <c r="O546" s="38">
        <v>50</v>
      </c>
      <c r="P546" s="741" t="s">
        <v>687</v>
      </c>
      <c r="Q546" s="453"/>
      <c r="R546" s="453"/>
      <c r="S546" s="453"/>
      <c r="T546" s="454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688</v>
      </c>
      <c r="B547" s="64" t="s">
        <v>689</v>
      </c>
      <c r="C547" s="37">
        <v>4301020295</v>
      </c>
      <c r="D547" s="451">
        <v>4640242181363</v>
      </c>
      <c r="E547" s="451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88</v>
      </c>
      <c r="L547" s="38"/>
      <c r="M547" s="39" t="s">
        <v>125</v>
      </c>
      <c r="N547" s="39"/>
      <c r="O547" s="38">
        <v>50</v>
      </c>
      <c r="P547" s="742" t="s">
        <v>690</v>
      </c>
      <c r="Q547" s="453"/>
      <c r="R547" s="453"/>
      <c r="S547" s="453"/>
      <c r="T547" s="454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58"/>
      <c r="B548" s="458"/>
      <c r="C548" s="458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458"/>
      <c r="O548" s="459"/>
      <c r="P548" s="455" t="s">
        <v>43</v>
      </c>
      <c r="Q548" s="456"/>
      <c r="R548" s="456"/>
      <c r="S548" s="456"/>
      <c r="T548" s="456"/>
      <c r="U548" s="456"/>
      <c r="V548" s="457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58"/>
      <c r="B549" s="458"/>
      <c r="C549" s="458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458"/>
      <c r="O549" s="459"/>
      <c r="P549" s="455" t="s">
        <v>43</v>
      </c>
      <c r="Q549" s="456"/>
      <c r="R549" s="456"/>
      <c r="S549" s="456"/>
      <c r="T549" s="456"/>
      <c r="U549" s="456"/>
      <c r="V549" s="457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0" t="s">
        <v>79</v>
      </c>
      <c r="B550" s="450"/>
      <c r="C550" s="450"/>
      <c r="D550" s="450"/>
      <c r="E550" s="450"/>
      <c r="F550" s="450"/>
      <c r="G550" s="450"/>
      <c r="H550" s="450"/>
      <c r="I550" s="450"/>
      <c r="J550" s="450"/>
      <c r="K550" s="450"/>
      <c r="L550" s="450"/>
      <c r="M550" s="450"/>
      <c r="N550" s="450"/>
      <c r="O550" s="450"/>
      <c r="P550" s="450"/>
      <c r="Q550" s="450"/>
      <c r="R550" s="450"/>
      <c r="S550" s="450"/>
      <c r="T550" s="450"/>
      <c r="U550" s="450"/>
      <c r="V550" s="450"/>
      <c r="W550" s="450"/>
      <c r="X550" s="450"/>
      <c r="Y550" s="450"/>
      <c r="Z550" s="450"/>
      <c r="AA550" s="67"/>
      <c r="AB550" s="67"/>
      <c r="AC550" s="81"/>
    </row>
    <row r="551" spans="1:68" ht="27" customHeight="1" x14ac:dyDescent="0.25">
      <c r="A551" s="64" t="s">
        <v>691</v>
      </c>
      <c r="B551" s="64" t="s">
        <v>692</v>
      </c>
      <c r="C551" s="37">
        <v>4301031280</v>
      </c>
      <c r="D551" s="451">
        <v>4640242180816</v>
      </c>
      <c r="E551" s="451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40</v>
      </c>
      <c r="P551" s="743" t="s">
        <v>693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6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6" si="100">IFERROR(X551*I551/H551,"0")</f>
        <v>0</v>
      </c>
      <c r="BN551" s="79">
        <f t="shared" ref="BN551:BN556" si="101">IFERROR(Y551*I551/H551,"0")</f>
        <v>0</v>
      </c>
      <c r="BO551" s="79">
        <f t="shared" ref="BO551:BO556" si="102">IFERROR(1/J551*(X551/H551),"0")</f>
        <v>0</v>
      </c>
      <c r="BP551" s="79">
        <f t="shared" ref="BP551:BP556" si="103">IFERROR(1/J551*(Y551/H551),"0")</f>
        <v>0</v>
      </c>
    </row>
    <row r="552" spans="1:68" ht="27" customHeight="1" x14ac:dyDescent="0.25">
      <c r="A552" s="64" t="s">
        <v>694</v>
      </c>
      <c r="B552" s="64" t="s">
        <v>695</v>
      </c>
      <c r="C552" s="37">
        <v>4301031244</v>
      </c>
      <c r="D552" s="451">
        <v>4640242180595</v>
      </c>
      <c r="E552" s="451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40</v>
      </c>
      <c r="P552" s="744" t="s">
        <v>696</v>
      </c>
      <c r="Q552" s="453"/>
      <c r="R552" s="453"/>
      <c r="S552" s="453"/>
      <c r="T552" s="454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697</v>
      </c>
      <c r="B553" s="64" t="s">
        <v>698</v>
      </c>
      <c r="C553" s="37">
        <v>4301031289</v>
      </c>
      <c r="D553" s="451">
        <v>4640242181615</v>
      </c>
      <c r="E553" s="451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88</v>
      </c>
      <c r="L553" s="38"/>
      <c r="M553" s="39" t="s">
        <v>82</v>
      </c>
      <c r="N553" s="39"/>
      <c r="O553" s="38">
        <v>45</v>
      </c>
      <c r="P553" s="745" t="s">
        <v>699</v>
      </c>
      <c r="Q553" s="453"/>
      <c r="R553" s="453"/>
      <c r="S553" s="453"/>
      <c r="T553" s="454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700</v>
      </c>
      <c r="B554" s="64" t="s">
        <v>701</v>
      </c>
      <c r="C554" s="37">
        <v>4301031285</v>
      </c>
      <c r="D554" s="451">
        <v>4640242181639</v>
      </c>
      <c r="E554" s="451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45</v>
      </c>
      <c r="P554" s="746" t="s">
        <v>702</v>
      </c>
      <c r="Q554" s="453"/>
      <c r="R554" s="453"/>
      <c r="S554" s="453"/>
      <c r="T554" s="454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703</v>
      </c>
      <c r="B555" s="64" t="s">
        <v>704</v>
      </c>
      <c r="C555" s="37">
        <v>4301031287</v>
      </c>
      <c r="D555" s="451">
        <v>4640242181622</v>
      </c>
      <c r="E555" s="451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45</v>
      </c>
      <c r="P555" s="747" t="s">
        <v>705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706</v>
      </c>
      <c r="B556" s="64" t="s">
        <v>707</v>
      </c>
      <c r="C556" s="37">
        <v>4301031200</v>
      </c>
      <c r="D556" s="451">
        <v>4640242180489</v>
      </c>
      <c r="E556" s="451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83</v>
      </c>
      <c r="L556" s="38"/>
      <c r="M556" s="39" t="s">
        <v>82</v>
      </c>
      <c r="N556" s="39"/>
      <c r="O556" s="38">
        <v>40</v>
      </c>
      <c r="P556" s="748" t="s">
        <v>708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x14ac:dyDescent="0.2">
      <c r="A557" s="458"/>
      <c r="B557" s="458"/>
      <c r="C557" s="458"/>
      <c r="D557" s="458"/>
      <c r="E557" s="458"/>
      <c r="F557" s="458"/>
      <c r="G557" s="458"/>
      <c r="H557" s="458"/>
      <c r="I557" s="458"/>
      <c r="J557" s="458"/>
      <c r="K557" s="458"/>
      <c r="L557" s="458"/>
      <c r="M557" s="458"/>
      <c r="N557" s="458"/>
      <c r="O557" s="459"/>
      <c r="P557" s="455" t="s">
        <v>43</v>
      </c>
      <c r="Q557" s="456"/>
      <c r="R557" s="456"/>
      <c r="S557" s="456"/>
      <c r="T557" s="456"/>
      <c r="U557" s="456"/>
      <c r="V557" s="457"/>
      <c r="W557" s="43" t="s">
        <v>42</v>
      </c>
      <c r="X557" s="44">
        <f>IFERROR(X551/H551,"0")+IFERROR(X552/H552,"0")+IFERROR(X553/H553,"0")+IFERROR(X554/H554,"0")+IFERROR(X555/H555,"0")+IFERROR(X556/H556,"0")</f>
        <v>0</v>
      </c>
      <c r="Y557" s="44">
        <f>IFERROR(Y551/H551,"0")+IFERROR(Y552/H552,"0")+IFERROR(Y553/H553,"0")+IFERROR(Y554/H554,"0")+IFERROR(Y555/H555,"0")+IFERROR(Y556/H556,"0")</f>
        <v>0</v>
      </c>
      <c r="Z557" s="44">
        <f>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58"/>
      <c r="B558" s="458"/>
      <c r="C558" s="458"/>
      <c r="D558" s="458"/>
      <c r="E558" s="458"/>
      <c r="F558" s="458"/>
      <c r="G558" s="458"/>
      <c r="H558" s="458"/>
      <c r="I558" s="458"/>
      <c r="J558" s="458"/>
      <c r="K558" s="458"/>
      <c r="L558" s="458"/>
      <c r="M558" s="458"/>
      <c r="N558" s="458"/>
      <c r="O558" s="459"/>
      <c r="P558" s="455" t="s">
        <v>43</v>
      </c>
      <c r="Q558" s="456"/>
      <c r="R558" s="456"/>
      <c r="S558" s="456"/>
      <c r="T558" s="456"/>
      <c r="U558" s="456"/>
      <c r="V558" s="457"/>
      <c r="W558" s="43" t="s">
        <v>0</v>
      </c>
      <c r="X558" s="44">
        <f>IFERROR(SUM(X551:X556),"0")</f>
        <v>0</v>
      </c>
      <c r="Y558" s="44">
        <f>IFERROR(SUM(Y551:Y556),"0")</f>
        <v>0</v>
      </c>
      <c r="Z558" s="43"/>
      <c r="AA558" s="68"/>
      <c r="AB558" s="68"/>
      <c r="AC558" s="68"/>
    </row>
    <row r="559" spans="1:68" ht="14.25" customHeight="1" x14ac:dyDescent="0.25">
      <c r="A559" s="450" t="s">
        <v>84</v>
      </c>
      <c r="B559" s="450"/>
      <c r="C559" s="450"/>
      <c r="D559" s="450"/>
      <c r="E559" s="450"/>
      <c r="F559" s="450"/>
      <c r="G559" s="450"/>
      <c r="H559" s="450"/>
      <c r="I559" s="450"/>
      <c r="J559" s="450"/>
      <c r="K559" s="450"/>
      <c r="L559" s="450"/>
      <c r="M559" s="450"/>
      <c r="N559" s="450"/>
      <c r="O559" s="450"/>
      <c r="P559" s="450"/>
      <c r="Q559" s="450"/>
      <c r="R559" s="450"/>
      <c r="S559" s="450"/>
      <c r="T559" s="450"/>
      <c r="U559" s="450"/>
      <c r="V559" s="450"/>
      <c r="W559" s="450"/>
      <c r="X559" s="450"/>
      <c r="Y559" s="450"/>
      <c r="Z559" s="450"/>
      <c r="AA559" s="67"/>
      <c r="AB559" s="67"/>
      <c r="AC559" s="81"/>
    </row>
    <row r="560" spans="1:68" ht="27" customHeight="1" x14ac:dyDescent="0.25">
      <c r="A560" s="64" t="s">
        <v>709</v>
      </c>
      <c r="B560" s="64" t="s">
        <v>710</v>
      </c>
      <c r="C560" s="37">
        <v>4301051746</v>
      </c>
      <c r="D560" s="451">
        <v>4640242180533</v>
      </c>
      <c r="E560" s="451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126</v>
      </c>
      <c r="L560" s="38"/>
      <c r="M560" s="39" t="s">
        <v>128</v>
      </c>
      <c r="N560" s="39"/>
      <c r="O560" s="38">
        <v>40</v>
      </c>
      <c r="P560" s="749" t="s">
        <v>711</v>
      </c>
      <c r="Q560" s="453"/>
      <c r="R560" s="453"/>
      <c r="S560" s="453"/>
      <c r="T560" s="454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5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712</v>
      </c>
      <c r="B561" s="64" t="s">
        <v>713</v>
      </c>
      <c r="C561" s="37">
        <v>4301051510</v>
      </c>
      <c r="D561" s="451">
        <v>4640242180540</v>
      </c>
      <c r="E561" s="451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126</v>
      </c>
      <c r="L561" s="38"/>
      <c r="M561" s="39" t="s">
        <v>82</v>
      </c>
      <c r="N561" s="39"/>
      <c r="O561" s="38">
        <v>30</v>
      </c>
      <c r="P561" s="750" t="s">
        <v>714</v>
      </c>
      <c r="Q561" s="453"/>
      <c r="R561" s="453"/>
      <c r="S561" s="453"/>
      <c r="T561" s="454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3" t="s">
        <v>42</v>
      </c>
      <c r="X562" s="44">
        <f>IFERROR(X560/H560,"0")+IFERROR(X561/H561,"0")</f>
        <v>0</v>
      </c>
      <c r="Y562" s="44">
        <f>IFERROR(Y560/H560,"0")+IFERROR(Y561/H561,"0")</f>
        <v>0</v>
      </c>
      <c r="Z562" s="44">
        <f>IFERROR(IF(Z560="",0,Z560),"0")+IFERROR(IF(Z561="",0,Z561),"0")</f>
        <v>0</v>
      </c>
      <c r="AA562" s="68"/>
      <c r="AB562" s="68"/>
      <c r="AC562" s="68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3" t="s">
        <v>0</v>
      </c>
      <c r="X563" s="44">
        <f>IFERROR(SUM(X560:X561),"0")</f>
        <v>0</v>
      </c>
      <c r="Y563" s="44">
        <f>IFERROR(SUM(Y560:Y561),"0")</f>
        <v>0</v>
      </c>
      <c r="Z563" s="43"/>
      <c r="AA563" s="68"/>
      <c r="AB563" s="68"/>
      <c r="AC563" s="68"/>
    </row>
    <row r="564" spans="1:68" ht="14.25" customHeight="1" x14ac:dyDescent="0.25">
      <c r="A564" s="450" t="s">
        <v>181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7"/>
      <c r="AB564" s="67"/>
      <c r="AC564" s="81"/>
    </row>
    <row r="565" spans="1:68" ht="27" customHeight="1" x14ac:dyDescent="0.25">
      <c r="A565" s="64" t="s">
        <v>715</v>
      </c>
      <c r="B565" s="64" t="s">
        <v>716</v>
      </c>
      <c r="C565" s="37">
        <v>4301060408</v>
      </c>
      <c r="D565" s="451">
        <v>4640242180120</v>
      </c>
      <c r="E565" s="451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51" t="s">
        <v>717</v>
      </c>
      <c r="Q565" s="453"/>
      <c r="R565" s="453"/>
      <c r="S565" s="453"/>
      <c r="T565" s="454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715</v>
      </c>
      <c r="B566" s="64" t="s">
        <v>718</v>
      </c>
      <c r="C566" s="37">
        <v>4301060354</v>
      </c>
      <c r="D566" s="451">
        <v>4640242180120</v>
      </c>
      <c r="E566" s="451"/>
      <c r="F566" s="63">
        <v>1.3</v>
      </c>
      <c r="G566" s="38">
        <v>6</v>
      </c>
      <c r="H566" s="63">
        <v>7.8</v>
      </c>
      <c r="I566" s="63">
        <v>8.2799999999999994</v>
      </c>
      <c r="J566" s="38">
        <v>56</v>
      </c>
      <c r="K566" s="38" t="s">
        <v>126</v>
      </c>
      <c r="L566" s="38"/>
      <c r="M566" s="39" t="s">
        <v>82</v>
      </c>
      <c r="N566" s="39"/>
      <c r="O566" s="38">
        <v>40</v>
      </c>
      <c r="P566" s="752" t="s">
        <v>719</v>
      </c>
      <c r="Q566" s="453"/>
      <c r="R566" s="453"/>
      <c r="S566" s="453"/>
      <c r="T566" s="454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IFERROR(IF(Y566=0,"",ROUNDUP(Y566/H566,0)*0.02175),"")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78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720</v>
      </c>
      <c r="B567" s="64" t="s">
        <v>721</v>
      </c>
      <c r="C567" s="37">
        <v>4301060407</v>
      </c>
      <c r="D567" s="451">
        <v>4640242180137</v>
      </c>
      <c r="E567" s="451"/>
      <c r="F567" s="63">
        <v>1.3</v>
      </c>
      <c r="G567" s="38">
        <v>6</v>
      </c>
      <c r="H567" s="63">
        <v>7.8</v>
      </c>
      <c r="I567" s="63">
        <v>8.2799999999999994</v>
      </c>
      <c r="J567" s="38">
        <v>56</v>
      </c>
      <c r="K567" s="38" t="s">
        <v>126</v>
      </c>
      <c r="L567" s="38"/>
      <c r="M567" s="39" t="s">
        <v>82</v>
      </c>
      <c r="N567" s="39"/>
      <c r="O567" s="38">
        <v>40</v>
      </c>
      <c r="P567" s="753" t="s">
        <v>722</v>
      </c>
      <c r="Q567" s="453"/>
      <c r="R567" s="453"/>
      <c r="S567" s="453"/>
      <c r="T567" s="454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9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720</v>
      </c>
      <c r="B568" s="64" t="s">
        <v>723</v>
      </c>
      <c r="C568" s="37">
        <v>4301060355</v>
      </c>
      <c r="D568" s="451">
        <v>4640242180137</v>
      </c>
      <c r="E568" s="451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40</v>
      </c>
      <c r="P568" s="754" t="s">
        <v>724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IFERROR(X565/H565,"0")+IFERROR(X566/H566,"0")+IFERROR(X567/H567,"0")+IFERROR(X568/H568,"0")</f>
        <v>0</v>
      </c>
      <c r="Y569" s="44">
        <f>IFERROR(Y565/H565,"0")+IFERROR(Y566/H566,"0")+IFERROR(Y567/H567,"0")+IFERROR(Y568/H568,"0")</f>
        <v>0</v>
      </c>
      <c r="Z569" s="44">
        <f>IFERROR(IF(Z565="",0,Z565),"0")+IFERROR(IF(Z566="",0,Z566),"0")+IFERROR(IF(Z567="",0,Z567),"0")+IFERROR(IF(Z568="",0,Z568),"0")</f>
        <v>0</v>
      </c>
      <c r="AA569" s="68"/>
      <c r="AB569" s="68"/>
      <c r="AC569" s="68"/>
    </row>
    <row r="570" spans="1:68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IFERROR(SUM(X565:X568),"0")</f>
        <v>0</v>
      </c>
      <c r="Y570" s="44">
        <f>IFERROR(SUM(Y565:Y568),"0")</f>
        <v>0</v>
      </c>
      <c r="Z570" s="43"/>
      <c r="AA570" s="68"/>
      <c r="AB570" s="68"/>
      <c r="AC570" s="68"/>
    </row>
    <row r="571" spans="1:68" ht="16.5" customHeight="1" x14ac:dyDescent="0.25">
      <c r="A571" s="449" t="s">
        <v>725</v>
      </c>
      <c r="B571" s="449"/>
      <c r="C571" s="449"/>
      <c r="D571" s="449"/>
      <c r="E571" s="449"/>
      <c r="F571" s="449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/>
      <c r="Q571" s="449"/>
      <c r="R571" s="449"/>
      <c r="S571" s="449"/>
      <c r="T571" s="449"/>
      <c r="U571" s="449"/>
      <c r="V571" s="449"/>
      <c r="W571" s="449"/>
      <c r="X571" s="449"/>
      <c r="Y571" s="449"/>
      <c r="Z571" s="449"/>
      <c r="AA571" s="66"/>
      <c r="AB571" s="66"/>
      <c r="AC571" s="80"/>
    </row>
    <row r="572" spans="1:68" ht="14.25" customHeight="1" x14ac:dyDescent="0.25">
      <c r="A572" s="450" t="s">
        <v>122</v>
      </c>
      <c r="B572" s="450"/>
      <c r="C572" s="450"/>
      <c r="D572" s="450"/>
      <c r="E572" s="450"/>
      <c r="F572" s="450"/>
      <c r="G572" s="450"/>
      <c r="H572" s="450"/>
      <c r="I572" s="450"/>
      <c r="J572" s="450"/>
      <c r="K572" s="450"/>
      <c r="L572" s="450"/>
      <c r="M572" s="450"/>
      <c r="N572" s="450"/>
      <c r="O572" s="450"/>
      <c r="P572" s="450"/>
      <c r="Q572" s="450"/>
      <c r="R572" s="450"/>
      <c r="S572" s="450"/>
      <c r="T572" s="450"/>
      <c r="U572" s="450"/>
      <c r="V572" s="450"/>
      <c r="W572" s="450"/>
      <c r="X572" s="450"/>
      <c r="Y572" s="450"/>
      <c r="Z572" s="450"/>
      <c r="AA572" s="67"/>
      <c r="AB572" s="67"/>
      <c r="AC572" s="81"/>
    </row>
    <row r="573" spans="1:68" ht="27" customHeight="1" x14ac:dyDescent="0.25">
      <c r="A573" s="64" t="s">
        <v>726</v>
      </c>
      <c r="B573" s="64" t="s">
        <v>727</v>
      </c>
      <c r="C573" s="37">
        <v>4301011951</v>
      </c>
      <c r="D573" s="451">
        <v>4640242180045</v>
      </c>
      <c r="E573" s="451"/>
      <c r="F573" s="63">
        <v>1.35</v>
      </c>
      <c r="G573" s="38">
        <v>8</v>
      </c>
      <c r="H573" s="63">
        <v>10.8</v>
      </c>
      <c r="I573" s="63">
        <v>11.28</v>
      </c>
      <c r="J573" s="38">
        <v>56</v>
      </c>
      <c r="K573" s="38" t="s">
        <v>126</v>
      </c>
      <c r="L573" s="38"/>
      <c r="M573" s="39" t="s">
        <v>125</v>
      </c>
      <c r="N573" s="39"/>
      <c r="O573" s="38">
        <v>55</v>
      </c>
      <c r="P573" s="755" t="s">
        <v>728</v>
      </c>
      <c r="Q573" s="453"/>
      <c r="R573" s="453"/>
      <c r="S573" s="453"/>
      <c r="T573" s="454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1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729</v>
      </c>
      <c r="B574" s="64" t="s">
        <v>730</v>
      </c>
      <c r="C574" s="37">
        <v>4301011950</v>
      </c>
      <c r="D574" s="451">
        <v>4640242180601</v>
      </c>
      <c r="E574" s="451"/>
      <c r="F574" s="63">
        <v>1.35</v>
      </c>
      <c r="G574" s="38">
        <v>8</v>
      </c>
      <c r="H574" s="63">
        <v>10.8</v>
      </c>
      <c r="I574" s="63">
        <v>11.28</v>
      </c>
      <c r="J574" s="38">
        <v>56</v>
      </c>
      <c r="K574" s="38" t="s">
        <v>126</v>
      </c>
      <c r="L574" s="38"/>
      <c r="M574" s="39" t="s">
        <v>125</v>
      </c>
      <c r="N574" s="39"/>
      <c r="O574" s="38">
        <v>55</v>
      </c>
      <c r="P574" s="756" t="s">
        <v>731</v>
      </c>
      <c r="Q574" s="453"/>
      <c r="R574" s="453"/>
      <c r="S574" s="453"/>
      <c r="T574" s="454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2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58"/>
      <c r="B575" s="458"/>
      <c r="C575" s="458"/>
      <c r="D575" s="458"/>
      <c r="E575" s="458"/>
      <c r="F575" s="458"/>
      <c r="G575" s="458"/>
      <c r="H575" s="458"/>
      <c r="I575" s="458"/>
      <c r="J575" s="458"/>
      <c r="K575" s="458"/>
      <c r="L575" s="458"/>
      <c r="M575" s="458"/>
      <c r="N575" s="458"/>
      <c r="O575" s="459"/>
      <c r="P575" s="455" t="s">
        <v>43</v>
      </c>
      <c r="Q575" s="456"/>
      <c r="R575" s="456"/>
      <c r="S575" s="456"/>
      <c r="T575" s="456"/>
      <c r="U575" s="456"/>
      <c r="V575" s="457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450" t="s">
        <v>160</v>
      </c>
      <c r="B577" s="450"/>
      <c r="C577" s="450"/>
      <c r="D577" s="450"/>
      <c r="E577" s="450"/>
      <c r="F577" s="450"/>
      <c r="G577" s="450"/>
      <c r="H577" s="450"/>
      <c r="I577" s="450"/>
      <c r="J577" s="450"/>
      <c r="K577" s="450"/>
      <c r="L577" s="450"/>
      <c r="M577" s="450"/>
      <c r="N577" s="450"/>
      <c r="O577" s="450"/>
      <c r="P577" s="450"/>
      <c r="Q577" s="450"/>
      <c r="R577" s="450"/>
      <c r="S577" s="450"/>
      <c r="T577" s="450"/>
      <c r="U577" s="450"/>
      <c r="V577" s="450"/>
      <c r="W577" s="450"/>
      <c r="X577" s="450"/>
      <c r="Y577" s="450"/>
      <c r="Z577" s="450"/>
      <c r="AA577" s="67"/>
      <c r="AB577" s="67"/>
      <c r="AC577" s="81"/>
    </row>
    <row r="578" spans="1:68" ht="27" customHeight="1" x14ac:dyDescent="0.25">
      <c r="A578" s="64" t="s">
        <v>732</v>
      </c>
      <c r="B578" s="64" t="s">
        <v>733</v>
      </c>
      <c r="C578" s="37">
        <v>4301020314</v>
      </c>
      <c r="D578" s="451">
        <v>4640242180090</v>
      </c>
      <c r="E578" s="451"/>
      <c r="F578" s="63">
        <v>1.35</v>
      </c>
      <c r="G578" s="38">
        <v>8</v>
      </c>
      <c r="H578" s="63">
        <v>10.8</v>
      </c>
      <c r="I578" s="63">
        <v>11.28</v>
      </c>
      <c r="J578" s="38">
        <v>56</v>
      </c>
      <c r="K578" s="38" t="s">
        <v>126</v>
      </c>
      <c r="L578" s="38"/>
      <c r="M578" s="39" t="s">
        <v>125</v>
      </c>
      <c r="N578" s="39"/>
      <c r="O578" s="38">
        <v>50</v>
      </c>
      <c r="P578" s="757" t="s">
        <v>734</v>
      </c>
      <c r="Q578" s="453"/>
      <c r="R578" s="453"/>
      <c r="S578" s="453"/>
      <c r="T578" s="454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3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459"/>
      <c r="P579" s="455" t="s">
        <v>43</v>
      </c>
      <c r="Q579" s="456"/>
      <c r="R579" s="456"/>
      <c r="S579" s="456"/>
      <c r="T579" s="456"/>
      <c r="U579" s="456"/>
      <c r="V579" s="457"/>
      <c r="W579" s="43" t="s">
        <v>42</v>
      </c>
      <c r="X579" s="44">
        <f>IFERROR(X578/H578,"0")</f>
        <v>0</v>
      </c>
      <c r="Y579" s="44">
        <f>IFERROR(Y578/H578,"0")</f>
        <v>0</v>
      </c>
      <c r="Z579" s="44">
        <f>IFERROR(IF(Z578="",0,Z578),"0")</f>
        <v>0</v>
      </c>
      <c r="AA579" s="68"/>
      <c r="AB579" s="68"/>
      <c r="AC579" s="68"/>
    </row>
    <row r="580" spans="1:68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9"/>
      <c r="P580" s="455" t="s">
        <v>43</v>
      </c>
      <c r="Q580" s="456"/>
      <c r="R580" s="456"/>
      <c r="S580" s="456"/>
      <c r="T580" s="456"/>
      <c r="U580" s="456"/>
      <c r="V580" s="457"/>
      <c r="W580" s="43" t="s">
        <v>0</v>
      </c>
      <c r="X580" s="44">
        <f>IFERROR(SUM(X578:X578),"0")</f>
        <v>0</v>
      </c>
      <c r="Y580" s="44">
        <f>IFERROR(SUM(Y578:Y578),"0")</f>
        <v>0</v>
      </c>
      <c r="Z580" s="43"/>
      <c r="AA580" s="68"/>
      <c r="AB580" s="68"/>
      <c r="AC580" s="68"/>
    </row>
    <row r="581" spans="1:68" ht="14.25" customHeight="1" x14ac:dyDescent="0.25">
      <c r="A581" s="450" t="s">
        <v>79</v>
      </c>
      <c r="B581" s="450"/>
      <c r="C581" s="450"/>
      <c r="D581" s="450"/>
      <c r="E581" s="450"/>
      <c r="F581" s="450"/>
      <c r="G581" s="450"/>
      <c r="H581" s="450"/>
      <c r="I581" s="450"/>
      <c r="J581" s="450"/>
      <c r="K581" s="450"/>
      <c r="L581" s="450"/>
      <c r="M581" s="450"/>
      <c r="N581" s="450"/>
      <c r="O581" s="450"/>
      <c r="P581" s="450"/>
      <c r="Q581" s="450"/>
      <c r="R581" s="450"/>
      <c r="S581" s="450"/>
      <c r="T581" s="450"/>
      <c r="U581" s="450"/>
      <c r="V581" s="450"/>
      <c r="W581" s="450"/>
      <c r="X581" s="450"/>
      <c r="Y581" s="450"/>
      <c r="Z581" s="450"/>
      <c r="AA581" s="67"/>
      <c r="AB581" s="67"/>
      <c r="AC581" s="81"/>
    </row>
    <row r="582" spans="1:68" ht="27" customHeight="1" x14ac:dyDescent="0.25">
      <c r="A582" s="64" t="s">
        <v>735</v>
      </c>
      <c r="B582" s="64" t="s">
        <v>736</v>
      </c>
      <c r="C582" s="37">
        <v>4301031321</v>
      </c>
      <c r="D582" s="451">
        <v>4640242180076</v>
      </c>
      <c r="E582" s="451"/>
      <c r="F582" s="63">
        <v>0.7</v>
      </c>
      <c r="G582" s="38">
        <v>6</v>
      </c>
      <c r="H582" s="63">
        <v>4.2</v>
      </c>
      <c r="I582" s="63">
        <v>4.4000000000000004</v>
      </c>
      <c r="J582" s="38">
        <v>156</v>
      </c>
      <c r="K582" s="38" t="s">
        <v>88</v>
      </c>
      <c r="L582" s="38"/>
      <c r="M582" s="39" t="s">
        <v>82</v>
      </c>
      <c r="N582" s="39"/>
      <c r="O582" s="38">
        <v>40</v>
      </c>
      <c r="P582" s="759" t="s">
        <v>737</v>
      </c>
      <c r="Q582" s="453"/>
      <c r="R582" s="453"/>
      <c r="S582" s="453"/>
      <c r="T582" s="454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IFERROR(IF(Y582=0,"",ROUNDUP(Y582/H582,0)*0.00753),"")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4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3" t="s">
        <v>42</v>
      </c>
      <c r="X583" s="44">
        <f>IFERROR(X582/H582,"0")</f>
        <v>0</v>
      </c>
      <c r="Y583" s="44">
        <f>IFERROR(Y582/H582,"0")</f>
        <v>0</v>
      </c>
      <c r="Z583" s="44">
        <f>IFERROR(IF(Z582="",0,Z582),"0")</f>
        <v>0</v>
      </c>
      <c r="AA583" s="68"/>
      <c r="AB583" s="68"/>
      <c r="AC583" s="68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3" t="s">
        <v>0</v>
      </c>
      <c r="X584" s="44">
        <f>IFERROR(SUM(X582:X582),"0")</f>
        <v>0</v>
      </c>
      <c r="Y584" s="44">
        <f>IFERROR(SUM(Y582:Y582),"0")</f>
        <v>0</v>
      </c>
      <c r="Z584" s="43"/>
      <c r="AA584" s="68"/>
      <c r="AB584" s="68"/>
      <c r="AC584" s="68"/>
    </row>
    <row r="585" spans="1:68" ht="14.25" customHeight="1" x14ac:dyDescent="0.25">
      <c r="A585" s="450" t="s">
        <v>84</v>
      </c>
      <c r="B585" s="450"/>
      <c r="C585" s="450"/>
      <c r="D585" s="450"/>
      <c r="E585" s="450"/>
      <c r="F585" s="450"/>
      <c r="G585" s="450"/>
      <c r="H585" s="450"/>
      <c r="I585" s="450"/>
      <c r="J585" s="450"/>
      <c r="K585" s="450"/>
      <c r="L585" s="450"/>
      <c r="M585" s="450"/>
      <c r="N585" s="450"/>
      <c r="O585" s="450"/>
      <c r="P585" s="450"/>
      <c r="Q585" s="450"/>
      <c r="R585" s="450"/>
      <c r="S585" s="450"/>
      <c r="T585" s="450"/>
      <c r="U585" s="450"/>
      <c r="V585" s="450"/>
      <c r="W585" s="450"/>
      <c r="X585" s="450"/>
      <c r="Y585" s="450"/>
      <c r="Z585" s="450"/>
      <c r="AA585" s="67"/>
      <c r="AB585" s="67"/>
      <c r="AC585" s="81"/>
    </row>
    <row r="586" spans="1:68" ht="27" customHeight="1" x14ac:dyDescent="0.25">
      <c r="A586" s="64" t="s">
        <v>738</v>
      </c>
      <c r="B586" s="64" t="s">
        <v>739</v>
      </c>
      <c r="C586" s="37">
        <v>4301051780</v>
      </c>
      <c r="D586" s="451">
        <v>4640242180106</v>
      </c>
      <c r="E586" s="451"/>
      <c r="F586" s="63">
        <v>1.3</v>
      </c>
      <c r="G586" s="38">
        <v>6</v>
      </c>
      <c r="H586" s="63">
        <v>7.8</v>
      </c>
      <c r="I586" s="63">
        <v>8.2799999999999994</v>
      </c>
      <c r="J586" s="38">
        <v>56</v>
      </c>
      <c r="K586" s="38" t="s">
        <v>126</v>
      </c>
      <c r="L586" s="38"/>
      <c r="M586" s="39" t="s">
        <v>82</v>
      </c>
      <c r="N586" s="39"/>
      <c r="O586" s="38">
        <v>45</v>
      </c>
      <c r="P586" s="760" t="s">
        <v>740</v>
      </c>
      <c r="Q586" s="453"/>
      <c r="R586" s="453"/>
      <c r="S586" s="453"/>
      <c r="T586" s="454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x14ac:dyDescent="0.2">
      <c r="A587" s="458"/>
      <c r="B587" s="458"/>
      <c r="C587" s="458"/>
      <c r="D587" s="458"/>
      <c r="E587" s="458"/>
      <c r="F587" s="458"/>
      <c r="G587" s="458"/>
      <c r="H587" s="458"/>
      <c r="I587" s="458"/>
      <c r="J587" s="458"/>
      <c r="K587" s="458"/>
      <c r="L587" s="458"/>
      <c r="M587" s="458"/>
      <c r="N587" s="458"/>
      <c r="O587" s="459"/>
      <c r="P587" s="455" t="s">
        <v>43</v>
      </c>
      <c r="Q587" s="456"/>
      <c r="R587" s="456"/>
      <c r="S587" s="456"/>
      <c r="T587" s="456"/>
      <c r="U587" s="456"/>
      <c r="V587" s="457"/>
      <c r="W587" s="43" t="s">
        <v>42</v>
      </c>
      <c r="X587" s="44">
        <f>IFERROR(X586/H586,"0")</f>
        <v>0</v>
      </c>
      <c r="Y587" s="44">
        <f>IFERROR(Y586/H586,"0")</f>
        <v>0</v>
      </c>
      <c r="Z587" s="44">
        <f>IFERROR(IF(Z586="",0,Z586),"0")</f>
        <v>0</v>
      </c>
      <c r="AA587" s="68"/>
      <c r="AB587" s="68"/>
      <c r="AC587" s="68"/>
    </row>
    <row r="588" spans="1:68" x14ac:dyDescent="0.2">
      <c r="A588" s="458"/>
      <c r="B588" s="458"/>
      <c r="C588" s="458"/>
      <c r="D588" s="458"/>
      <c r="E588" s="458"/>
      <c r="F588" s="458"/>
      <c r="G588" s="458"/>
      <c r="H588" s="458"/>
      <c r="I588" s="458"/>
      <c r="J588" s="458"/>
      <c r="K588" s="458"/>
      <c r="L588" s="458"/>
      <c r="M588" s="458"/>
      <c r="N588" s="458"/>
      <c r="O588" s="459"/>
      <c r="P588" s="455" t="s">
        <v>43</v>
      </c>
      <c r="Q588" s="456"/>
      <c r="R588" s="456"/>
      <c r="S588" s="456"/>
      <c r="T588" s="456"/>
      <c r="U588" s="456"/>
      <c r="V588" s="457"/>
      <c r="W588" s="43" t="s">
        <v>0</v>
      </c>
      <c r="X588" s="44">
        <f>IFERROR(SUM(X586:X586),"0")</f>
        <v>0</v>
      </c>
      <c r="Y588" s="44">
        <f>IFERROR(SUM(Y586:Y586),"0")</f>
        <v>0</v>
      </c>
      <c r="Z588" s="43"/>
      <c r="AA588" s="68"/>
      <c r="AB588" s="68"/>
      <c r="AC588" s="68"/>
    </row>
    <row r="589" spans="1:68" ht="15" customHeight="1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764"/>
      <c r="P589" s="761" t="s">
        <v>36</v>
      </c>
      <c r="Q589" s="762"/>
      <c r="R589" s="762"/>
      <c r="S589" s="762"/>
      <c r="T589" s="762"/>
      <c r="U589" s="762"/>
      <c r="V589" s="763"/>
      <c r="W589" s="43" t="s">
        <v>0</v>
      </c>
      <c r="X589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0</v>
      </c>
      <c r="Y589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0</v>
      </c>
      <c r="Z589" s="43"/>
      <c r="AA589" s="68"/>
      <c r="AB589" s="68"/>
      <c r="AC589" s="68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764"/>
      <c r="P590" s="761" t="s">
        <v>37</v>
      </c>
      <c r="Q590" s="762"/>
      <c r="R590" s="762"/>
      <c r="S590" s="762"/>
      <c r="T590" s="762"/>
      <c r="U590" s="762"/>
      <c r="V590" s="763"/>
      <c r="W590" s="43" t="s">
        <v>0</v>
      </c>
      <c r="X590" s="44">
        <f>IFERROR(SUM(BM22:BM586),"0")</f>
        <v>0</v>
      </c>
      <c r="Y590" s="44">
        <f>IFERROR(SUM(BN22:BN586),"0")</f>
        <v>0</v>
      </c>
      <c r="Z590" s="43"/>
      <c r="AA590" s="68"/>
      <c r="AB590" s="68"/>
      <c r="AC590" s="68"/>
    </row>
    <row r="591" spans="1:68" x14ac:dyDescent="0.2">
      <c r="A591" s="458"/>
      <c r="B591" s="458"/>
      <c r="C591" s="458"/>
      <c r="D591" s="458"/>
      <c r="E591" s="458"/>
      <c r="F591" s="458"/>
      <c r="G591" s="458"/>
      <c r="H591" s="458"/>
      <c r="I591" s="458"/>
      <c r="J591" s="458"/>
      <c r="K591" s="458"/>
      <c r="L591" s="458"/>
      <c r="M591" s="458"/>
      <c r="N591" s="458"/>
      <c r="O591" s="764"/>
      <c r="P591" s="761" t="s">
        <v>38</v>
      </c>
      <c r="Q591" s="762"/>
      <c r="R591" s="762"/>
      <c r="S591" s="762"/>
      <c r="T591" s="762"/>
      <c r="U591" s="762"/>
      <c r="V591" s="763"/>
      <c r="W591" s="43" t="s">
        <v>23</v>
      </c>
      <c r="X591" s="45">
        <f>ROUNDUP(SUM(BO22:BO586),0)</f>
        <v>0</v>
      </c>
      <c r="Y591" s="45">
        <f>ROUNDUP(SUM(BP22:BP586),0)</f>
        <v>0</v>
      </c>
      <c r="Z591" s="43"/>
      <c r="AA591" s="68"/>
      <c r="AB591" s="68"/>
      <c r="AC591" s="68"/>
    </row>
    <row r="592" spans="1:68" x14ac:dyDescent="0.2">
      <c r="A592" s="458"/>
      <c r="B592" s="458"/>
      <c r="C592" s="458"/>
      <c r="D592" s="458"/>
      <c r="E592" s="458"/>
      <c r="F592" s="458"/>
      <c r="G592" s="458"/>
      <c r="H592" s="458"/>
      <c r="I592" s="458"/>
      <c r="J592" s="458"/>
      <c r="K592" s="458"/>
      <c r="L592" s="458"/>
      <c r="M592" s="458"/>
      <c r="N592" s="458"/>
      <c r="O592" s="764"/>
      <c r="P592" s="761" t="s">
        <v>39</v>
      </c>
      <c r="Q592" s="762"/>
      <c r="R592" s="762"/>
      <c r="S592" s="762"/>
      <c r="T592" s="762"/>
      <c r="U592" s="762"/>
      <c r="V592" s="763"/>
      <c r="W592" s="43" t="s">
        <v>0</v>
      </c>
      <c r="X592" s="44">
        <f>GrossWeightTotal+PalletQtyTotal*25</f>
        <v>0</v>
      </c>
      <c r="Y592" s="44">
        <f>GrossWeightTotalR+PalletQtyTotalR*25</f>
        <v>0</v>
      </c>
      <c r="Z592" s="43"/>
      <c r="AA592" s="68"/>
      <c r="AB592" s="68"/>
      <c r="AC592" s="68"/>
    </row>
    <row r="593" spans="1:32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764"/>
      <c r="P593" s="761" t="s">
        <v>40</v>
      </c>
      <c r="Q593" s="762"/>
      <c r="R593" s="762"/>
      <c r="S593" s="762"/>
      <c r="T593" s="762"/>
      <c r="U593" s="762"/>
      <c r="V593" s="763"/>
      <c r="W593" s="43" t="s">
        <v>23</v>
      </c>
      <c r="X593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0</v>
      </c>
      <c r="Y593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0</v>
      </c>
      <c r="Z593" s="43"/>
      <c r="AA593" s="68"/>
      <c r="AB593" s="68"/>
      <c r="AC593" s="68"/>
    </row>
    <row r="594" spans="1:32" ht="14.25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764"/>
      <c r="P594" s="761" t="s">
        <v>41</v>
      </c>
      <c r="Q594" s="762"/>
      <c r="R594" s="762"/>
      <c r="S594" s="762"/>
      <c r="T594" s="762"/>
      <c r="U594" s="762"/>
      <c r="V594" s="763"/>
      <c r="W594" s="46" t="s">
        <v>54</v>
      </c>
      <c r="X594" s="43"/>
      <c r="Y594" s="43"/>
      <c r="Z594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0</v>
      </c>
      <c r="AA594" s="68"/>
      <c r="AB594" s="68"/>
      <c r="AC594" s="68"/>
    </row>
    <row r="595" spans="1:32" ht="13.5" thickBot="1" x14ac:dyDescent="0.25"/>
    <row r="596" spans="1:32" ht="27" thickTop="1" thickBot="1" x14ac:dyDescent="0.25">
      <c r="A596" s="47" t="s">
        <v>9</v>
      </c>
      <c r="B596" s="83" t="s">
        <v>78</v>
      </c>
      <c r="C596" s="758" t="s">
        <v>120</v>
      </c>
      <c r="D596" s="758" t="s">
        <v>120</v>
      </c>
      <c r="E596" s="758" t="s">
        <v>120</v>
      </c>
      <c r="F596" s="758" t="s">
        <v>120</v>
      </c>
      <c r="G596" s="758" t="s">
        <v>120</v>
      </c>
      <c r="H596" s="758" t="s">
        <v>120</v>
      </c>
      <c r="I596" s="758" t="s">
        <v>271</v>
      </c>
      <c r="J596" s="758" t="s">
        <v>271</v>
      </c>
      <c r="K596" s="758" t="s">
        <v>271</v>
      </c>
      <c r="L596" s="765"/>
      <c r="M596" s="758" t="s">
        <v>271</v>
      </c>
      <c r="N596" s="765"/>
      <c r="O596" s="758" t="s">
        <v>271</v>
      </c>
      <c r="P596" s="758" t="s">
        <v>271</v>
      </c>
      <c r="Q596" s="758" t="s">
        <v>271</v>
      </c>
      <c r="R596" s="758" t="s">
        <v>271</v>
      </c>
      <c r="S596" s="758" t="s">
        <v>271</v>
      </c>
      <c r="T596" s="758" t="s">
        <v>271</v>
      </c>
      <c r="U596" s="758" t="s">
        <v>271</v>
      </c>
      <c r="V596" s="758" t="s">
        <v>271</v>
      </c>
      <c r="W596" s="758" t="s">
        <v>491</v>
      </c>
      <c r="X596" s="758" t="s">
        <v>491</v>
      </c>
      <c r="Y596" s="758" t="s">
        <v>545</v>
      </c>
      <c r="Z596" s="758" t="s">
        <v>545</v>
      </c>
      <c r="AA596" s="758" t="s">
        <v>545</v>
      </c>
      <c r="AB596" s="758" t="s">
        <v>545</v>
      </c>
      <c r="AC596" s="83" t="s">
        <v>616</v>
      </c>
      <c r="AD596" s="758" t="s">
        <v>657</v>
      </c>
      <c r="AE596" s="758" t="s">
        <v>657</v>
      </c>
      <c r="AF596" s="1"/>
    </row>
    <row r="597" spans="1:32" ht="14.25" customHeight="1" thickTop="1" x14ac:dyDescent="0.2">
      <c r="A597" s="766" t="s">
        <v>10</v>
      </c>
      <c r="B597" s="758" t="s">
        <v>78</v>
      </c>
      <c r="C597" s="758" t="s">
        <v>121</v>
      </c>
      <c r="D597" s="758" t="s">
        <v>141</v>
      </c>
      <c r="E597" s="758" t="s">
        <v>187</v>
      </c>
      <c r="F597" s="758" t="s">
        <v>203</v>
      </c>
      <c r="G597" s="758" t="s">
        <v>239</v>
      </c>
      <c r="H597" s="758" t="s">
        <v>120</v>
      </c>
      <c r="I597" s="758" t="s">
        <v>272</v>
      </c>
      <c r="J597" s="758" t="s">
        <v>289</v>
      </c>
      <c r="K597" s="758" t="s">
        <v>345</v>
      </c>
      <c r="L597" s="1"/>
      <c r="M597" s="758" t="s">
        <v>360</v>
      </c>
      <c r="N597" s="1"/>
      <c r="O597" s="758" t="s">
        <v>376</v>
      </c>
      <c r="P597" s="758" t="s">
        <v>389</v>
      </c>
      <c r="Q597" s="758" t="s">
        <v>392</v>
      </c>
      <c r="R597" s="758" t="s">
        <v>399</v>
      </c>
      <c r="S597" s="758" t="s">
        <v>410</v>
      </c>
      <c r="T597" s="758" t="s">
        <v>413</v>
      </c>
      <c r="U597" s="758" t="s">
        <v>420</v>
      </c>
      <c r="V597" s="758" t="s">
        <v>482</v>
      </c>
      <c r="W597" s="758" t="s">
        <v>492</v>
      </c>
      <c r="X597" s="758" t="s">
        <v>520</v>
      </c>
      <c r="Y597" s="758" t="s">
        <v>546</v>
      </c>
      <c r="Z597" s="758" t="s">
        <v>591</v>
      </c>
      <c r="AA597" s="758" t="s">
        <v>606</v>
      </c>
      <c r="AB597" s="758" t="s">
        <v>613</v>
      </c>
      <c r="AC597" s="758" t="s">
        <v>616</v>
      </c>
      <c r="AD597" s="758" t="s">
        <v>657</v>
      </c>
      <c r="AE597" s="758" t="s">
        <v>725</v>
      </c>
      <c r="AF597" s="1"/>
    </row>
    <row r="598" spans="1:32" ht="13.5" thickBot="1" x14ac:dyDescent="0.25">
      <c r="A598" s="767"/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1"/>
      <c r="M598" s="758"/>
      <c r="N598" s="1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758"/>
      <c r="AB598" s="758"/>
      <c r="AC598" s="758"/>
      <c r="AD598" s="758"/>
      <c r="AE598" s="758"/>
      <c r="AF598" s="1"/>
    </row>
    <row r="599" spans="1:32" ht="18" thickTop="1" thickBot="1" x14ac:dyDescent="0.25">
      <c r="A599" s="47" t="s">
        <v>13</v>
      </c>
      <c r="B59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3">
        <f>IFERROR(Y53*1,"0")+IFERROR(Y54*1,"0")+IFERROR(Y55*1,"0")+IFERROR(Y56*1,"0")+IFERROR(Y57*1,"0")+IFERROR(Y58*1,"0")+IFERROR(Y62*1,"0")+IFERROR(Y63*1,"0")</f>
        <v>0</v>
      </c>
      <c r="D599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53">
        <f>IFERROR(Y104*1,"0")+IFERROR(Y105*1,"0")+IFERROR(Y106*1,"0")+IFERROR(Y110*1,"0")+IFERROR(Y111*1,"0")+IFERROR(Y112*1,"0")+IFERROR(Y113*1,"0")+IFERROR(Y114*1,"0")</f>
        <v>0</v>
      </c>
      <c r="F599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3">
        <f>IFERROR(Y150*1,"0")+IFERROR(Y151*1,"0")+IFERROR(Y155*1,"0")+IFERROR(Y156*1,"0")+IFERROR(Y160*1,"0")+IFERROR(Y161*1,"0")</f>
        <v>0</v>
      </c>
      <c r="H599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3">
        <f>IFERROR(Y188*1,"0")+IFERROR(Y189*1,"0")+IFERROR(Y190*1,"0")+IFERROR(Y191*1,"0")+IFERROR(Y192*1,"0")+IFERROR(Y193*1,"0")+IFERROR(Y194*1,"0")+IFERROR(Y195*1,"0")</f>
        <v>0</v>
      </c>
      <c r="J599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53">
        <f>IFERROR(Y244*1,"0")+IFERROR(Y245*1,"0")+IFERROR(Y246*1,"0")+IFERROR(Y247*1,"0")+IFERROR(Y248*1,"0")+IFERROR(Y249*1,"0")+IFERROR(Y250*1,"0")+IFERROR(Y251*1,"0")</f>
        <v>0</v>
      </c>
      <c r="L599" s="1"/>
      <c r="M599" s="53">
        <f>IFERROR(Y256*1,"0")+IFERROR(Y257*1,"0")+IFERROR(Y258*1,"0")+IFERROR(Y259*1,"0")+IFERROR(Y260*1,"0")+IFERROR(Y261*1,"0")+IFERROR(Y262*1,"0")+IFERROR(Y263*1,"0")</f>
        <v>0</v>
      </c>
      <c r="N599" s="1"/>
      <c r="O599" s="53">
        <f>IFERROR(Y268*1,"0")+IFERROR(Y269*1,"0")+IFERROR(Y270*1,"0")+IFERROR(Y271*1,"0")+IFERROR(Y272*1,"0")+IFERROR(Y273*1,"0")</f>
        <v>0</v>
      </c>
      <c r="P599" s="53">
        <f>IFERROR(Y278*1,"0")</f>
        <v>0</v>
      </c>
      <c r="Q599" s="53">
        <f>IFERROR(Y283*1,"0")+IFERROR(Y284*1,"0")+IFERROR(Y285*1,"0")</f>
        <v>0</v>
      </c>
      <c r="R599" s="53">
        <f>IFERROR(Y290*1,"0")+IFERROR(Y291*1,"0")+IFERROR(Y292*1,"0")+IFERROR(Y293*1,"0")+IFERROR(Y294*1,"0")</f>
        <v>0</v>
      </c>
      <c r="S599" s="53">
        <f>IFERROR(Y299*1,"0")</f>
        <v>0</v>
      </c>
      <c r="T599" s="53">
        <f>IFERROR(Y304*1,"0")+IFERROR(Y308*1,"0")+IFERROR(Y309*1,"0")</f>
        <v>0</v>
      </c>
      <c r="U599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599" s="53">
        <f>IFERROR(Y361*1,"0")+IFERROR(Y365*1,"0")+IFERROR(Y366*1,"0")+IFERROR(Y367*1,"0")</f>
        <v>0</v>
      </c>
      <c r="W599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599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3">
        <f>IFERROR(Y466*1,"0")+IFERROR(Y470*1,"0")+IFERROR(Y471*1,"0")+IFERROR(Y472*1,"0")+IFERROR(Y473*1,"0")+IFERROR(Y474*1,"0")+IFERROR(Y475*1,"0")+IFERROR(Y479*1,"0")</f>
        <v>0</v>
      </c>
      <c r="AA599" s="53">
        <f>IFERROR(Y484*1,"0")+IFERROR(Y485*1,"0")+IFERROR(Y486*1,"0")</f>
        <v>0</v>
      </c>
      <c r="AB599" s="53">
        <f>IFERROR(Y491*1,"0")</f>
        <v>0</v>
      </c>
      <c r="AC599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53">
        <f>IFERROR(Y573*1,"0")+IFERROR(Y574*1,"0")+IFERROR(Y578*1,"0")+IFERROR(Y582*1,"0")+IFERROR(Y586*1,"0")</f>
        <v>0</v>
      </c>
      <c r="AF599" s="1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9" spans="2:8" x14ac:dyDescent="0.2">
      <c r="B9" s="54" t="s">
        <v>750</v>
      </c>
      <c r="C9" s="54" t="s">
        <v>745</v>
      </c>
      <c r="D9" s="54" t="s">
        <v>48</v>
      </c>
      <c r="E9" s="54" t="s">
        <v>48</v>
      </c>
    </row>
    <row r="11" spans="2:8" x14ac:dyDescent="0.2">
      <c r="B11" s="54" t="s">
        <v>750</v>
      </c>
      <c r="C11" s="54" t="s">
        <v>748</v>
      </c>
      <c r="D11" s="54" t="s">
        <v>48</v>
      </c>
      <c r="E11" s="54" t="s">
        <v>48</v>
      </c>
    </row>
    <row r="13" spans="2:8" x14ac:dyDescent="0.2">
      <c r="B13" s="54" t="s">
        <v>751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755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756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759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761</v>
      </c>
      <c r="C23" s="54" t="s">
        <v>48</v>
      </c>
      <c r="D23" s="54" t="s">
        <v>48</v>
      </c>
      <c r="E23" s="54" t="s">
        <v>48</v>
      </c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