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EC60B31-8B9E-4646-9268-2D1EC6F68A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O579" i="2"/>
  <c r="BM579" i="2"/>
  <c r="Y579" i="2"/>
  <c r="Y581" i="2" s="1"/>
  <c r="X577" i="2"/>
  <c r="X576" i="2"/>
  <c r="BO575" i="2"/>
  <c r="BM575" i="2"/>
  <c r="Y575" i="2"/>
  <c r="Y577" i="2" s="1"/>
  <c r="X573" i="2"/>
  <c r="X572" i="2"/>
  <c r="BO571" i="2"/>
  <c r="BM571" i="2"/>
  <c r="Z571" i="2"/>
  <c r="Y571" i="2"/>
  <c r="BP571" i="2" s="1"/>
  <c r="BO570" i="2"/>
  <c r="BM570" i="2"/>
  <c r="Y570" i="2"/>
  <c r="AE596" i="2" s="1"/>
  <c r="X567" i="2"/>
  <c r="X566" i="2"/>
  <c r="BO565" i="2"/>
  <c r="BM565" i="2"/>
  <c r="Y565" i="2"/>
  <c r="Z565" i="2" s="1"/>
  <c r="BO564" i="2"/>
  <c r="BM564" i="2"/>
  <c r="Y564" i="2"/>
  <c r="BO563" i="2"/>
  <c r="BM563" i="2"/>
  <c r="Y563" i="2"/>
  <c r="Z563" i="2" s="1"/>
  <c r="BO562" i="2"/>
  <c r="BM562" i="2"/>
  <c r="Y562" i="2"/>
  <c r="X560" i="2"/>
  <c r="X559" i="2"/>
  <c r="BO558" i="2"/>
  <c r="BM558" i="2"/>
  <c r="Y558" i="2"/>
  <c r="BP558" i="2" s="1"/>
  <c r="BO557" i="2"/>
  <c r="BM557" i="2"/>
  <c r="Y557" i="2"/>
  <c r="Y559" i="2" s="1"/>
  <c r="X555" i="2"/>
  <c r="X554" i="2"/>
  <c r="BO553" i="2"/>
  <c r="BM553" i="2"/>
  <c r="Y553" i="2"/>
  <c r="Z553" i="2" s="1"/>
  <c r="BO552" i="2"/>
  <c r="BM552" i="2"/>
  <c r="Y552" i="2"/>
  <c r="Z552" i="2" s="1"/>
  <c r="BO551" i="2"/>
  <c r="BM551" i="2"/>
  <c r="Y551" i="2"/>
  <c r="Z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Y555" i="2" s="1"/>
  <c r="X546" i="2"/>
  <c r="X545" i="2"/>
  <c r="BO544" i="2"/>
  <c r="BM544" i="2"/>
  <c r="Y544" i="2"/>
  <c r="Z544" i="2" s="1"/>
  <c r="BO543" i="2"/>
  <c r="BN543" i="2"/>
  <c r="BM543" i="2"/>
  <c r="Z543" i="2"/>
  <c r="Y543" i="2"/>
  <c r="BP543" i="2" s="1"/>
  <c r="BO542" i="2"/>
  <c r="BM542" i="2"/>
  <c r="Y542" i="2"/>
  <c r="Z542" i="2" s="1"/>
  <c r="BO541" i="2"/>
  <c r="BN541" i="2"/>
  <c r="BM541" i="2"/>
  <c r="Z541" i="2"/>
  <c r="Y541" i="2"/>
  <c r="BP541" i="2" s="1"/>
  <c r="X539" i="2"/>
  <c r="X538" i="2"/>
  <c r="BO537" i="2"/>
  <c r="BM537" i="2"/>
  <c r="Y537" i="2"/>
  <c r="BP537" i="2" s="1"/>
  <c r="BO536" i="2"/>
  <c r="BM536" i="2"/>
  <c r="Y536" i="2"/>
  <c r="BO535" i="2"/>
  <c r="BM535" i="2"/>
  <c r="Y535" i="2"/>
  <c r="BP535" i="2" s="1"/>
  <c r="BP534" i="2"/>
  <c r="BO534" i="2"/>
  <c r="BN534" i="2"/>
  <c r="BM534" i="2"/>
  <c r="Z534" i="2"/>
  <c r="Y534" i="2"/>
  <c r="BO533" i="2"/>
  <c r="BM533" i="2"/>
  <c r="Y533" i="2"/>
  <c r="BP533" i="2" s="1"/>
  <c r="BO532" i="2"/>
  <c r="BM532" i="2"/>
  <c r="Y532" i="2"/>
  <c r="BO531" i="2"/>
  <c r="BM531" i="2"/>
  <c r="Y531" i="2"/>
  <c r="Y527" i="2"/>
  <c r="X527" i="2"/>
  <c r="X526" i="2"/>
  <c r="BO525" i="2"/>
  <c r="BN525" i="2"/>
  <c r="BM525" i="2"/>
  <c r="Z525" i="2"/>
  <c r="Z526" i="2" s="1"/>
  <c r="Y525" i="2"/>
  <c r="BP525" i="2" s="1"/>
  <c r="P525" i="2"/>
  <c r="X523" i="2"/>
  <c r="X522" i="2"/>
  <c r="BO521" i="2"/>
  <c r="BM521" i="2"/>
  <c r="Y521" i="2"/>
  <c r="P521" i="2"/>
  <c r="BP520" i="2"/>
  <c r="BO520" i="2"/>
  <c r="BN520" i="2"/>
  <c r="BM520" i="2"/>
  <c r="Z520" i="2"/>
  <c r="Y520" i="2"/>
  <c r="P520" i="2"/>
  <c r="BO519" i="2"/>
  <c r="BN519" i="2"/>
  <c r="BM519" i="2"/>
  <c r="Z519" i="2"/>
  <c r="Y519" i="2"/>
  <c r="P519" i="2"/>
  <c r="X517" i="2"/>
  <c r="X516" i="2"/>
  <c r="BO515" i="2"/>
  <c r="BN515" i="2"/>
  <c r="BM515" i="2"/>
  <c r="Z515" i="2"/>
  <c r="Y515" i="2"/>
  <c r="BP515" i="2" s="1"/>
  <c r="P515" i="2"/>
  <c r="BO514" i="2"/>
  <c r="BM514" i="2"/>
  <c r="Y514" i="2"/>
  <c r="P514" i="2"/>
  <c r="BO513" i="2"/>
  <c r="BM513" i="2"/>
  <c r="Y513" i="2"/>
  <c r="Z513" i="2" s="1"/>
  <c r="P513" i="2"/>
  <c r="BP512" i="2"/>
  <c r="BO512" i="2"/>
  <c r="BM512" i="2"/>
  <c r="Y512" i="2"/>
  <c r="BN512" i="2" s="1"/>
  <c r="P512" i="2"/>
  <c r="BO511" i="2"/>
  <c r="BM511" i="2"/>
  <c r="Y511" i="2"/>
  <c r="BN511" i="2" s="1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Y505" i="2"/>
  <c r="Y508" i="2" s="1"/>
  <c r="P505" i="2"/>
  <c r="X503" i="2"/>
  <c r="X502" i="2"/>
  <c r="BO501" i="2"/>
  <c r="BM501" i="2"/>
  <c r="Y501" i="2"/>
  <c r="BP501" i="2" s="1"/>
  <c r="P501" i="2"/>
  <c r="BO500" i="2"/>
  <c r="BM500" i="2"/>
  <c r="Y500" i="2"/>
  <c r="Z500" i="2" s="1"/>
  <c r="P500" i="2"/>
  <c r="BO499" i="2"/>
  <c r="BN499" i="2"/>
  <c r="BM499" i="2"/>
  <c r="Z499" i="2"/>
  <c r="Y499" i="2"/>
  <c r="BP499" i="2" s="1"/>
  <c r="P499" i="2"/>
  <c r="BO498" i="2"/>
  <c r="BN498" i="2"/>
  <c r="BM498" i="2"/>
  <c r="Z498" i="2"/>
  <c r="Y498" i="2"/>
  <c r="BP498" i="2" s="1"/>
  <c r="P498" i="2"/>
  <c r="BO497" i="2"/>
  <c r="BM497" i="2"/>
  <c r="Y497" i="2"/>
  <c r="P497" i="2"/>
  <c r="BO496" i="2"/>
  <c r="BM496" i="2"/>
  <c r="Y496" i="2"/>
  <c r="P496" i="2"/>
  <c r="BO495" i="2"/>
  <c r="BM495" i="2"/>
  <c r="Y495" i="2"/>
  <c r="P495" i="2"/>
  <c r="BP494" i="2"/>
  <c r="BO494" i="2"/>
  <c r="BN494" i="2"/>
  <c r="BM494" i="2"/>
  <c r="Z494" i="2"/>
  <c r="Y494" i="2"/>
  <c r="P494" i="2"/>
  <c r="BO493" i="2"/>
  <c r="BM493" i="2"/>
  <c r="Y493" i="2"/>
  <c r="Z493" i="2" s="1"/>
  <c r="P493" i="2"/>
  <c r="X489" i="2"/>
  <c r="X488" i="2"/>
  <c r="BO487" i="2"/>
  <c r="BM487" i="2"/>
  <c r="Y487" i="2"/>
  <c r="Z487" i="2" s="1"/>
  <c r="Z488" i="2" s="1"/>
  <c r="P487" i="2"/>
  <c r="X484" i="2"/>
  <c r="X483" i="2"/>
  <c r="BO482" i="2"/>
  <c r="BM482" i="2"/>
  <c r="Y482" i="2"/>
  <c r="Z482" i="2" s="1"/>
  <c r="P482" i="2"/>
  <c r="BO481" i="2"/>
  <c r="BM481" i="2"/>
  <c r="Y481" i="2"/>
  <c r="Z481" i="2" s="1"/>
  <c r="P481" i="2"/>
  <c r="BO480" i="2"/>
  <c r="BM480" i="2"/>
  <c r="Y480" i="2"/>
  <c r="BN480" i="2" s="1"/>
  <c r="P480" i="2"/>
  <c r="X477" i="2"/>
  <c r="X476" i="2"/>
  <c r="BO475" i="2"/>
  <c r="BM475" i="2"/>
  <c r="Y475" i="2"/>
  <c r="BN475" i="2" s="1"/>
  <c r="P475" i="2"/>
  <c r="X473" i="2"/>
  <c r="X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P467" i="2"/>
  <c r="BO466" i="2"/>
  <c r="BM466" i="2"/>
  <c r="Y466" i="2"/>
  <c r="P466" i="2"/>
  <c r="Y464" i="2"/>
  <c r="X464" i="2"/>
  <c r="X463" i="2"/>
  <c r="BO462" i="2"/>
  <c r="BN462" i="2"/>
  <c r="BM462" i="2"/>
  <c r="Z462" i="2"/>
  <c r="Z463" i="2" s="1"/>
  <c r="Y462" i="2"/>
  <c r="P462" i="2"/>
  <c r="X459" i="2"/>
  <c r="X458" i="2"/>
  <c r="BO457" i="2"/>
  <c r="BM457" i="2"/>
  <c r="Y457" i="2"/>
  <c r="P457" i="2"/>
  <c r="Y455" i="2"/>
  <c r="X455" i="2"/>
  <c r="X454" i="2"/>
  <c r="BO453" i="2"/>
  <c r="BN453" i="2"/>
  <c r="BM453" i="2"/>
  <c r="Z453" i="2"/>
  <c r="Y453" i="2"/>
  <c r="BP453" i="2" s="1"/>
  <c r="P453" i="2"/>
  <c r="BO452" i="2"/>
  <c r="BM452" i="2"/>
  <c r="Y452" i="2"/>
  <c r="P452" i="2"/>
  <c r="X450" i="2"/>
  <c r="X449" i="2"/>
  <c r="BP448" i="2"/>
  <c r="BO448" i="2"/>
  <c r="BN448" i="2"/>
  <c r="BM448" i="2"/>
  <c r="Z448" i="2"/>
  <c r="Y448" i="2"/>
  <c r="P448" i="2"/>
  <c r="BO447" i="2"/>
  <c r="BM447" i="2"/>
  <c r="Y447" i="2"/>
  <c r="P447" i="2"/>
  <c r="BO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Z444" i="2" s="1"/>
  <c r="P444" i="2"/>
  <c r="BO443" i="2"/>
  <c r="BM443" i="2"/>
  <c r="Y443" i="2"/>
  <c r="Z443" i="2" s="1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P438" i="2"/>
  <c r="BO438" i="2"/>
  <c r="BN438" i="2"/>
  <c r="BM438" i="2"/>
  <c r="Z438" i="2"/>
  <c r="Y438" i="2"/>
  <c r="P438" i="2"/>
  <c r="BO437" i="2"/>
  <c r="BM437" i="2"/>
  <c r="Y437" i="2"/>
  <c r="Z437" i="2" s="1"/>
  <c r="P437" i="2"/>
  <c r="BO436" i="2"/>
  <c r="BM436" i="2"/>
  <c r="Y436" i="2"/>
  <c r="Z436" i="2" s="1"/>
  <c r="P436" i="2"/>
  <c r="BO435" i="2"/>
  <c r="BM435" i="2"/>
  <c r="Y435" i="2"/>
  <c r="BN435" i="2" s="1"/>
  <c r="P435" i="2"/>
  <c r="BO434" i="2"/>
  <c r="BM434" i="2"/>
  <c r="Y434" i="2"/>
  <c r="BP434" i="2" s="1"/>
  <c r="P434" i="2"/>
  <c r="BO433" i="2"/>
  <c r="BM433" i="2"/>
  <c r="Y433" i="2"/>
  <c r="BP433" i="2" s="1"/>
  <c r="P433" i="2"/>
  <c r="BO432" i="2"/>
  <c r="BM432" i="2"/>
  <c r="Y432" i="2"/>
  <c r="P432" i="2"/>
  <c r="BP431" i="2"/>
  <c r="BO431" i="2"/>
  <c r="BN431" i="2"/>
  <c r="BM431" i="2"/>
  <c r="Z431" i="2"/>
  <c r="Y431" i="2"/>
  <c r="P431" i="2"/>
  <c r="BO430" i="2"/>
  <c r="BN430" i="2"/>
  <c r="BM430" i="2"/>
  <c r="Z430" i="2"/>
  <c r="Y430" i="2"/>
  <c r="BP430" i="2" s="1"/>
  <c r="P430" i="2"/>
  <c r="BO429" i="2"/>
  <c r="BM429" i="2"/>
  <c r="Y429" i="2"/>
  <c r="P429" i="2"/>
  <c r="BP428" i="2"/>
  <c r="BO428" i="2"/>
  <c r="BN428" i="2"/>
  <c r="BM428" i="2"/>
  <c r="Z428" i="2"/>
  <c r="Y428" i="2"/>
  <c r="P428" i="2"/>
  <c r="X426" i="2"/>
  <c r="X425" i="2"/>
  <c r="BO424" i="2"/>
  <c r="BM424" i="2"/>
  <c r="Y424" i="2"/>
  <c r="P424" i="2"/>
  <c r="X420" i="2"/>
  <c r="X419" i="2"/>
  <c r="BP418" i="2"/>
  <c r="BO418" i="2"/>
  <c r="BN418" i="2"/>
  <c r="BM418" i="2"/>
  <c r="Z418" i="2"/>
  <c r="Z419" i="2" s="1"/>
  <c r="Y418" i="2"/>
  <c r="Y420" i="2" s="1"/>
  <c r="P418" i="2"/>
  <c r="X416" i="2"/>
  <c r="X415" i="2"/>
  <c r="BO414" i="2"/>
  <c r="BM414" i="2"/>
  <c r="Y414" i="2"/>
  <c r="P414" i="2"/>
  <c r="BO413" i="2"/>
  <c r="BM413" i="2"/>
  <c r="Z413" i="2"/>
  <c r="Y413" i="2"/>
  <c r="BP413" i="2" s="1"/>
  <c r="P413" i="2"/>
  <c r="BO412" i="2"/>
  <c r="BM412" i="2"/>
  <c r="Y412" i="2"/>
  <c r="P412" i="2"/>
  <c r="BO411" i="2"/>
  <c r="BM411" i="2"/>
  <c r="Y411" i="2"/>
  <c r="Z411" i="2" s="1"/>
  <c r="P411" i="2"/>
  <c r="BO410" i="2"/>
  <c r="BM410" i="2"/>
  <c r="Y410" i="2"/>
  <c r="P410" i="2"/>
  <c r="X408" i="2"/>
  <c r="X407" i="2"/>
  <c r="BO406" i="2"/>
  <c r="BM406" i="2"/>
  <c r="Y406" i="2"/>
  <c r="Z406" i="2" s="1"/>
  <c r="P406" i="2"/>
  <c r="BO405" i="2"/>
  <c r="BM405" i="2"/>
  <c r="Y405" i="2"/>
  <c r="BN405" i="2" s="1"/>
  <c r="P405" i="2"/>
  <c r="X403" i="2"/>
  <c r="X402" i="2"/>
  <c r="BO401" i="2"/>
  <c r="BM401" i="2"/>
  <c r="Y401" i="2"/>
  <c r="BN401" i="2" s="1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X395" i="2"/>
  <c r="X394" i="2"/>
  <c r="BO393" i="2"/>
  <c r="BM393" i="2"/>
  <c r="Y393" i="2"/>
  <c r="Y394" i="2" s="1"/>
  <c r="P393" i="2"/>
  <c r="BP392" i="2"/>
  <c r="BO392" i="2"/>
  <c r="BN392" i="2"/>
  <c r="BM392" i="2"/>
  <c r="Z392" i="2"/>
  <c r="Y392" i="2"/>
  <c r="P392" i="2"/>
  <c r="X390" i="2"/>
  <c r="X389" i="2"/>
  <c r="BO388" i="2"/>
  <c r="BM388" i="2"/>
  <c r="Y388" i="2"/>
  <c r="P388" i="2"/>
  <c r="BO387" i="2"/>
  <c r="BM387" i="2"/>
  <c r="Y387" i="2"/>
  <c r="P387" i="2"/>
  <c r="BO386" i="2"/>
  <c r="BM386" i="2"/>
  <c r="Y386" i="2"/>
  <c r="Z386" i="2" s="1"/>
  <c r="P386" i="2"/>
  <c r="X384" i="2"/>
  <c r="X383" i="2"/>
  <c r="BO382" i="2"/>
  <c r="BM382" i="2"/>
  <c r="Y382" i="2"/>
  <c r="Z382" i="2" s="1"/>
  <c r="P382" i="2"/>
  <c r="BO381" i="2"/>
  <c r="BM381" i="2"/>
  <c r="Y381" i="2"/>
  <c r="BN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Z374" i="2"/>
  <c r="Y374" i="2"/>
  <c r="BP374" i="2" s="1"/>
  <c r="P374" i="2"/>
  <c r="BO373" i="2"/>
  <c r="BM373" i="2"/>
  <c r="Y373" i="2"/>
  <c r="P373" i="2"/>
  <c r="BO372" i="2"/>
  <c r="BM372" i="2"/>
  <c r="Y372" i="2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X365" i="2"/>
  <c r="X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Z361" i="2" s="1"/>
  <c r="P361" i="2"/>
  <c r="X359" i="2"/>
  <c r="X358" i="2"/>
  <c r="BO357" i="2"/>
  <c r="BM357" i="2"/>
  <c r="Y357" i="2"/>
  <c r="Z357" i="2" s="1"/>
  <c r="Z358" i="2" s="1"/>
  <c r="P357" i="2"/>
  <c r="X354" i="2"/>
  <c r="X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BN350" i="2" s="1"/>
  <c r="P350" i="2"/>
  <c r="X348" i="2"/>
  <c r="X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BO343" i="2"/>
  <c r="BM343" i="2"/>
  <c r="Y343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Z337" i="2"/>
  <c r="Y337" i="2"/>
  <c r="P337" i="2"/>
  <c r="X335" i="2"/>
  <c r="X334" i="2"/>
  <c r="BO333" i="2"/>
  <c r="BM333" i="2"/>
  <c r="Y333" i="2"/>
  <c r="P333" i="2"/>
  <c r="BP332" i="2"/>
  <c r="BO332" i="2"/>
  <c r="BN332" i="2"/>
  <c r="BM332" i="2"/>
  <c r="Z332" i="2"/>
  <c r="Y332" i="2"/>
  <c r="P332" i="2"/>
  <c r="BO331" i="2"/>
  <c r="BN331" i="2"/>
  <c r="BM331" i="2"/>
  <c r="Z331" i="2"/>
  <c r="Y331" i="2"/>
  <c r="BP331" i="2" s="1"/>
  <c r="P331" i="2"/>
  <c r="BO330" i="2"/>
  <c r="BM330" i="2"/>
  <c r="Z330" i="2"/>
  <c r="Y330" i="2"/>
  <c r="BN330" i="2" s="1"/>
  <c r="P330" i="2"/>
  <c r="BO329" i="2"/>
  <c r="BM329" i="2"/>
  <c r="Y329" i="2"/>
  <c r="P329" i="2"/>
  <c r="BO328" i="2"/>
  <c r="BM328" i="2"/>
  <c r="Y328" i="2"/>
  <c r="Y335" i="2" s="1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Y325" i="2" s="1"/>
  <c r="P321" i="2"/>
  <c r="X319" i="2"/>
  <c r="X318" i="2"/>
  <c r="BO317" i="2"/>
  <c r="BM317" i="2"/>
  <c r="Y317" i="2"/>
  <c r="Z317" i="2" s="1"/>
  <c r="P317" i="2"/>
  <c r="BO316" i="2"/>
  <c r="BM316" i="2"/>
  <c r="Y316" i="2"/>
  <c r="Y318" i="2" s="1"/>
  <c r="P316" i="2"/>
  <c r="BP315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N313" i="2"/>
  <c r="BM313" i="2"/>
  <c r="Z313" i="2"/>
  <c r="Y313" i="2"/>
  <c r="BP313" i="2" s="1"/>
  <c r="P313" i="2"/>
  <c r="BO312" i="2"/>
  <c r="BM312" i="2"/>
  <c r="Y312" i="2"/>
  <c r="P312" i="2"/>
  <c r="BP311" i="2"/>
  <c r="BO311" i="2"/>
  <c r="BN311" i="2"/>
  <c r="BM311" i="2"/>
  <c r="Z311" i="2"/>
  <c r="Y311" i="2"/>
  <c r="P311" i="2"/>
  <c r="X308" i="2"/>
  <c r="X307" i="2"/>
  <c r="BP306" i="2"/>
  <c r="BO306" i="2"/>
  <c r="BN306" i="2"/>
  <c r="BM306" i="2"/>
  <c r="Z306" i="2"/>
  <c r="Y306" i="2"/>
  <c r="P306" i="2"/>
  <c r="BO305" i="2"/>
  <c r="BM305" i="2"/>
  <c r="Z305" i="2"/>
  <c r="Y305" i="2"/>
  <c r="BN305" i="2" s="1"/>
  <c r="P305" i="2"/>
  <c r="X303" i="2"/>
  <c r="X302" i="2"/>
  <c r="BO301" i="2"/>
  <c r="BM301" i="2"/>
  <c r="Z301" i="2"/>
  <c r="Z302" i="2" s="1"/>
  <c r="Y301" i="2"/>
  <c r="Y302" i="2" s="1"/>
  <c r="P301" i="2"/>
  <c r="X298" i="2"/>
  <c r="X297" i="2"/>
  <c r="BO296" i="2"/>
  <c r="BM296" i="2"/>
  <c r="Z296" i="2"/>
  <c r="Z297" i="2" s="1"/>
  <c r="Y296" i="2"/>
  <c r="S596" i="2" s="1"/>
  <c r="P296" i="2"/>
  <c r="X293" i="2"/>
  <c r="X292" i="2"/>
  <c r="BO291" i="2"/>
  <c r="BM291" i="2"/>
  <c r="Z291" i="2"/>
  <c r="Y291" i="2"/>
  <c r="BN291" i="2" s="1"/>
  <c r="P291" i="2"/>
  <c r="BO290" i="2"/>
  <c r="BM290" i="2"/>
  <c r="Y290" i="2"/>
  <c r="P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O287" i="2"/>
  <c r="BM287" i="2"/>
  <c r="Y287" i="2"/>
  <c r="P287" i="2"/>
  <c r="X284" i="2"/>
  <c r="X283" i="2"/>
  <c r="BO282" i="2"/>
  <c r="BM282" i="2"/>
  <c r="Y282" i="2"/>
  <c r="P282" i="2"/>
  <c r="BO281" i="2"/>
  <c r="BM281" i="2"/>
  <c r="Y281" i="2"/>
  <c r="Z281" i="2" s="1"/>
  <c r="P281" i="2"/>
  <c r="BO280" i="2"/>
  <c r="BM280" i="2"/>
  <c r="Y280" i="2"/>
  <c r="Y284" i="2" s="1"/>
  <c r="P280" i="2"/>
  <c r="X277" i="2"/>
  <c r="X276" i="2"/>
  <c r="BO275" i="2"/>
  <c r="BM275" i="2"/>
  <c r="Y275" i="2"/>
  <c r="P275" i="2"/>
  <c r="X272" i="2"/>
  <c r="X271" i="2"/>
  <c r="BO270" i="2"/>
  <c r="BM270" i="2"/>
  <c r="Y270" i="2"/>
  <c r="P270" i="2"/>
  <c r="BP269" i="2"/>
  <c r="BO269" i="2"/>
  <c r="BM269" i="2"/>
  <c r="Y269" i="2"/>
  <c r="P269" i="2"/>
  <c r="BO268" i="2"/>
  <c r="BM268" i="2"/>
  <c r="Y268" i="2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X263" i="2"/>
  <c r="X262" i="2"/>
  <c r="BO261" i="2"/>
  <c r="BM261" i="2"/>
  <c r="Y261" i="2"/>
  <c r="P261" i="2"/>
  <c r="BP260" i="2"/>
  <c r="BO260" i="2"/>
  <c r="BN260" i="2"/>
  <c r="BM260" i="2"/>
  <c r="Z260" i="2"/>
  <c r="Y260" i="2"/>
  <c r="P260" i="2"/>
  <c r="BO259" i="2"/>
  <c r="BM259" i="2"/>
  <c r="Z259" i="2"/>
  <c r="Y259" i="2"/>
  <c r="BN259" i="2" s="1"/>
  <c r="P259" i="2"/>
  <c r="BO258" i="2"/>
  <c r="BM258" i="2"/>
  <c r="Y258" i="2"/>
  <c r="P258" i="2"/>
  <c r="BO257" i="2"/>
  <c r="BM257" i="2"/>
  <c r="Y257" i="2"/>
  <c r="P257" i="2"/>
  <c r="BP256" i="2"/>
  <c r="BO256" i="2"/>
  <c r="BN256" i="2"/>
  <c r="BM256" i="2"/>
  <c r="Z256" i="2"/>
  <c r="Y256" i="2"/>
  <c r="P256" i="2"/>
  <c r="BO255" i="2"/>
  <c r="BM255" i="2"/>
  <c r="Y255" i="2"/>
  <c r="P255" i="2"/>
  <c r="BO254" i="2"/>
  <c r="BM254" i="2"/>
  <c r="Y254" i="2"/>
  <c r="P254" i="2"/>
  <c r="X251" i="2"/>
  <c r="X250" i="2"/>
  <c r="BO249" i="2"/>
  <c r="BM249" i="2"/>
  <c r="Y249" i="2"/>
  <c r="Z249" i="2" s="1"/>
  <c r="P249" i="2"/>
  <c r="BO248" i="2"/>
  <c r="BM248" i="2"/>
  <c r="Y248" i="2"/>
  <c r="P248" i="2"/>
  <c r="BP247" i="2"/>
  <c r="BO247" i="2"/>
  <c r="BM247" i="2"/>
  <c r="Y247" i="2"/>
  <c r="P247" i="2"/>
  <c r="BO246" i="2"/>
  <c r="BM246" i="2"/>
  <c r="Y246" i="2"/>
  <c r="P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BP242" i="2"/>
  <c r="BO242" i="2"/>
  <c r="BM242" i="2"/>
  <c r="Y242" i="2"/>
  <c r="P242" i="2"/>
  <c r="X239" i="2"/>
  <c r="X238" i="2"/>
  <c r="BO237" i="2"/>
  <c r="BM237" i="2"/>
  <c r="Y237" i="2"/>
  <c r="BN237" i="2" s="1"/>
  <c r="P237" i="2"/>
  <c r="BP236" i="2"/>
  <c r="BO236" i="2"/>
  <c r="BN236" i="2"/>
  <c r="BM236" i="2"/>
  <c r="Z236" i="2"/>
  <c r="Y236" i="2"/>
  <c r="P236" i="2"/>
  <c r="BO235" i="2"/>
  <c r="BM235" i="2"/>
  <c r="Y235" i="2"/>
  <c r="BN235" i="2" s="1"/>
  <c r="P235" i="2"/>
  <c r="BP234" i="2"/>
  <c r="BO234" i="2"/>
  <c r="BN234" i="2"/>
  <c r="BM234" i="2"/>
  <c r="Z234" i="2"/>
  <c r="Y234" i="2"/>
  <c r="P234" i="2"/>
  <c r="BO233" i="2"/>
  <c r="BM233" i="2"/>
  <c r="Y233" i="2"/>
  <c r="P233" i="2"/>
  <c r="X231" i="2"/>
  <c r="X230" i="2"/>
  <c r="BO229" i="2"/>
  <c r="BM229" i="2"/>
  <c r="Y229" i="2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Z226" i="2"/>
  <c r="Y226" i="2"/>
  <c r="BN226" i="2" s="1"/>
  <c r="P226" i="2"/>
  <c r="BO225" i="2"/>
  <c r="BM225" i="2"/>
  <c r="Y225" i="2"/>
  <c r="P225" i="2"/>
  <c r="BO224" i="2"/>
  <c r="BN224" i="2"/>
  <c r="BM224" i="2"/>
  <c r="Z224" i="2"/>
  <c r="Y224" i="2"/>
  <c r="BP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BN215" i="2" s="1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P211" i="2"/>
  <c r="BP210" i="2"/>
  <c r="BO210" i="2"/>
  <c r="BM210" i="2"/>
  <c r="Y210" i="2"/>
  <c r="P210" i="2"/>
  <c r="BO209" i="2"/>
  <c r="BM209" i="2"/>
  <c r="Y209" i="2"/>
  <c r="P209" i="2"/>
  <c r="BO208" i="2"/>
  <c r="BN208" i="2"/>
  <c r="BM208" i="2"/>
  <c r="Z208" i="2"/>
  <c r="Y208" i="2"/>
  <c r="BP208" i="2" s="1"/>
  <c r="P208" i="2"/>
  <c r="X206" i="2"/>
  <c r="X205" i="2"/>
  <c r="BO204" i="2"/>
  <c r="BM204" i="2"/>
  <c r="Y204" i="2"/>
  <c r="BP204" i="2" s="1"/>
  <c r="P204" i="2"/>
  <c r="BP203" i="2"/>
  <c r="BO203" i="2"/>
  <c r="BN203" i="2"/>
  <c r="BM203" i="2"/>
  <c r="Z203" i="2"/>
  <c r="Y203" i="2"/>
  <c r="Y206" i="2" s="1"/>
  <c r="P203" i="2"/>
  <c r="X201" i="2"/>
  <c r="X200" i="2"/>
  <c r="BP199" i="2"/>
  <c r="BO199" i="2"/>
  <c r="BN199" i="2"/>
  <c r="BM199" i="2"/>
  <c r="Z199" i="2"/>
  <c r="Y199" i="2"/>
  <c r="P199" i="2"/>
  <c r="BO198" i="2"/>
  <c r="BM198" i="2"/>
  <c r="Y198" i="2"/>
  <c r="Y200" i="2" s="1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Y192" i="2"/>
  <c r="BN192" i="2" s="1"/>
  <c r="P192" i="2"/>
  <c r="BO191" i="2"/>
  <c r="BM191" i="2"/>
  <c r="Y191" i="2"/>
  <c r="BN191" i="2" s="1"/>
  <c r="P191" i="2"/>
  <c r="BO190" i="2"/>
  <c r="BM190" i="2"/>
  <c r="Z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Z188" i="2" s="1"/>
  <c r="P188" i="2"/>
  <c r="BO187" i="2"/>
  <c r="BM187" i="2"/>
  <c r="Y187" i="2"/>
  <c r="Z187" i="2" s="1"/>
  <c r="P187" i="2"/>
  <c r="BO186" i="2"/>
  <c r="BM186" i="2"/>
  <c r="Y186" i="2"/>
  <c r="P186" i="2"/>
  <c r="X182" i="2"/>
  <c r="X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X176" i="2"/>
  <c r="X175" i="2"/>
  <c r="BO174" i="2"/>
  <c r="BM174" i="2"/>
  <c r="Y174" i="2"/>
  <c r="BP174" i="2" s="1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BO171" i="2"/>
  <c r="BM171" i="2"/>
  <c r="Y171" i="2"/>
  <c r="BP171" i="2" s="1"/>
  <c r="P171" i="2"/>
  <c r="BO170" i="2"/>
  <c r="BM170" i="2"/>
  <c r="Y170" i="2"/>
  <c r="P170" i="2"/>
  <c r="X168" i="2"/>
  <c r="X167" i="2"/>
  <c r="BO166" i="2"/>
  <c r="BM166" i="2"/>
  <c r="Y166" i="2"/>
  <c r="BN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X161" i="2"/>
  <c r="X160" i="2"/>
  <c r="BO159" i="2"/>
  <c r="BM159" i="2"/>
  <c r="Z159" i="2"/>
  <c r="Y159" i="2"/>
  <c r="BP159" i="2" s="1"/>
  <c r="P159" i="2"/>
  <c r="BO158" i="2"/>
  <c r="BM158" i="2"/>
  <c r="Y158" i="2"/>
  <c r="Y161" i="2" s="1"/>
  <c r="P158" i="2"/>
  <c r="X156" i="2"/>
  <c r="X155" i="2"/>
  <c r="BP154" i="2"/>
  <c r="BO154" i="2"/>
  <c r="BN154" i="2"/>
  <c r="BM154" i="2"/>
  <c r="Z154" i="2"/>
  <c r="Y154" i="2"/>
  <c r="P154" i="2"/>
  <c r="BO153" i="2"/>
  <c r="BM153" i="2"/>
  <c r="Y153" i="2"/>
  <c r="Y156" i="2" s="1"/>
  <c r="P153" i="2"/>
  <c r="X151" i="2"/>
  <c r="X150" i="2"/>
  <c r="BO149" i="2"/>
  <c r="BM149" i="2"/>
  <c r="Y149" i="2"/>
  <c r="BP149" i="2" s="1"/>
  <c r="P149" i="2"/>
  <c r="BO148" i="2"/>
  <c r="BM148" i="2"/>
  <c r="Y148" i="2"/>
  <c r="BP148" i="2" s="1"/>
  <c r="P148" i="2"/>
  <c r="X145" i="2"/>
  <c r="X144" i="2"/>
  <c r="BP143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BO136" i="2"/>
  <c r="BM136" i="2"/>
  <c r="Y136" i="2"/>
  <c r="BP136" i="2" s="1"/>
  <c r="P136" i="2"/>
  <c r="BO135" i="2"/>
  <c r="BN135" i="2"/>
  <c r="BM135" i="2"/>
  <c r="Z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Y139" i="2" s="1"/>
  <c r="P133" i="2"/>
  <c r="X131" i="2"/>
  <c r="X130" i="2"/>
  <c r="BP129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P127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Y124" i="2" s="1"/>
  <c r="P119" i="2"/>
  <c r="X116" i="2"/>
  <c r="X115" i="2"/>
  <c r="BO114" i="2"/>
  <c r="BM114" i="2"/>
  <c r="Y114" i="2"/>
  <c r="Z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BO111" i="2"/>
  <c r="BM111" i="2"/>
  <c r="Y111" i="2"/>
  <c r="Z111" i="2" s="1"/>
  <c r="P111" i="2"/>
  <c r="BP110" i="2"/>
  <c r="BO110" i="2"/>
  <c r="BN110" i="2"/>
  <c r="BM110" i="2"/>
  <c r="Z110" i="2"/>
  <c r="Y110" i="2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P97" i="2"/>
  <c r="BO97" i="2"/>
  <c r="BM97" i="2"/>
  <c r="Y97" i="2"/>
  <c r="BN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Y94" i="2" s="1"/>
  <c r="P91" i="2"/>
  <c r="X89" i="2"/>
  <c r="X88" i="2"/>
  <c r="BO87" i="2"/>
  <c r="BM87" i="2"/>
  <c r="Y87" i="2"/>
  <c r="BP87" i="2" s="1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X75" i="2"/>
  <c r="X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D596" i="2" s="1"/>
  <c r="P68" i="2"/>
  <c r="X65" i="2"/>
  <c r="X64" i="2"/>
  <c r="BO63" i="2"/>
  <c r="BM63" i="2"/>
  <c r="Y63" i="2"/>
  <c r="BP63" i="2" s="1"/>
  <c r="P63" i="2"/>
  <c r="BO62" i="2"/>
  <c r="BM62" i="2"/>
  <c r="Y62" i="2"/>
  <c r="Y64" i="2" s="1"/>
  <c r="P62" i="2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M53" i="2"/>
  <c r="Y53" i="2"/>
  <c r="Y59" i="2" s="1"/>
  <c r="P53" i="2"/>
  <c r="X49" i="2"/>
  <c r="X48" i="2"/>
  <c r="BO47" i="2"/>
  <c r="BM47" i="2"/>
  <c r="Y47" i="2"/>
  <c r="BN47" i="2" s="1"/>
  <c r="P47" i="2"/>
  <c r="Y45" i="2"/>
  <c r="X45" i="2"/>
  <c r="Y44" i="2"/>
  <c r="X44" i="2"/>
  <c r="BP43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P35" i="2"/>
  <c r="BO35" i="2"/>
  <c r="BM35" i="2"/>
  <c r="Y35" i="2"/>
  <c r="BN35" i="2" s="1"/>
  <c r="P35" i="2"/>
  <c r="BO34" i="2"/>
  <c r="BM34" i="2"/>
  <c r="Y34" i="2"/>
  <c r="BP34" i="2" s="1"/>
  <c r="P34" i="2"/>
  <c r="BO33" i="2"/>
  <c r="BM33" i="2"/>
  <c r="Y33" i="2"/>
  <c r="BP33" i="2" s="1"/>
  <c r="BP32" i="2"/>
  <c r="BO32" i="2"/>
  <c r="BN32" i="2"/>
  <c r="BM32" i="2"/>
  <c r="Z32" i="2"/>
  <c r="Y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P27" i="2"/>
  <c r="BO26" i="2"/>
  <c r="BM26" i="2"/>
  <c r="Y26" i="2"/>
  <c r="Z26" i="2" s="1"/>
  <c r="Y24" i="2"/>
  <c r="X24" i="2"/>
  <c r="Y23" i="2"/>
  <c r="X23" i="2"/>
  <c r="BP22" i="2"/>
  <c r="BO22" i="2"/>
  <c r="BM22" i="2"/>
  <c r="Y22" i="2"/>
  <c r="P22" i="2"/>
  <c r="H10" i="2"/>
  <c r="A9" i="2"/>
  <c r="J9" i="2" s="1"/>
  <c r="D7" i="2"/>
  <c r="Q6" i="2"/>
  <c r="P2" i="2"/>
  <c r="BP78" i="2" l="1"/>
  <c r="BN82" i="2"/>
  <c r="BP82" i="2"/>
  <c r="BN111" i="2"/>
  <c r="BP111" i="2"/>
  <c r="BN114" i="2"/>
  <c r="Y116" i="2"/>
  <c r="BP133" i="2"/>
  <c r="BP179" i="2"/>
  <c r="Y205" i="2"/>
  <c r="BN221" i="2"/>
  <c r="BP221" i="2"/>
  <c r="BP243" i="2"/>
  <c r="BN243" i="2"/>
  <c r="Z243" i="2"/>
  <c r="BN249" i="2"/>
  <c r="BP249" i="2"/>
  <c r="Y250" i="2"/>
  <c r="BP258" i="2"/>
  <c r="BN258" i="2"/>
  <c r="Z258" i="2"/>
  <c r="BP261" i="2"/>
  <c r="BN261" i="2"/>
  <c r="Z261" i="2"/>
  <c r="BN281" i="2"/>
  <c r="BP281" i="2"/>
  <c r="BN317" i="2"/>
  <c r="BP317" i="2"/>
  <c r="BN321" i="2"/>
  <c r="BP321" i="2"/>
  <c r="BP323" i="2"/>
  <c r="BN323" i="2"/>
  <c r="Z323" i="2"/>
  <c r="BN339" i="2"/>
  <c r="BP339" i="2"/>
  <c r="BN345" i="2"/>
  <c r="BP345" i="2"/>
  <c r="BP372" i="2"/>
  <c r="BN372" i="2"/>
  <c r="Z372" i="2"/>
  <c r="BP373" i="2"/>
  <c r="BN373" i="2"/>
  <c r="Z373" i="2"/>
  <c r="BP414" i="2"/>
  <c r="BN414" i="2"/>
  <c r="Z414" i="2"/>
  <c r="BP429" i="2"/>
  <c r="BN429" i="2"/>
  <c r="Z429" i="2"/>
  <c r="BP439" i="2"/>
  <c r="Z439" i="2"/>
  <c r="BP447" i="2"/>
  <c r="BN447" i="2"/>
  <c r="Z447" i="2"/>
  <c r="Y458" i="2"/>
  <c r="Y459" i="2"/>
  <c r="BN457" i="2"/>
  <c r="Z457" i="2"/>
  <c r="Z458" i="2" s="1"/>
  <c r="BP495" i="2"/>
  <c r="BN495" i="2"/>
  <c r="Z495" i="2"/>
  <c r="BP496" i="2"/>
  <c r="BN496" i="2"/>
  <c r="Z496" i="2"/>
  <c r="BP497" i="2"/>
  <c r="BN497" i="2"/>
  <c r="Z497" i="2"/>
  <c r="BP521" i="2"/>
  <c r="BN521" i="2"/>
  <c r="Z521" i="2"/>
  <c r="Z522" i="2" s="1"/>
  <c r="BN563" i="2"/>
  <c r="BN564" i="2"/>
  <c r="BP564" i="2"/>
  <c r="BN55" i="2"/>
  <c r="BP55" i="2"/>
  <c r="BN62" i="2"/>
  <c r="BP62" i="2"/>
  <c r="BN78" i="2"/>
  <c r="Y79" i="2"/>
  <c r="Y80" i="2"/>
  <c r="BN83" i="2"/>
  <c r="Y88" i="2"/>
  <c r="BN104" i="2"/>
  <c r="BP104" i="2"/>
  <c r="Y115" i="2"/>
  <c r="BN112" i="2"/>
  <c r="BN119" i="2"/>
  <c r="BN133" i="2"/>
  <c r="BN148" i="2"/>
  <c r="Y168" i="2"/>
  <c r="X586" i="2"/>
  <c r="BN26" i="2"/>
  <c r="BP26" i="2"/>
  <c r="Y37" i="2"/>
  <c r="Z29" i="2"/>
  <c r="BP39" i="2"/>
  <c r="Y40" i="2"/>
  <c r="Y41" i="2"/>
  <c r="BP47" i="2"/>
  <c r="Y48" i="2"/>
  <c r="Y49" i="2"/>
  <c r="Z57" i="2"/>
  <c r="BN57" i="2"/>
  <c r="BN58" i="2"/>
  <c r="BP58" i="2"/>
  <c r="Z69" i="2"/>
  <c r="BN69" i="2"/>
  <c r="Z71" i="2"/>
  <c r="BN71" i="2"/>
  <c r="Z73" i="2"/>
  <c r="BN73" i="2"/>
  <c r="Z85" i="2"/>
  <c r="Y99" i="2"/>
  <c r="Z106" i="2"/>
  <c r="BN106" i="2"/>
  <c r="Z121" i="2"/>
  <c r="Z134" i="2"/>
  <c r="BN134" i="2"/>
  <c r="Z138" i="2"/>
  <c r="Z153" i="2"/>
  <c r="Z155" i="2" s="1"/>
  <c r="Z158" i="2"/>
  <c r="Z160" i="2" s="1"/>
  <c r="BN158" i="2"/>
  <c r="BP158" i="2"/>
  <c r="Z166" i="2"/>
  <c r="Z171" i="2"/>
  <c r="BN171" i="2"/>
  <c r="Z173" i="2"/>
  <c r="BN173" i="2"/>
  <c r="Z179" i="2"/>
  <c r="Z189" i="2"/>
  <c r="BN189" i="2"/>
  <c r="BP191" i="2"/>
  <c r="Z198" i="2"/>
  <c r="Z200" i="2" s="1"/>
  <c r="BN198" i="2"/>
  <c r="BP198" i="2"/>
  <c r="Y201" i="2"/>
  <c r="Z204" i="2"/>
  <c r="Z205" i="2" s="1"/>
  <c r="BN204" i="2"/>
  <c r="BN210" i="2"/>
  <c r="Z210" i="2"/>
  <c r="BP223" i="2"/>
  <c r="BN223" i="2"/>
  <c r="Z223" i="2"/>
  <c r="K596" i="2"/>
  <c r="Z242" i="2"/>
  <c r="BP245" i="2"/>
  <c r="BN245" i="2"/>
  <c r="Z245" i="2"/>
  <c r="BN247" i="2"/>
  <c r="Z247" i="2"/>
  <c r="BP267" i="2"/>
  <c r="BN267" i="2"/>
  <c r="Z267" i="2"/>
  <c r="BN269" i="2"/>
  <c r="Z269" i="2"/>
  <c r="BP290" i="2"/>
  <c r="BN290" i="2"/>
  <c r="Z290" i="2"/>
  <c r="BP312" i="2"/>
  <c r="BN312" i="2"/>
  <c r="Z312" i="2"/>
  <c r="Y326" i="2"/>
  <c r="BP329" i="2"/>
  <c r="BN329" i="2"/>
  <c r="Z329" i="2"/>
  <c r="BP333" i="2"/>
  <c r="Z333" i="2"/>
  <c r="BP536" i="2"/>
  <c r="BN536" i="2"/>
  <c r="Z536" i="2"/>
  <c r="BP226" i="2"/>
  <c r="Y239" i="2"/>
  <c r="Y262" i="2"/>
  <c r="BN254" i="2"/>
  <c r="BP254" i="2"/>
  <c r="BP259" i="2"/>
  <c r="BP291" i="2"/>
  <c r="BP296" i="2"/>
  <c r="Y298" i="2"/>
  <c r="BP301" i="2"/>
  <c r="Y303" i="2"/>
  <c r="BP305" i="2"/>
  <c r="Y308" i="2"/>
  <c r="BP330" i="2"/>
  <c r="Y341" i="2"/>
  <c r="Y340" i="2"/>
  <c r="Y348" i="2"/>
  <c r="Y379" i="2"/>
  <c r="BP370" i="2"/>
  <c r="BN370" i="2"/>
  <c r="Z370" i="2"/>
  <c r="BN376" i="2"/>
  <c r="BP376" i="2"/>
  <c r="BN386" i="2"/>
  <c r="BP386" i="2"/>
  <c r="Y389" i="2"/>
  <c r="BP388" i="2"/>
  <c r="BN388" i="2"/>
  <c r="Z388" i="2"/>
  <c r="Y395" i="2"/>
  <c r="X596" i="2"/>
  <c r="Z398" i="2"/>
  <c r="Y416" i="2"/>
  <c r="BN410" i="2"/>
  <c r="BP410" i="2"/>
  <c r="BP412" i="2"/>
  <c r="BN412" i="2"/>
  <c r="Z412" i="2"/>
  <c r="Y596" i="2"/>
  <c r="BP424" i="2"/>
  <c r="BN424" i="2"/>
  <c r="Z424" i="2"/>
  <c r="Z425" i="2" s="1"/>
  <c r="BP432" i="2"/>
  <c r="Z432" i="2"/>
  <c r="BN443" i="2"/>
  <c r="BP443" i="2"/>
  <c r="BP445" i="2"/>
  <c r="BN445" i="2"/>
  <c r="Z445" i="2"/>
  <c r="Y454" i="2"/>
  <c r="BP452" i="2"/>
  <c r="BN452" i="2"/>
  <c r="Z452" i="2"/>
  <c r="Z454" i="2" s="1"/>
  <c r="BP466" i="2"/>
  <c r="BN466" i="2"/>
  <c r="Z466" i="2"/>
  <c r="BP467" i="2"/>
  <c r="BN467" i="2"/>
  <c r="Z467" i="2"/>
  <c r="BP468" i="2"/>
  <c r="Z468" i="2"/>
  <c r="BP514" i="2"/>
  <c r="BN514" i="2"/>
  <c r="Z514" i="2"/>
  <c r="BP532" i="2"/>
  <c r="BN532" i="2"/>
  <c r="Z532" i="2"/>
  <c r="BN542" i="2"/>
  <c r="BP542" i="2"/>
  <c r="BN544" i="2"/>
  <c r="BP544" i="2"/>
  <c r="Y545" i="2"/>
  <c r="BN548" i="2"/>
  <c r="BP548" i="2"/>
  <c r="BN550" i="2"/>
  <c r="BP550" i="2"/>
  <c r="BN552" i="2"/>
  <c r="BP552" i="2"/>
  <c r="Y567" i="2"/>
  <c r="BP562" i="2"/>
  <c r="BN565" i="2"/>
  <c r="BN351" i="2"/>
  <c r="BP351" i="2"/>
  <c r="BN382" i="2"/>
  <c r="BP382" i="2"/>
  <c r="Y383" i="2"/>
  <c r="BN406" i="2"/>
  <c r="BP406" i="2"/>
  <c r="Y407" i="2"/>
  <c r="Y450" i="2"/>
  <c r="BN436" i="2"/>
  <c r="BP436" i="2"/>
  <c r="Z596" i="2"/>
  <c r="BN481" i="2"/>
  <c r="BP481" i="2"/>
  <c r="Y507" i="2"/>
  <c r="Y517" i="2"/>
  <c r="Y523" i="2"/>
  <c r="Y526" i="2"/>
  <c r="AD596" i="2"/>
  <c r="F9" i="2"/>
  <c r="H9" i="2"/>
  <c r="Z79" i="2"/>
  <c r="X588" i="2"/>
  <c r="Y65" i="2"/>
  <c r="BN143" i="2"/>
  <c r="Y151" i="2"/>
  <c r="BN211" i="2"/>
  <c r="Z211" i="2"/>
  <c r="BP211" i="2"/>
  <c r="Y100" i="2"/>
  <c r="Y140" i="2"/>
  <c r="BN186" i="2"/>
  <c r="I596" i="2"/>
  <c r="Y194" i="2"/>
  <c r="BP209" i="2"/>
  <c r="BN209" i="2"/>
  <c r="BN275" i="2"/>
  <c r="P596" i="2"/>
  <c r="Z275" i="2"/>
  <c r="Z276" i="2" s="1"/>
  <c r="Y276" i="2"/>
  <c r="BP275" i="2"/>
  <c r="X590" i="2"/>
  <c r="Z92" i="2"/>
  <c r="Z96" i="2"/>
  <c r="Z128" i="2"/>
  <c r="Z186" i="2"/>
  <c r="Z209" i="2"/>
  <c r="Z220" i="2"/>
  <c r="Y231" i="2"/>
  <c r="Y293" i="2"/>
  <c r="R596" i="2"/>
  <c r="Z287" i="2"/>
  <c r="Y292" i="2"/>
  <c r="BP287" i="2"/>
  <c r="BN287" i="2"/>
  <c r="BN316" i="2"/>
  <c r="Z316" i="2"/>
  <c r="BP316" i="2"/>
  <c r="Z34" i="2"/>
  <c r="Y36" i="2"/>
  <c r="Z83" i="2"/>
  <c r="E596" i="2"/>
  <c r="Z112" i="2"/>
  <c r="Z115" i="2" s="1"/>
  <c r="Z119" i="2"/>
  <c r="F596" i="2"/>
  <c r="BP164" i="2"/>
  <c r="H596" i="2"/>
  <c r="BN170" i="2"/>
  <c r="Y176" i="2"/>
  <c r="BN188" i="2"/>
  <c r="Y216" i="2"/>
  <c r="BN228" i="2"/>
  <c r="BN248" i="2"/>
  <c r="Z248" i="2"/>
  <c r="BP248" i="2"/>
  <c r="Z27" i="2"/>
  <c r="Z63" i="2"/>
  <c r="Z68" i="2"/>
  <c r="A10" i="2"/>
  <c r="BN34" i="2"/>
  <c r="Z54" i="2"/>
  <c r="Y89" i="2"/>
  <c r="BN92" i="2"/>
  <c r="BN96" i="2"/>
  <c r="Z98" i="2"/>
  <c r="Z103" i="2"/>
  <c r="Y125" i="2"/>
  <c r="BN128" i="2"/>
  <c r="Z136" i="2"/>
  <c r="Z142" i="2"/>
  <c r="Z144" i="2" s="1"/>
  <c r="Y144" i="2"/>
  <c r="Z149" i="2"/>
  <c r="Y155" i="2"/>
  <c r="Z164" i="2"/>
  <c r="Z167" i="2" s="1"/>
  <c r="Z170" i="2"/>
  <c r="Z178" i="2"/>
  <c r="Z180" i="2"/>
  <c r="Z192" i="2"/>
  <c r="BN220" i="2"/>
  <c r="Z233" i="2"/>
  <c r="Y238" i="2"/>
  <c r="BN233" i="2"/>
  <c r="BP235" i="2"/>
  <c r="Z235" i="2"/>
  <c r="BP246" i="2"/>
  <c r="BN246" i="2"/>
  <c r="BN63" i="2"/>
  <c r="Y131" i="2"/>
  <c r="BN153" i="2"/>
  <c r="BP186" i="2"/>
  <c r="BP188" i="2"/>
  <c r="BN190" i="2"/>
  <c r="Y195" i="2"/>
  <c r="BP228" i="2"/>
  <c r="Z237" i="2"/>
  <c r="Z246" i="2"/>
  <c r="BN27" i="2"/>
  <c r="BN54" i="2"/>
  <c r="Z56" i="2"/>
  <c r="Z72" i="2"/>
  <c r="BP96" i="2"/>
  <c r="BN98" i="2"/>
  <c r="BN103" i="2"/>
  <c r="Z105" i="2"/>
  <c r="Y130" i="2"/>
  <c r="BN136" i="2"/>
  <c r="BN142" i="2"/>
  <c r="BN149" i="2"/>
  <c r="BN164" i="2"/>
  <c r="Z174" i="2"/>
  <c r="BN178" i="2"/>
  <c r="BN212" i="2"/>
  <c r="Y217" i="2"/>
  <c r="BN270" i="2"/>
  <c r="Z270" i="2"/>
  <c r="BP270" i="2"/>
  <c r="Y277" i="2"/>
  <c r="Z282" i="2"/>
  <c r="BP282" i="2"/>
  <c r="BN282" i="2"/>
  <c r="Z307" i="2"/>
  <c r="F10" i="2"/>
  <c r="BN29" i="2"/>
  <c r="Z31" i="2"/>
  <c r="Z33" i="2"/>
  <c r="BP68" i="2"/>
  <c r="BN70" i="2"/>
  <c r="Y74" i="2"/>
  <c r="BN85" i="2"/>
  <c r="Z87" i="2"/>
  <c r="Z91" i="2"/>
  <c r="Z93" i="2" s="1"/>
  <c r="Y107" i="2"/>
  <c r="BP112" i="2"/>
  <c r="BP119" i="2"/>
  <c r="BN121" i="2"/>
  <c r="Z123" i="2"/>
  <c r="Z127" i="2"/>
  <c r="BN138" i="2"/>
  <c r="Y145" i="2"/>
  <c r="BP153" i="2"/>
  <c r="BN159" i="2"/>
  <c r="BP170" i="2"/>
  <c r="BP180" i="2"/>
  <c r="BP192" i="2"/>
  <c r="Z229" i="2"/>
  <c r="BN229" i="2"/>
  <c r="BP233" i="2"/>
  <c r="O596" i="2"/>
  <c r="BP27" i="2"/>
  <c r="B596" i="2"/>
  <c r="C596" i="2"/>
  <c r="BN56" i="2"/>
  <c r="Z62" i="2"/>
  <c r="Z64" i="2" s="1"/>
  <c r="BN72" i="2"/>
  <c r="Y93" i="2"/>
  <c r="BP103" i="2"/>
  <c r="BN105" i="2"/>
  <c r="BP114" i="2"/>
  <c r="Z133" i="2"/>
  <c r="BP166" i="2"/>
  <c r="BN174" i="2"/>
  <c r="BP212" i="2"/>
  <c r="Y230" i="2"/>
  <c r="BP219" i="2"/>
  <c r="Z219" i="2"/>
  <c r="BP237" i="2"/>
  <c r="Z271" i="2"/>
  <c r="BP268" i="2"/>
  <c r="BN268" i="2"/>
  <c r="Z268" i="2"/>
  <c r="Y271" i="2"/>
  <c r="BN280" i="2"/>
  <c r="Q596" i="2"/>
  <c r="Z280" i="2"/>
  <c r="Z283" i="2" s="1"/>
  <c r="Y283" i="2"/>
  <c r="BP280" i="2"/>
  <c r="Y60" i="2"/>
  <c r="BN68" i="2"/>
  <c r="Z22" i="2"/>
  <c r="Z23" i="2" s="1"/>
  <c r="BN31" i="2"/>
  <c r="BN33" i="2"/>
  <c r="Z35" i="2"/>
  <c r="Z39" i="2"/>
  <c r="Z40" i="2" s="1"/>
  <c r="Z43" i="2"/>
  <c r="Z44" i="2" s="1"/>
  <c r="Z47" i="2"/>
  <c r="Z48" i="2" s="1"/>
  <c r="Z53" i="2"/>
  <c r="BN87" i="2"/>
  <c r="BN91" i="2"/>
  <c r="Z97" i="2"/>
  <c r="BN123" i="2"/>
  <c r="BN127" i="2"/>
  <c r="Z129" i="2"/>
  <c r="Y150" i="2"/>
  <c r="Z148" i="2"/>
  <c r="Z150" i="2" s="1"/>
  <c r="G596" i="2"/>
  <c r="Y181" i="2"/>
  <c r="BN187" i="2"/>
  <c r="Z191" i="2"/>
  <c r="Z221" i="2"/>
  <c r="BN227" i="2"/>
  <c r="Z227" i="2"/>
  <c r="BP227" i="2"/>
  <c r="BP257" i="2"/>
  <c r="BN257" i="2"/>
  <c r="Z257" i="2"/>
  <c r="U596" i="2"/>
  <c r="Z322" i="2"/>
  <c r="BP322" i="2"/>
  <c r="BN322" i="2"/>
  <c r="Y75" i="2"/>
  <c r="Y108" i="2"/>
  <c r="Y160" i="2"/>
  <c r="Y167" i="2"/>
  <c r="Z213" i="2"/>
  <c r="BN213" i="2"/>
  <c r="BP215" i="2"/>
  <c r="Z215" i="2"/>
  <c r="BP225" i="2"/>
  <c r="BN225" i="2"/>
  <c r="BP229" i="2"/>
  <c r="Z255" i="2"/>
  <c r="BP255" i="2"/>
  <c r="BN255" i="2"/>
  <c r="Z545" i="2"/>
  <c r="X587" i="2"/>
  <c r="X589" i="2" s="1"/>
  <c r="BN22" i="2"/>
  <c r="BN53" i="2"/>
  <c r="BP91" i="2"/>
  <c r="BP127" i="2"/>
  <c r="Z137" i="2"/>
  <c r="Y175" i="2"/>
  <c r="Y182" i="2"/>
  <c r="BP187" i="2"/>
  <c r="Z225" i="2"/>
  <c r="Y272" i="2"/>
  <c r="Y251" i="2"/>
  <c r="Z289" i="2"/>
  <c r="Y319" i="2"/>
  <c r="Z324" i="2"/>
  <c r="Z328" i="2"/>
  <c r="Z334" i="2" s="1"/>
  <c r="Z343" i="2"/>
  <c r="BP346" i="2"/>
  <c r="BP350" i="2"/>
  <c r="BN352" i="2"/>
  <c r="BN357" i="2"/>
  <c r="BN361" i="2"/>
  <c r="Z363" i="2"/>
  <c r="Z364" i="2" s="1"/>
  <c r="Z369" i="2"/>
  <c r="BP377" i="2"/>
  <c r="BP381" i="2"/>
  <c r="Y384" i="2"/>
  <c r="BN387" i="2"/>
  <c r="Z393" i="2"/>
  <c r="Z394" i="2" s="1"/>
  <c r="BP401" i="2"/>
  <c r="BP405" i="2"/>
  <c r="Y408" i="2"/>
  <c r="BN411" i="2"/>
  <c r="BP435" i="2"/>
  <c r="BN437" i="2"/>
  <c r="BP442" i="2"/>
  <c r="BN444" i="2"/>
  <c r="BP471" i="2"/>
  <c r="BP475" i="2"/>
  <c r="BP480" i="2"/>
  <c r="BN482" i="2"/>
  <c r="BN487" i="2"/>
  <c r="BN493" i="2"/>
  <c r="Y502" i="2"/>
  <c r="BP511" i="2"/>
  <c r="BN513" i="2"/>
  <c r="BN557" i="2"/>
  <c r="BP570" i="2"/>
  <c r="Z579" i="2"/>
  <c r="Z580" i="2" s="1"/>
  <c r="T596" i="2"/>
  <c r="Y263" i="2"/>
  <c r="Z315" i="2"/>
  <c r="BN333" i="2"/>
  <c r="BN337" i="2"/>
  <c r="Z339" i="2"/>
  <c r="Z345" i="2"/>
  <c r="BN374" i="2"/>
  <c r="Z376" i="2"/>
  <c r="BN398" i="2"/>
  <c r="Z400" i="2"/>
  <c r="Y415" i="2"/>
  <c r="Y419" i="2"/>
  <c r="Y425" i="2"/>
  <c r="BN432" i="2"/>
  <c r="Z434" i="2"/>
  <c r="Z441" i="2"/>
  <c r="BP457" i="2"/>
  <c r="BP462" i="2"/>
  <c r="BN468" i="2"/>
  <c r="Z470" i="2"/>
  <c r="BN500" i="2"/>
  <c r="Z506" i="2"/>
  <c r="Z510" i="2"/>
  <c r="Z531" i="2"/>
  <c r="Z533" i="2"/>
  <c r="Z535" i="2"/>
  <c r="Z537" i="2"/>
  <c r="BN549" i="2"/>
  <c r="BN551" i="2"/>
  <c r="BN553" i="2"/>
  <c r="Y560" i="2"/>
  <c r="BP563" i="2"/>
  <c r="BP565" i="2"/>
  <c r="Z575" i="2"/>
  <c r="Z576" i="2" s="1"/>
  <c r="BN583" i="2"/>
  <c r="BN289" i="2"/>
  <c r="BN324" i="2"/>
  <c r="BN328" i="2"/>
  <c r="BN343" i="2"/>
  <c r="Y347" i="2"/>
  <c r="BP352" i="2"/>
  <c r="BP357" i="2"/>
  <c r="BP361" i="2"/>
  <c r="BN363" i="2"/>
  <c r="BN369" i="2"/>
  <c r="Y378" i="2"/>
  <c r="BP387" i="2"/>
  <c r="Y390" i="2"/>
  <c r="BN393" i="2"/>
  <c r="Y402" i="2"/>
  <c r="BP411" i="2"/>
  <c r="BN413" i="2"/>
  <c r="BP437" i="2"/>
  <c r="BN439" i="2"/>
  <c r="BP444" i="2"/>
  <c r="BN446" i="2"/>
  <c r="Y472" i="2"/>
  <c r="Y476" i="2"/>
  <c r="BP482" i="2"/>
  <c r="BP487" i="2"/>
  <c r="BP493" i="2"/>
  <c r="BP513" i="2"/>
  <c r="BP557" i="2"/>
  <c r="BN579" i="2"/>
  <c r="V596" i="2"/>
  <c r="Z254" i="2"/>
  <c r="Y307" i="2"/>
  <c r="Z321" i="2"/>
  <c r="BP337" i="2"/>
  <c r="BP398" i="2"/>
  <c r="BN400" i="2"/>
  <c r="Z410" i="2"/>
  <c r="Z415" i="2" s="1"/>
  <c r="BN434" i="2"/>
  <c r="BN441" i="2"/>
  <c r="Y463" i="2"/>
  <c r="BN470" i="2"/>
  <c r="BP500" i="2"/>
  <c r="Y503" i="2"/>
  <c r="BN506" i="2"/>
  <c r="BN510" i="2"/>
  <c r="Z512" i="2"/>
  <c r="BN531" i="2"/>
  <c r="BN533" i="2"/>
  <c r="BN535" i="2"/>
  <c r="BN537" i="2"/>
  <c r="Y546" i="2"/>
  <c r="BP549" i="2"/>
  <c r="BP551" i="2"/>
  <c r="BP553" i="2"/>
  <c r="Z562" i="2"/>
  <c r="Z564" i="2"/>
  <c r="Y566" i="2"/>
  <c r="BN575" i="2"/>
  <c r="BP583" i="2"/>
  <c r="W596" i="2"/>
  <c r="BN242" i="2"/>
  <c r="BN296" i="2"/>
  <c r="BN301" i="2"/>
  <c r="BP328" i="2"/>
  <c r="BP343" i="2"/>
  <c r="Y353" i="2"/>
  <c r="Y358" i="2"/>
  <c r="BP369" i="2"/>
  <c r="BP393" i="2"/>
  <c r="Y426" i="2"/>
  <c r="Y483" i="2"/>
  <c r="Y488" i="2"/>
  <c r="BP519" i="2"/>
  <c r="Z558" i="2"/>
  <c r="BN571" i="2"/>
  <c r="BP579" i="2"/>
  <c r="J596" i="2"/>
  <c r="Y334" i="2"/>
  <c r="Y403" i="2"/>
  <c r="Y473" i="2"/>
  <c r="Y477" i="2"/>
  <c r="BP506" i="2"/>
  <c r="BP510" i="2"/>
  <c r="BP531" i="2"/>
  <c r="Z548" i="2"/>
  <c r="Z554" i="2" s="1"/>
  <c r="Y554" i="2"/>
  <c r="BN562" i="2"/>
  <c r="BP575" i="2"/>
  <c r="Y584" i="2"/>
  <c r="Z314" i="2"/>
  <c r="Z318" i="2" s="1"/>
  <c r="Z338" i="2"/>
  <c r="Z340" i="2" s="1"/>
  <c r="Z344" i="2"/>
  <c r="Y364" i="2"/>
  <c r="Z375" i="2"/>
  <c r="Z399" i="2"/>
  <c r="Z433" i="2"/>
  <c r="Z449" i="2" s="1"/>
  <c r="Z440" i="2"/>
  <c r="Z469" i="2"/>
  <c r="Z501" i="2"/>
  <c r="Z502" i="2" s="1"/>
  <c r="Z505" i="2"/>
  <c r="Y516" i="2"/>
  <c r="BN558" i="2"/>
  <c r="Y580" i="2"/>
  <c r="M596" i="2"/>
  <c r="Y354" i="2"/>
  <c r="Y359" i="2"/>
  <c r="Y484" i="2"/>
  <c r="Y489" i="2"/>
  <c r="Y538" i="2"/>
  <c r="Y576" i="2"/>
  <c r="AA596" i="2"/>
  <c r="Y297" i="2"/>
  <c r="BN314" i="2"/>
  <c r="BN338" i="2"/>
  <c r="BN344" i="2"/>
  <c r="Z346" i="2"/>
  <c r="Z350" i="2"/>
  <c r="Z353" i="2" s="1"/>
  <c r="BN375" i="2"/>
  <c r="Z377" i="2"/>
  <c r="Z381" i="2"/>
  <c r="Z383" i="2" s="1"/>
  <c r="BN399" i="2"/>
  <c r="Z401" i="2"/>
  <c r="Z405" i="2"/>
  <c r="Z407" i="2" s="1"/>
  <c r="BN433" i="2"/>
  <c r="Z435" i="2"/>
  <c r="BN440" i="2"/>
  <c r="Z442" i="2"/>
  <c r="Y449" i="2"/>
  <c r="BN469" i="2"/>
  <c r="Z471" i="2"/>
  <c r="Z475" i="2"/>
  <c r="Z476" i="2" s="1"/>
  <c r="Z480" i="2"/>
  <c r="Z483" i="2" s="1"/>
  <c r="BN501" i="2"/>
  <c r="BN505" i="2"/>
  <c r="Z511" i="2"/>
  <c r="Y522" i="2"/>
  <c r="Z570" i="2"/>
  <c r="Z572" i="2" s="1"/>
  <c r="Y572" i="2"/>
  <c r="Y585" i="2"/>
  <c r="AB596" i="2"/>
  <c r="Y365" i="2"/>
  <c r="AC596" i="2"/>
  <c r="Z387" i="2"/>
  <c r="Z389" i="2" s="1"/>
  <c r="BP505" i="2"/>
  <c r="Y539" i="2"/>
  <c r="Z557" i="2"/>
  <c r="Z559" i="2" s="1"/>
  <c r="BN570" i="2"/>
  <c r="Y573" i="2"/>
  <c r="Z516" i="2" l="1"/>
  <c r="Y590" i="2"/>
  <c r="Y588" i="2"/>
  <c r="Y586" i="2"/>
  <c r="Z88" i="2"/>
  <c r="Z402" i="2"/>
  <c r="Z325" i="2"/>
  <c r="Z538" i="2"/>
  <c r="Z472" i="2"/>
  <c r="Z107" i="2"/>
  <c r="Z36" i="2"/>
  <c r="Z250" i="2"/>
  <c r="Y587" i="2"/>
  <c r="Y589" i="2" s="1"/>
  <c r="Z124" i="2"/>
  <c r="Z292" i="2"/>
  <c r="Z378" i="2"/>
  <c r="Z181" i="2"/>
  <c r="Z175" i="2"/>
  <c r="Z230" i="2"/>
  <c r="Z216" i="2"/>
  <c r="Z566" i="2"/>
  <c r="Z262" i="2"/>
  <c r="Z194" i="2"/>
  <c r="Z59" i="2"/>
  <c r="Z99" i="2"/>
  <c r="Z507" i="2"/>
  <c r="Z347" i="2"/>
  <c r="Z74" i="2"/>
  <c r="Z139" i="2"/>
  <c r="Z130" i="2"/>
  <c r="Z238" i="2"/>
  <c r="Z591" i="2" l="1"/>
</calcChain>
</file>

<file path=xl/sharedStrings.xml><?xml version="1.0" encoding="utf-8"?>
<sst xmlns="http://schemas.openxmlformats.org/spreadsheetml/2006/main" count="3673" uniqueCount="768">
  <si>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</si>
  <si>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</si>
  <si>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</si>
  <si>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</si>
  <si>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</si>
  <si>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</si>
  <si>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</si>
  <si>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</si>
  <si>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</si>
  <si>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</si>
  <si>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</si>
  <si>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</si>
  <si>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</si>
  <si>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</si>
  <si>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</si>
  <si>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</si>
  <si>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</si>
  <si>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</si>
  <si>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</si>
  <si>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</si>
  <si>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</si>
  <si>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</si>
  <si>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</si>
  <si>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</si>
  <si>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</si>
  <si>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</si>
  <si>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</si>
  <si>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</si>
  <si>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</si>
  <si>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</si>
  <si>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</si>
  <si>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</si>
  <si>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</si>
  <si>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</si>
  <si>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</si>
  <si>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</si>
  <si>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</si>
  <si>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</si>
  <si>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</si>
  <si>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</si>
  <si>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</si>
  <si>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</si>
  <si>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</si>
  <si>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</si>
  <si>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</si>
  <si>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</si>
  <si>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</si>
  <si>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</si>
  <si>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</si>
  <si>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</si>
  <si>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</si>
  <si>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</si>
  <si>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</si>
  <si>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</si>
  <si>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</si>
  <si>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</si>
  <si>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</si>
  <si>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</si>
  <si>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</si>
  <si>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</si>
  <si>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</si>
  <si>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</si>
  <si>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</si>
  <si>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</si>
  <si>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</si>
  <si>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</si>
  <si>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</si>
  <si>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</si>
  <si>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</si>
  <si>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</si>
  <si>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</si>
  <si>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</si>
  <si>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</si>
  <si>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</si>
  <si>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</si>
  <si>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</si>
  <si>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</si>
  <si>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</si>
  <si>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</si>
  <si>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</si>
  <si>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</si>
  <si>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</si>
  <si>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</si>
  <si>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</si>
  <si>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</si>
  <si>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</si>
  <si>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</si>
  <si>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</si>
  <si>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</si>
  <si>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</si>
  <si>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</si>
  <si>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</si>
  <si>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</si>
  <si>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</si>
  <si>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</si>
  <si>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</si>
  <si>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</si>
  <si>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</si>
  <si>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</si>
  <si>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</si>
  <si>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</si>
  <si>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</si>
  <si>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</si>
  <si>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</si>
  <si>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</si>
  <si>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</si>
  <si>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</si>
  <si>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</si>
  <si>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</si>
  <si>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</si>
  <si>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</si>
  <si>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</si>
  <si>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</si>
  <si>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</si>
  <si>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</si>
  <si>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</si>
  <si>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</si>
  <si>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</si>
  <si>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</si>
  <si>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</si>
  <si>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</si>
  <si>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</si>
  <si>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</si>
  <si>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</si>
  <si>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</si>
  <si>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СК3</t>
  </si>
  <si>
    <t>8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</si>
  <si>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</si>
  <si>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</si>
  <si>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</si>
  <si>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</si>
  <si>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</si>
  <si>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</si>
  <si>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</si>
  <si>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</si>
  <si>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</si>
  <si>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</si>
  <si>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</si>
  <si>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</si>
  <si>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</si>
  <si>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</si>
  <si>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</si>
  <si>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</si>
  <si>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</si>
  <si>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</si>
  <si>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</si>
  <si>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</si>
  <si>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</si>
  <si>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</si>
  <si>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</si>
  <si>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</si>
  <si>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</si>
  <si>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</si>
  <si>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</si>
  <si>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</si>
  <si>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</si>
  <si>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</si>
  <si>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</si>
  <si>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</si>
  <si>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</si>
  <si>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</si>
  <si>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</si>
  <si>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</si>
  <si>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</si>
  <si>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</si>
  <si>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</si>
  <si>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</si>
  <si>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</si>
  <si>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</si>
  <si>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</si>
  <si>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</si>
  <si>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</si>
  <si>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</si>
  <si>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</si>
  <si>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</si>
  <si>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</si>
  <si>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</si>
  <si>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</si>
  <si>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</si>
  <si>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</si>
  <si>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</si>
  <si>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</si>
  <si>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</si>
  <si>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</si>
  <si>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</si>
  <si>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</si>
  <si>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</si>
  <si>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</si>
  <si>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31.08.2024</t>
  </si>
  <si>
    <t>SU002816</t>
  </si>
  <si>
    <t>P003228</t>
  </si>
  <si>
    <t>30.08.2024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</si>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</sst>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3" t="s">
        <v>29</v>
      </c>
      <c r="E1" s="383"/>
      <c r="F1" s="383"/>
      <c r="G1" s="14" t="s">
        <v>69</v>
      </c>
      <c r="H1" s="383" t="s">
        <v>49</v>
      </c>
      <c r="I1" s="383"/>
      <c r="J1" s="383"/>
      <c r="K1" s="383"/>
      <c r="L1" s="383"/>
      <c r="M1" s="383"/>
      <c r="N1" s="383"/>
      <c r="O1" s="383"/>
      <c r="P1" s="383"/>
      <c r="Q1" s="383"/>
      <c r="R1" s="384" t="s">
        <v>70</v>
      </c>
      <c r="S1" s="385"/>
      <c r="T1" s="38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6"/>
      <c r="Q3" s="386"/>
      <c r="R3" s="386"/>
      <c r="S3" s="386"/>
      <c r="T3" s="386"/>
      <c r="U3" s="386"/>
      <c r="V3" s="386"/>
      <c r="W3" s="38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7" t="s">
        <v>8</v>
      </c>
      <c r="B5" s="387"/>
      <c r="C5" s="387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388"/>
      <c r="N5" s="73"/>
      <c r="P5" s="27" t="s">
        <v>4</v>
      </c>
      <c r="Q5" s="390">
        <v>45528</v>
      </c>
      <c r="R5" s="390"/>
      <c r="T5" s="391" t="s">
        <v>3</v>
      </c>
      <c r="U5" s="392"/>
      <c r="V5" s="393" t="s">
        <v>736</v>
      </c>
      <c r="W5" s="394"/>
      <c r="AB5" s="60"/>
      <c r="AC5" s="60"/>
      <c r="AD5" s="60"/>
      <c r="AE5" s="60"/>
    </row>
    <row r="6" spans="1:32" s="17" customFormat="1" ht="24" customHeight="1" x14ac:dyDescent="0.2">
      <c r="A6" s="387" t="s">
        <v>1</v>
      </c>
      <c r="B6" s="387"/>
      <c r="C6" s="387"/>
      <c r="D6" s="395" t="s">
        <v>737</v>
      </c>
      <c r="E6" s="395"/>
      <c r="F6" s="395"/>
      <c r="G6" s="395"/>
      <c r="H6" s="395"/>
      <c r="I6" s="395"/>
      <c r="J6" s="395"/>
      <c r="K6" s="395"/>
      <c r="L6" s="395"/>
      <c r="M6" s="395"/>
      <c r="N6" s="74"/>
      <c r="P6" s="27" t="s">
        <v>30</v>
      </c>
      <c r="Q6" s="396" t="str">
        <f>IF(Q5=0," ",CHOOSE(WEEKDAY(Q5,2),"Понедельник","Вторник","Среда","Четверг","Пятница","Суббота","Воскресенье"))</f>
        <v>Суббота</v>
      </c>
      <c r="R6" s="396"/>
      <c r="T6" s="397" t="s">
        <v>5</v>
      </c>
      <c r="U6" s="398"/>
      <c r="V6" s="399" t="s">
        <v>72</v>
      </c>
      <c r="W6" s="40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5" t="str">
        <f>IFERROR(VLOOKUP(DeliveryAddress,Table,3,0),1)</f>
        <v>1</v>
      </c>
      <c r="E7" s="406"/>
      <c r="F7" s="406"/>
      <c r="G7" s="406"/>
      <c r="H7" s="406"/>
      <c r="I7" s="406"/>
      <c r="J7" s="406"/>
      <c r="K7" s="406"/>
      <c r="L7" s="406"/>
      <c r="M7" s="407"/>
      <c r="N7" s="75"/>
      <c r="P7" s="29"/>
      <c r="Q7" s="49"/>
      <c r="R7" s="49"/>
      <c r="T7" s="397"/>
      <c r="U7" s="398"/>
      <c r="V7" s="401"/>
      <c r="W7" s="402"/>
      <c r="AB7" s="60"/>
      <c r="AC7" s="60"/>
      <c r="AD7" s="60"/>
      <c r="AE7" s="60"/>
    </row>
    <row r="8" spans="1:32" s="17" customFormat="1" ht="25.5" customHeight="1" x14ac:dyDescent="0.2">
      <c r="A8" s="408" t="s">
        <v>60</v>
      </c>
      <c r="B8" s="408"/>
      <c r="C8" s="408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76"/>
      <c r="P8" s="27" t="s">
        <v>11</v>
      </c>
      <c r="Q8" s="410">
        <v>0.41666666666666669</v>
      </c>
      <c r="R8" s="410"/>
      <c r="T8" s="397"/>
      <c r="U8" s="398"/>
      <c r="V8" s="401"/>
      <c r="W8" s="402"/>
      <c r="AB8" s="60"/>
      <c r="AC8" s="60"/>
      <c r="AD8" s="60"/>
      <c r="AE8" s="60"/>
    </row>
    <row r="9" spans="1:32" s="17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/>
      <c r="C9" s="411"/>
      <c r="D9" s="412" t="s">
        <v>48</v>
      </c>
      <c r="E9" s="413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71"/>
      <c r="P9" s="31" t="s">
        <v>15</v>
      </c>
      <c r="Q9" s="415"/>
      <c r="R9" s="415"/>
      <c r="T9" s="397"/>
      <c r="U9" s="398"/>
      <c r="V9" s="403"/>
      <c r="W9" s="40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/>
      <c r="C10" s="411"/>
      <c r="D10" s="412"/>
      <c r="E10" s="413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/>
      <c r="H10" s="416" t="str">
        <f>IFERROR(VLOOKUP($D$10,Proxy,2,FALSE),"")</f>
        <v/>
      </c>
      <c r="I10" s="416"/>
      <c r="J10" s="416"/>
      <c r="K10" s="416"/>
      <c r="L10" s="416"/>
      <c r="M10" s="416"/>
      <c r="N10" s="72"/>
      <c r="P10" s="31" t="s">
        <v>35</v>
      </c>
      <c r="Q10" s="417"/>
      <c r="R10" s="417"/>
      <c r="U10" s="29" t="s">
        <v>12</v>
      </c>
      <c r="V10" s="418" t="s">
        <v>73</v>
      </c>
      <c r="W10" s="41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0"/>
      <c r="R11" s="420"/>
      <c r="U11" s="29" t="s">
        <v>31</v>
      </c>
      <c r="V11" s="421" t="s">
        <v>57</v>
      </c>
      <c r="W11" s="42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2" t="s">
        <v>74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77"/>
      <c r="P12" s="27" t="s">
        <v>33</v>
      </c>
      <c r="Q12" s="410"/>
      <c r="R12" s="410"/>
      <c r="S12" s="28"/>
      <c r="T12"/>
      <c r="U12" s="29" t="s">
        <v>48</v>
      </c>
      <c r="V12" s="423"/>
      <c r="W12" s="423"/>
      <c r="X12"/>
      <c r="AB12" s="60"/>
      <c r="AC12" s="60"/>
      <c r="AD12" s="60"/>
      <c r="AE12" s="60"/>
    </row>
    <row r="13" spans="1:32" s="17" customFormat="1" ht="23.25" customHeight="1" x14ac:dyDescent="0.2">
      <c r="A13" s="422" t="s">
        <v>75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77"/>
      <c r="O13" s="31"/>
      <c r="P13" s="31" t="s">
        <v>34</v>
      </c>
      <c r="Q13" s="421"/>
      <c r="R13" s="42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2" t="s">
        <v>76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4" t="s">
        <v>77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78"/>
      <c r="O15"/>
      <c r="P15" s="425" t="s">
        <v>63</v>
      </c>
      <c r="Q15" s="425"/>
      <c r="R15" s="425"/>
      <c r="S15" s="425"/>
      <c r="T15" s="42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6"/>
      <c r="Q16" s="426"/>
      <c r="R16" s="426"/>
      <c r="S16" s="426"/>
      <c r="T16" s="4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8" t="s">
        <v>61</v>
      </c>
      <c r="B17" s="428" t="s">
        <v>51</v>
      </c>
      <c r="C17" s="429" t="s">
        <v>50</v>
      </c>
      <c r="D17" s="428" t="s">
        <v>52</v>
      </c>
      <c r="E17" s="428"/>
      <c r="F17" s="428" t="s">
        <v>24</v>
      </c>
      <c r="G17" s="428" t="s">
        <v>27</v>
      </c>
      <c r="H17" s="428" t="s">
        <v>25</v>
      </c>
      <c r="I17" s="428" t="s">
        <v>26</v>
      </c>
      <c r="J17" s="430" t="s">
        <v>16</v>
      </c>
      <c r="K17" s="430" t="s">
        <v>65</v>
      </c>
      <c r="L17" s="430" t="s">
        <v>67</v>
      </c>
      <c r="M17" s="430" t="s">
        <v>2</v>
      </c>
      <c r="N17" s="430" t="s">
        <v>66</v>
      </c>
      <c r="O17" s="428" t="s">
        <v>28</v>
      </c>
      <c r="P17" s="428" t="s">
        <v>17</v>
      </c>
      <c r="Q17" s="428"/>
      <c r="R17" s="428"/>
      <c r="S17" s="428"/>
      <c r="T17" s="428"/>
      <c r="U17" s="427" t="s">
        <v>58</v>
      </c>
      <c r="V17" s="428"/>
      <c r="W17" s="428" t="s">
        <v>6</v>
      </c>
      <c r="X17" s="428" t="s">
        <v>44</v>
      </c>
      <c r="Y17" s="432" t="s">
        <v>56</v>
      </c>
      <c r="Z17" s="428" t="s">
        <v>18</v>
      </c>
      <c r="AA17" s="434" t="s">
        <v>62</v>
      </c>
      <c r="AB17" s="434" t="s">
        <v>19</v>
      </c>
      <c r="AC17" s="435" t="s">
        <v>68</v>
      </c>
      <c r="AD17" s="437" t="s">
        <v>59</v>
      </c>
      <c r="AE17" s="438"/>
      <c r="AF17" s="439"/>
      <c r="AG17" s="443"/>
      <c r="BD17" s="444" t="s">
        <v>64</v>
      </c>
    </row>
    <row r="18" spans="1:68" ht="14.25" customHeight="1" x14ac:dyDescent="0.2">
      <c r="A18" s="428"/>
      <c r="B18" s="428"/>
      <c r="C18" s="429"/>
      <c r="D18" s="428"/>
      <c r="E18" s="428"/>
      <c r="F18" s="428" t="s">
        <v>20</v>
      </c>
      <c r="G18" s="428" t="s">
        <v>21</v>
      </c>
      <c r="H18" s="428" t="s">
        <v>22</v>
      </c>
      <c r="I18" s="428" t="s">
        <v>22</v>
      </c>
      <c r="J18" s="431"/>
      <c r="K18" s="431"/>
      <c r="L18" s="431"/>
      <c r="M18" s="431"/>
      <c r="N18" s="431"/>
      <c r="O18" s="428"/>
      <c r="P18" s="428"/>
      <c r="Q18" s="428"/>
      <c r="R18" s="428"/>
      <c r="S18" s="428"/>
      <c r="T18" s="428"/>
      <c r="U18" s="36" t="s">
        <v>47</v>
      </c>
      <c r="V18" s="36" t="s">
        <v>46</v>
      </c>
      <c r="W18" s="428"/>
      <c r="X18" s="428"/>
      <c r="Y18" s="433"/>
      <c r="Z18" s="428"/>
      <c r="AA18" s="434"/>
      <c r="AB18" s="434"/>
      <c r="AC18" s="436"/>
      <c r="AD18" s="440"/>
      <c r="AE18" s="441"/>
      <c r="AF18" s="442"/>
      <c r="AG18" s="443"/>
      <c r="BD18" s="444"/>
    </row>
    <row r="19" spans="1:68" ht="27.75" customHeight="1" x14ac:dyDescent="0.2">
      <c r="A19" s="445" t="s">
        <v>78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  <c r="AA19" s="55"/>
      <c r="AB19" s="55"/>
      <c r="AC19" s="55"/>
    </row>
    <row r="20" spans="1:68" ht="16.5" customHeight="1" x14ac:dyDescent="0.25">
      <c r="A20" s="446" t="s">
        <v>78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6"/>
      <c r="AA20" s="66"/>
      <c r="AB20" s="66"/>
      <c r="AC20" s="80"/>
    </row>
    <row r="21" spans="1:68" ht="14.25" customHeight="1" x14ac:dyDescent="0.25">
      <c r="A21" s="447" t="s">
        <v>79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8">
        <v>4680115885004</v>
      </c>
      <c r="E22" s="44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0"/>
      <c r="R22" s="450"/>
      <c r="S22" s="450"/>
      <c r="T22" s="45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5"/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6"/>
      <c r="P23" s="452" t="s">
        <v>43</v>
      </c>
      <c r="Q23" s="453"/>
      <c r="R23" s="453"/>
      <c r="S23" s="453"/>
      <c r="T23" s="453"/>
      <c r="U23" s="453"/>
      <c r="V23" s="45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6"/>
      <c r="P24" s="452" t="s">
        <v>43</v>
      </c>
      <c r="Q24" s="453"/>
      <c r="R24" s="453"/>
      <c r="S24" s="453"/>
      <c r="T24" s="453"/>
      <c r="U24" s="453"/>
      <c r="V24" s="45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7" t="s">
        <v>84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48">
        <v>4680115885912</v>
      </c>
      <c r="E26" s="44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57" t="s">
        <v>87</v>
      </c>
      <c r="Q26" s="450"/>
      <c r="R26" s="450"/>
      <c r="S26" s="450"/>
      <c r="T26" s="45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48">
        <v>4607091383881</v>
      </c>
      <c r="E27" s="44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0"/>
      <c r="R27" s="450"/>
      <c r="S27" s="450"/>
      <c r="T27" s="45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48">
        <v>4607091388237</v>
      </c>
      <c r="E28" s="44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0"/>
      <c r="R28" s="450"/>
      <c r="S28" s="450"/>
      <c r="T28" s="45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4301051692</v>
      </c>
      <c r="D29" s="448">
        <v>4607091383935</v>
      </c>
      <c r="E29" s="44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35</v>
      </c>
      <c r="P29" s="46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50"/>
      <c r="R29" s="450"/>
      <c r="S29" s="450"/>
      <c r="T29" s="45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4301051180</v>
      </c>
      <c r="D30" s="448">
        <v>4607091383935</v>
      </c>
      <c r="E30" s="44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30</v>
      </c>
      <c r="P30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450"/>
      <c r="R30" s="450"/>
      <c r="S30" s="450"/>
      <c r="T30" s="45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48">
        <v>4680115881990</v>
      </c>
      <c r="E31" s="44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0"/>
      <c r="R31" s="450"/>
      <c r="S31" s="450"/>
      <c r="T31" s="45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48">
        <v>4680115881853</v>
      </c>
      <c r="E32" s="44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3" t="s">
        <v>100</v>
      </c>
      <c r="Q32" s="450"/>
      <c r="R32" s="450"/>
      <c r="S32" s="450"/>
      <c r="T32" s="45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48">
        <v>4680115885905</v>
      </c>
      <c r="E33" s="44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4" t="s">
        <v>103</v>
      </c>
      <c r="Q33" s="450"/>
      <c r="R33" s="450"/>
      <c r="S33" s="450"/>
      <c r="T33" s="45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48">
        <v>4607091383911</v>
      </c>
      <c r="E34" s="44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0"/>
      <c r="R34" s="450"/>
      <c r="S34" s="450"/>
      <c r="T34" s="45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48">
        <v>4607091388244</v>
      </c>
      <c r="E35" s="44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0"/>
      <c r="R35" s="450"/>
      <c r="S35" s="450"/>
      <c r="T35" s="451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5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6"/>
      <c r="P36" s="452" t="s">
        <v>43</v>
      </c>
      <c r="Q36" s="453"/>
      <c r="R36" s="453"/>
      <c r="S36" s="453"/>
      <c r="T36" s="453"/>
      <c r="U36" s="453"/>
      <c r="V36" s="45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5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6"/>
      <c r="P37" s="452" t="s">
        <v>43</v>
      </c>
      <c r="Q37" s="453"/>
      <c r="R37" s="453"/>
      <c r="S37" s="453"/>
      <c r="T37" s="453"/>
      <c r="U37" s="453"/>
      <c r="V37" s="454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47" t="s">
        <v>108</v>
      </c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48">
        <v>4607091388503</v>
      </c>
      <c r="E39" s="44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0"/>
      <c r="R39" s="450"/>
      <c r="S39" s="450"/>
      <c r="T39" s="45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5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6"/>
      <c r="P40" s="452" t="s">
        <v>43</v>
      </c>
      <c r="Q40" s="453"/>
      <c r="R40" s="453"/>
      <c r="S40" s="453"/>
      <c r="T40" s="453"/>
      <c r="U40" s="453"/>
      <c r="V40" s="45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5"/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6"/>
      <c r="P41" s="452" t="s">
        <v>43</v>
      </c>
      <c r="Q41" s="453"/>
      <c r="R41" s="453"/>
      <c r="S41" s="453"/>
      <c r="T41" s="453"/>
      <c r="U41" s="453"/>
      <c r="V41" s="45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47" t="s">
        <v>113</v>
      </c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7"/>
      <c r="W42" s="447"/>
      <c r="X42" s="447"/>
      <c r="Y42" s="447"/>
      <c r="Z42" s="447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48">
        <v>4607091388282</v>
      </c>
      <c r="E43" s="44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0"/>
      <c r="R43" s="450"/>
      <c r="S43" s="450"/>
      <c r="T43" s="45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5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6"/>
      <c r="P44" s="452" t="s">
        <v>43</v>
      </c>
      <c r="Q44" s="453"/>
      <c r="R44" s="453"/>
      <c r="S44" s="453"/>
      <c r="T44" s="453"/>
      <c r="U44" s="453"/>
      <c r="V44" s="45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5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6"/>
      <c r="P45" s="452" t="s">
        <v>43</v>
      </c>
      <c r="Q45" s="453"/>
      <c r="R45" s="453"/>
      <c r="S45" s="453"/>
      <c r="T45" s="453"/>
      <c r="U45" s="453"/>
      <c r="V45" s="45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47" t="s">
        <v>117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48">
        <v>4607091389111</v>
      </c>
      <c r="E47" s="44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0"/>
      <c r="R47" s="450"/>
      <c r="S47" s="450"/>
      <c r="T47" s="45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5"/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6"/>
      <c r="P48" s="452" t="s">
        <v>43</v>
      </c>
      <c r="Q48" s="453"/>
      <c r="R48" s="453"/>
      <c r="S48" s="453"/>
      <c r="T48" s="453"/>
      <c r="U48" s="453"/>
      <c r="V48" s="45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6"/>
      <c r="P49" s="452" t="s">
        <v>43</v>
      </c>
      <c r="Q49" s="453"/>
      <c r="R49" s="453"/>
      <c r="S49" s="453"/>
      <c r="T49" s="453"/>
      <c r="U49" s="453"/>
      <c r="V49" s="45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5" t="s">
        <v>120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55"/>
      <c r="AB50" s="55"/>
      <c r="AC50" s="55"/>
    </row>
    <row r="51" spans="1:68" ht="16.5" customHeight="1" x14ac:dyDescent="0.25">
      <c r="A51" s="446" t="s">
        <v>121</v>
      </c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66"/>
      <c r="AB51" s="66"/>
      <c r="AC51" s="80"/>
    </row>
    <row r="52" spans="1:68" ht="14.25" customHeight="1" x14ac:dyDescent="0.25">
      <c r="A52" s="447" t="s">
        <v>122</v>
      </c>
      <c r="B52" s="447"/>
      <c r="C52" s="447"/>
      <c r="D52" s="447"/>
      <c r="E52" s="447"/>
      <c r="F52" s="447"/>
      <c r="G52" s="447"/>
      <c r="H52" s="447"/>
      <c r="I52" s="447"/>
      <c r="J52" s="447"/>
      <c r="K52" s="447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4301011540</v>
      </c>
      <c r="D53" s="448">
        <v>4607091385670</v>
      </c>
      <c r="E53" s="448"/>
      <c r="F53" s="63">
        <v>1.4</v>
      </c>
      <c r="G53" s="38">
        <v>8</v>
      </c>
      <c r="H53" s="63">
        <v>11.2</v>
      </c>
      <c r="I53" s="63">
        <v>11.68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450"/>
      <c r="R53" s="450"/>
      <c r="S53" s="450"/>
      <c r="T53" s="45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4301011380</v>
      </c>
      <c r="D54" s="448">
        <v>4607091385670</v>
      </c>
      <c r="E54" s="448"/>
      <c r="F54" s="63">
        <v>1.35</v>
      </c>
      <c r="G54" s="38">
        <v>8</v>
      </c>
      <c r="H54" s="63">
        <v>10.8</v>
      </c>
      <c r="I54" s="63">
        <v>11.28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450"/>
      <c r="R54" s="450"/>
      <c r="S54" s="450"/>
      <c r="T54" s="45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48">
        <v>4680115883956</v>
      </c>
      <c r="E55" s="44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128</v>
      </c>
      <c r="N55" s="39"/>
      <c r="O55" s="38">
        <v>50</v>
      </c>
      <c r="P55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0"/>
      <c r="R55" s="450"/>
      <c r="S55" s="450"/>
      <c r="T55" s="45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4301011565</v>
      </c>
      <c r="D56" s="448">
        <v>4680115882539</v>
      </c>
      <c r="E56" s="448"/>
      <c r="F56" s="63">
        <v>0.37</v>
      </c>
      <c r="G56" s="38">
        <v>10</v>
      </c>
      <c r="H56" s="63">
        <v>3.7</v>
      </c>
      <c r="I56" s="63">
        <v>3.91</v>
      </c>
      <c r="J56" s="38">
        <v>120</v>
      </c>
      <c r="K56" s="38" t="s">
        <v>88</v>
      </c>
      <c r="L56" s="38"/>
      <c r="M56" s="39" t="s">
        <v>125</v>
      </c>
      <c r="N56" s="39"/>
      <c r="O56" s="38">
        <v>50</v>
      </c>
      <c r="P56" s="4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450"/>
      <c r="R56" s="450"/>
      <c r="S56" s="450"/>
      <c r="T56" s="45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4301011382</v>
      </c>
      <c r="D57" s="448">
        <v>4607091385687</v>
      </c>
      <c r="E57" s="448"/>
      <c r="F57" s="63">
        <v>0.4</v>
      </c>
      <c r="G57" s="38">
        <v>10</v>
      </c>
      <c r="H57" s="63">
        <v>4</v>
      </c>
      <c r="I57" s="63">
        <v>4.24</v>
      </c>
      <c r="J57" s="38">
        <v>120</v>
      </c>
      <c r="K57" s="38" t="s">
        <v>88</v>
      </c>
      <c r="L57" s="38"/>
      <c r="M57" s="39" t="s">
        <v>125</v>
      </c>
      <c r="N57" s="39"/>
      <c r="O57" s="38">
        <v>50</v>
      </c>
      <c r="P57" s="47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450"/>
      <c r="R57" s="450"/>
      <c r="S57" s="450"/>
      <c r="T57" s="45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48">
        <v>4680115883949</v>
      </c>
      <c r="E58" s="44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128</v>
      </c>
      <c r="N58" s="39"/>
      <c r="O58" s="38">
        <v>50</v>
      </c>
      <c r="P58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0"/>
      <c r="R58" s="450"/>
      <c r="S58" s="450"/>
      <c r="T58" s="45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2" t="s">
        <v>43</v>
      </c>
      <c r="Q59" s="453"/>
      <c r="R59" s="453"/>
      <c r="S59" s="453"/>
      <c r="T59" s="453"/>
      <c r="U59" s="453"/>
      <c r="V59" s="45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5"/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6"/>
      <c r="P60" s="452" t="s">
        <v>43</v>
      </c>
      <c r="Q60" s="453"/>
      <c r="R60" s="453"/>
      <c r="S60" s="453"/>
      <c r="T60" s="453"/>
      <c r="U60" s="453"/>
      <c r="V60" s="45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47" t="s">
        <v>84</v>
      </c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P61" s="447"/>
      <c r="Q61" s="447"/>
      <c r="R61" s="447"/>
      <c r="S61" s="447"/>
      <c r="T61" s="447"/>
      <c r="U61" s="447"/>
      <c r="V61" s="447"/>
      <c r="W61" s="447"/>
      <c r="X61" s="447"/>
      <c r="Y61" s="447"/>
      <c r="Z61" s="447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48">
        <v>4680115885233</v>
      </c>
      <c r="E62" s="44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125</v>
      </c>
      <c r="N62" s="39"/>
      <c r="O62" s="38">
        <v>40</v>
      </c>
      <c r="P62" s="4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0"/>
      <c r="R62" s="450"/>
      <c r="S62" s="450"/>
      <c r="T62" s="45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48">
        <v>4680115884915</v>
      </c>
      <c r="E63" s="44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125</v>
      </c>
      <c r="N63" s="39"/>
      <c r="O63" s="38">
        <v>40</v>
      </c>
      <c r="P63" s="4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0"/>
      <c r="R63" s="450"/>
      <c r="S63" s="450"/>
      <c r="T63" s="45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6"/>
      <c r="P64" s="452" t="s">
        <v>43</v>
      </c>
      <c r="Q64" s="453"/>
      <c r="R64" s="453"/>
      <c r="S64" s="453"/>
      <c r="T64" s="453"/>
      <c r="U64" s="453"/>
      <c r="V64" s="45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5"/>
      <c r="B65" s="455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6"/>
      <c r="P65" s="452" t="s">
        <v>43</v>
      </c>
      <c r="Q65" s="453"/>
      <c r="R65" s="453"/>
      <c r="S65" s="453"/>
      <c r="T65" s="453"/>
      <c r="U65" s="453"/>
      <c r="V65" s="45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6" t="s">
        <v>141</v>
      </c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66"/>
      <c r="AB66" s="66"/>
      <c r="AC66" s="80"/>
    </row>
    <row r="67" spans="1:68" ht="14.25" customHeight="1" x14ac:dyDescent="0.25">
      <c r="A67" s="447" t="s">
        <v>122</v>
      </c>
      <c r="B67" s="447"/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7"/>
      <c r="S67" s="447"/>
      <c r="T67" s="447"/>
      <c r="U67" s="447"/>
      <c r="V67" s="447"/>
      <c r="W67" s="447"/>
      <c r="X67" s="447"/>
      <c r="Y67" s="447"/>
      <c r="Z67" s="447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48">
        <v>4680115881426</v>
      </c>
      <c r="E68" s="44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128</v>
      </c>
      <c r="N68" s="39"/>
      <c r="O68" s="38">
        <v>50</v>
      </c>
      <c r="P68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0"/>
      <c r="R68" s="450"/>
      <c r="S68" s="450"/>
      <c r="T68" s="45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48">
        <v>4680115881426</v>
      </c>
      <c r="E69" s="448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0"/>
      <c r="R69" s="450"/>
      <c r="S69" s="450"/>
      <c r="T69" s="45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48">
        <v>4680115880283</v>
      </c>
      <c r="E70" s="448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128</v>
      </c>
      <c r="N70" s="39"/>
      <c r="O70" s="38">
        <v>45</v>
      </c>
      <c r="P70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0"/>
      <c r="R70" s="450"/>
      <c r="S70" s="450"/>
      <c r="T70" s="45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48">
        <v>4680115882720</v>
      </c>
      <c r="E71" s="448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128</v>
      </c>
      <c r="N71" s="39"/>
      <c r="O71" s="38">
        <v>90</v>
      </c>
      <c r="P71" s="4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0"/>
      <c r="R71" s="450"/>
      <c r="S71" s="450"/>
      <c r="T71" s="45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448">
        <v>4680115881525</v>
      </c>
      <c r="E72" s="44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128</v>
      </c>
      <c r="N72" s="39"/>
      <c r="O72" s="38">
        <v>50</v>
      </c>
      <c r="P72" s="482" t="s">
        <v>152</v>
      </c>
      <c r="Q72" s="450"/>
      <c r="R72" s="450"/>
      <c r="S72" s="450"/>
      <c r="T72" s="45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448">
        <v>4680115881419</v>
      </c>
      <c r="E73" s="448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128</v>
      </c>
      <c r="N73" s="39"/>
      <c r="O73" s="38">
        <v>50</v>
      </c>
      <c r="P73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0"/>
      <c r="R73" s="450"/>
      <c r="S73" s="450"/>
      <c r="T73" s="451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55"/>
      <c r="B74" s="455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6"/>
      <c r="P74" s="452" t="s">
        <v>43</v>
      </c>
      <c r="Q74" s="453"/>
      <c r="R74" s="453"/>
      <c r="S74" s="453"/>
      <c r="T74" s="453"/>
      <c r="U74" s="453"/>
      <c r="V74" s="454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55"/>
      <c r="B75" s="455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6"/>
      <c r="P75" s="452" t="s">
        <v>43</v>
      </c>
      <c r="Q75" s="453"/>
      <c r="R75" s="453"/>
      <c r="S75" s="453"/>
      <c r="T75" s="453"/>
      <c r="U75" s="453"/>
      <c r="V75" s="454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447" t="s">
        <v>155</v>
      </c>
      <c r="B76" s="447"/>
      <c r="C76" s="447"/>
      <c r="D76" s="447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/>
      <c r="X76" s="447"/>
      <c r="Y76" s="447"/>
      <c r="Z76" s="447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448">
        <v>4680115881440</v>
      </c>
      <c r="E77" s="448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128</v>
      </c>
      <c r="N77" s="39"/>
      <c r="O77" s="38">
        <v>50</v>
      </c>
      <c r="P77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0"/>
      <c r="R77" s="450"/>
      <c r="S77" s="450"/>
      <c r="T77" s="451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448">
        <v>4680115881433</v>
      </c>
      <c r="E78" s="448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128</v>
      </c>
      <c r="N78" s="39"/>
      <c r="O78" s="38">
        <v>50</v>
      </c>
      <c r="P78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0"/>
      <c r="R78" s="450"/>
      <c r="S78" s="450"/>
      <c r="T78" s="451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55"/>
      <c r="B79" s="455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6"/>
      <c r="P79" s="452" t="s">
        <v>43</v>
      </c>
      <c r="Q79" s="453"/>
      <c r="R79" s="453"/>
      <c r="S79" s="453"/>
      <c r="T79" s="453"/>
      <c r="U79" s="453"/>
      <c r="V79" s="454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55"/>
      <c r="B80" s="455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6"/>
      <c r="P80" s="452" t="s">
        <v>43</v>
      </c>
      <c r="Q80" s="453"/>
      <c r="R80" s="453"/>
      <c r="S80" s="453"/>
      <c r="T80" s="453"/>
      <c r="U80" s="453"/>
      <c r="V80" s="454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447" t="s">
        <v>79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448">
        <v>4680115885066</v>
      </c>
      <c r="E82" s="448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0"/>
      <c r="R82" s="450"/>
      <c r="S82" s="450"/>
      <c r="T82" s="45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customHeight="1" x14ac:dyDescent="0.25">
      <c r="A83" s="64" t="s">
        <v>162</v>
      </c>
      <c r="B83" s="64" t="s">
        <v>163</v>
      </c>
      <c r="C83" s="37">
        <v>4301031240</v>
      </c>
      <c r="D83" s="448">
        <v>4680115885042</v>
      </c>
      <c r="E83" s="448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450"/>
      <c r="R83" s="450"/>
      <c r="S83" s="450"/>
      <c r="T83" s="45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164</v>
      </c>
      <c r="B84" s="64" t="s">
        <v>165</v>
      </c>
      <c r="C84" s="37">
        <v>4301031315</v>
      </c>
      <c r="D84" s="448">
        <v>4680115885080</v>
      </c>
      <c r="E84" s="44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450"/>
      <c r="R84" s="450"/>
      <c r="S84" s="450"/>
      <c r="T84" s="45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166</v>
      </c>
      <c r="B85" s="64" t="s">
        <v>167</v>
      </c>
      <c r="C85" s="37">
        <v>4301031243</v>
      </c>
      <c r="D85" s="448">
        <v>4680115885073</v>
      </c>
      <c r="E85" s="44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450"/>
      <c r="R85" s="450"/>
      <c r="S85" s="450"/>
      <c r="T85" s="45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168</v>
      </c>
      <c r="B86" s="64" t="s">
        <v>169</v>
      </c>
      <c r="C86" s="37">
        <v>4301031241</v>
      </c>
      <c r="D86" s="448">
        <v>4680115885059</v>
      </c>
      <c r="E86" s="448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450"/>
      <c r="R86" s="450"/>
      <c r="S86" s="450"/>
      <c r="T86" s="45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170</v>
      </c>
      <c r="B87" s="64" t="s">
        <v>171</v>
      </c>
      <c r="C87" s="37">
        <v>4301031316</v>
      </c>
      <c r="D87" s="448">
        <v>4680115885097</v>
      </c>
      <c r="E87" s="44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0"/>
      <c r="R87" s="450"/>
      <c r="S87" s="450"/>
      <c r="T87" s="45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6"/>
      <c r="P88" s="452" t="s">
        <v>43</v>
      </c>
      <c r="Q88" s="453"/>
      <c r="R88" s="453"/>
      <c r="S88" s="453"/>
      <c r="T88" s="453"/>
      <c r="U88" s="453"/>
      <c r="V88" s="454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55"/>
      <c r="B89" s="455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6"/>
      <c r="P89" s="452" t="s">
        <v>43</v>
      </c>
      <c r="Q89" s="453"/>
      <c r="R89" s="453"/>
      <c r="S89" s="453"/>
      <c r="T89" s="453"/>
      <c r="U89" s="453"/>
      <c r="V89" s="454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447" t="s">
        <v>84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67"/>
      <c r="AB90" s="67"/>
      <c r="AC90" s="81"/>
    </row>
    <row r="91" spans="1:68" ht="16.5" customHeight="1" x14ac:dyDescent="0.25">
      <c r="A91" s="64" t="s">
        <v>172</v>
      </c>
      <c r="B91" s="64" t="s">
        <v>173</v>
      </c>
      <c r="C91" s="37">
        <v>4301051827</v>
      </c>
      <c r="D91" s="448">
        <v>4680115884403</v>
      </c>
      <c r="E91" s="448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0"/>
      <c r="R91" s="450"/>
      <c r="S91" s="450"/>
      <c r="T91" s="451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174</v>
      </c>
      <c r="B92" s="64" t="s">
        <v>175</v>
      </c>
      <c r="C92" s="37">
        <v>4301051837</v>
      </c>
      <c r="D92" s="448">
        <v>4680115884311</v>
      </c>
      <c r="E92" s="448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125</v>
      </c>
      <c r="N92" s="39"/>
      <c r="O92" s="38">
        <v>40</v>
      </c>
      <c r="P92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0"/>
      <c r="R92" s="450"/>
      <c r="S92" s="450"/>
      <c r="T92" s="451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6"/>
      <c r="P93" s="452" t="s">
        <v>43</v>
      </c>
      <c r="Q93" s="453"/>
      <c r="R93" s="453"/>
      <c r="S93" s="453"/>
      <c r="T93" s="453"/>
      <c r="U93" s="453"/>
      <c r="V93" s="454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6"/>
      <c r="P94" s="452" t="s">
        <v>43</v>
      </c>
      <c r="Q94" s="453"/>
      <c r="R94" s="453"/>
      <c r="S94" s="453"/>
      <c r="T94" s="453"/>
      <c r="U94" s="453"/>
      <c r="V94" s="454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447" t="s">
        <v>176</v>
      </c>
      <c r="B95" s="447"/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67"/>
      <c r="AB95" s="67"/>
      <c r="AC95" s="81"/>
    </row>
    <row r="96" spans="1:68" ht="27" customHeight="1" x14ac:dyDescent="0.25">
      <c r="A96" s="64" t="s">
        <v>177</v>
      </c>
      <c r="B96" s="64" t="s">
        <v>178</v>
      </c>
      <c r="C96" s="37">
        <v>4301060366</v>
      </c>
      <c r="D96" s="448">
        <v>4680115881532</v>
      </c>
      <c r="E96" s="448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0"/>
      <c r="R96" s="450"/>
      <c r="S96" s="450"/>
      <c r="T96" s="45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177</v>
      </c>
      <c r="B97" s="64" t="s">
        <v>179</v>
      </c>
      <c r="C97" s="37">
        <v>4301060371</v>
      </c>
      <c r="D97" s="448">
        <v>4680115881532</v>
      </c>
      <c r="E97" s="448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0"/>
      <c r="R97" s="450"/>
      <c r="S97" s="450"/>
      <c r="T97" s="451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4301060351</v>
      </c>
      <c r="D98" s="448">
        <v>4680115881464</v>
      </c>
      <c r="E98" s="448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125</v>
      </c>
      <c r="N98" s="39"/>
      <c r="O98" s="38">
        <v>30</v>
      </c>
      <c r="P98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0"/>
      <c r="R98" s="450"/>
      <c r="S98" s="450"/>
      <c r="T98" s="45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55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6"/>
      <c r="P99" s="452" t="s">
        <v>43</v>
      </c>
      <c r="Q99" s="453"/>
      <c r="R99" s="453"/>
      <c r="S99" s="453"/>
      <c r="T99" s="453"/>
      <c r="U99" s="453"/>
      <c r="V99" s="454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55"/>
      <c r="B100" s="455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6"/>
      <c r="P100" s="452" t="s">
        <v>43</v>
      </c>
      <c r="Q100" s="453"/>
      <c r="R100" s="453"/>
      <c r="S100" s="453"/>
      <c r="T100" s="453"/>
      <c r="U100" s="453"/>
      <c r="V100" s="454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46" t="s">
        <v>182</v>
      </c>
      <c r="B101" s="446"/>
      <c r="C101" s="446"/>
      <c r="D101" s="446"/>
      <c r="E101" s="446"/>
      <c r="F101" s="446"/>
      <c r="G101" s="446"/>
      <c r="H101" s="446"/>
      <c r="I101" s="446"/>
      <c r="J101" s="446"/>
      <c r="K101" s="446"/>
      <c r="L101" s="446"/>
      <c r="M101" s="446"/>
      <c r="N101" s="446"/>
      <c r="O101" s="446"/>
      <c r="P101" s="446"/>
      <c r="Q101" s="446"/>
      <c r="R101" s="446"/>
      <c r="S101" s="446"/>
      <c r="T101" s="446"/>
      <c r="U101" s="446"/>
      <c r="V101" s="446"/>
      <c r="W101" s="446"/>
      <c r="X101" s="446"/>
      <c r="Y101" s="446"/>
      <c r="Z101" s="446"/>
      <c r="AA101" s="66"/>
      <c r="AB101" s="66"/>
      <c r="AC101" s="80"/>
    </row>
    <row r="102" spans="1:68" ht="14.25" customHeight="1" x14ac:dyDescent="0.25">
      <c r="A102" s="447" t="s">
        <v>122</v>
      </c>
      <c r="B102" s="447"/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67"/>
      <c r="AB102" s="67"/>
      <c r="AC102" s="81"/>
    </row>
    <row r="103" spans="1:68" ht="27" customHeight="1" x14ac:dyDescent="0.25">
      <c r="A103" s="64" t="s">
        <v>183</v>
      </c>
      <c r="B103" s="64" t="s">
        <v>184</v>
      </c>
      <c r="C103" s="37">
        <v>4301011468</v>
      </c>
      <c r="D103" s="448">
        <v>4680115881327</v>
      </c>
      <c r="E103" s="448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0"/>
      <c r="R103" s="450"/>
      <c r="S103" s="450"/>
      <c r="T103" s="45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186</v>
      </c>
      <c r="B104" s="64" t="s">
        <v>187</v>
      </c>
      <c r="C104" s="37">
        <v>4301011476</v>
      </c>
      <c r="D104" s="448">
        <v>4680115881518</v>
      </c>
      <c r="E104" s="448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125</v>
      </c>
      <c r="N104" s="39"/>
      <c r="O104" s="38">
        <v>50</v>
      </c>
      <c r="P104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0"/>
      <c r="R104" s="450"/>
      <c r="S104" s="450"/>
      <c r="T104" s="451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4301011443</v>
      </c>
      <c r="D105" s="448">
        <v>4680115881303</v>
      </c>
      <c r="E105" s="448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450"/>
      <c r="R105" s="450"/>
      <c r="S105" s="450"/>
      <c r="T105" s="451"/>
      <c r="U105" s="40" t="s">
        <v>188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4301012007</v>
      </c>
      <c r="D106" s="448">
        <v>4680115881303</v>
      </c>
      <c r="E106" s="448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0"/>
      <c r="R106" s="450"/>
      <c r="S106" s="450"/>
      <c r="T106" s="451"/>
      <c r="U106" s="40" t="s">
        <v>48</v>
      </c>
      <c r="V106" s="40" t="s">
        <v>191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5"/>
      <c r="B107" s="455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6"/>
      <c r="P107" s="452" t="s">
        <v>43</v>
      </c>
      <c r="Q107" s="453"/>
      <c r="R107" s="453"/>
      <c r="S107" s="453"/>
      <c r="T107" s="453"/>
      <c r="U107" s="453"/>
      <c r="V107" s="454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5"/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6"/>
      <c r="P108" s="452" t="s">
        <v>43</v>
      </c>
      <c r="Q108" s="453"/>
      <c r="R108" s="453"/>
      <c r="S108" s="453"/>
      <c r="T108" s="453"/>
      <c r="U108" s="453"/>
      <c r="V108" s="454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customHeight="1" x14ac:dyDescent="0.25">
      <c r="A109" s="447" t="s">
        <v>84</v>
      </c>
      <c r="B109" s="447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48">
        <v>4607091386967</v>
      </c>
      <c r="E110" s="448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125</v>
      </c>
      <c r="N110" s="39"/>
      <c r="O110" s="38">
        <v>45</v>
      </c>
      <c r="P110" s="5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0"/>
      <c r="R110" s="450"/>
      <c r="S110" s="450"/>
      <c r="T110" s="45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48">
        <v>4607091386967</v>
      </c>
      <c r="E111" s="448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0"/>
      <c r="R111" s="450"/>
      <c r="S111" s="450"/>
      <c r="T111" s="45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48">
        <v>4607091385731</v>
      </c>
      <c r="E112" s="44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125</v>
      </c>
      <c r="N112" s="39"/>
      <c r="O112" s="38">
        <v>45</v>
      </c>
      <c r="P112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0"/>
      <c r="R112" s="450"/>
      <c r="S112" s="450"/>
      <c r="T112" s="451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48">
        <v>4680115880894</v>
      </c>
      <c r="E113" s="44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125</v>
      </c>
      <c r="N113" s="39"/>
      <c r="O113" s="38">
        <v>45</v>
      </c>
      <c r="P113" s="5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0"/>
      <c r="R113" s="450"/>
      <c r="S113" s="450"/>
      <c r="T113" s="45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48">
        <v>4680115880214</v>
      </c>
      <c r="E114" s="44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125</v>
      </c>
      <c r="N114" s="39"/>
      <c r="O114" s="38">
        <v>45</v>
      </c>
      <c r="P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0"/>
      <c r="R114" s="450"/>
      <c r="S114" s="450"/>
      <c r="T114" s="45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5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6"/>
      <c r="P115" s="452" t="s">
        <v>43</v>
      </c>
      <c r="Q115" s="453"/>
      <c r="R115" s="453"/>
      <c r="S115" s="453"/>
      <c r="T115" s="453"/>
      <c r="U115" s="453"/>
      <c r="V115" s="454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5"/>
      <c r="B116" s="455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6"/>
      <c r="P116" s="452" t="s">
        <v>43</v>
      </c>
      <c r="Q116" s="453"/>
      <c r="R116" s="453"/>
      <c r="S116" s="453"/>
      <c r="T116" s="453"/>
      <c r="U116" s="453"/>
      <c r="V116" s="454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6" t="s">
        <v>203</v>
      </c>
      <c r="B117" s="446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  <c r="N117" s="446"/>
      <c r="O117" s="446"/>
      <c r="P117" s="446"/>
      <c r="Q117" s="446"/>
      <c r="R117" s="446"/>
      <c r="S117" s="446"/>
      <c r="T117" s="446"/>
      <c r="U117" s="446"/>
      <c r="V117" s="446"/>
      <c r="W117" s="446"/>
      <c r="X117" s="446"/>
      <c r="Y117" s="446"/>
      <c r="Z117" s="446"/>
      <c r="AA117" s="66"/>
      <c r="AB117" s="66"/>
      <c r="AC117" s="80"/>
    </row>
    <row r="118" spans="1:68" ht="14.25" customHeight="1" x14ac:dyDescent="0.25">
      <c r="A118" s="447" t="s">
        <v>122</v>
      </c>
      <c r="B118" s="447"/>
      <c r="C118" s="447"/>
      <c r="D118" s="447"/>
      <c r="E118" s="447"/>
      <c r="F118" s="447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7"/>
      <c r="W118" s="447"/>
      <c r="X118" s="447"/>
      <c r="Y118" s="447"/>
      <c r="Z118" s="447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48">
        <v>4680115882133</v>
      </c>
      <c r="E119" s="448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128</v>
      </c>
      <c r="N119" s="39"/>
      <c r="O119" s="38">
        <v>50</v>
      </c>
      <c r="P119" s="5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0"/>
      <c r="R119" s="450"/>
      <c r="S119" s="450"/>
      <c r="T119" s="45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48">
        <v>4680115882133</v>
      </c>
      <c r="E120" s="448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128</v>
      </c>
      <c r="N120" s="39"/>
      <c r="O120" s="38">
        <v>50</v>
      </c>
      <c r="P120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0"/>
      <c r="R120" s="450"/>
      <c r="S120" s="450"/>
      <c r="T120" s="45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48">
        <v>4680115880269</v>
      </c>
      <c r="E121" s="448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125</v>
      </c>
      <c r="N121" s="39"/>
      <c r="O121" s="38">
        <v>50</v>
      </c>
      <c r="P121" s="5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0"/>
      <c r="R121" s="450"/>
      <c r="S121" s="450"/>
      <c r="T121" s="451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48">
        <v>4680115880429</v>
      </c>
      <c r="E122" s="448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125</v>
      </c>
      <c r="N122" s="39"/>
      <c r="O122" s="38">
        <v>50</v>
      </c>
      <c r="P122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0"/>
      <c r="R122" s="450"/>
      <c r="S122" s="450"/>
      <c r="T122" s="45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48">
        <v>4680115881457</v>
      </c>
      <c r="E123" s="448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125</v>
      </c>
      <c r="N123" s="39"/>
      <c r="O123" s="38">
        <v>50</v>
      </c>
      <c r="P123" s="5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0"/>
      <c r="R123" s="450"/>
      <c r="S123" s="450"/>
      <c r="T123" s="45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5"/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6"/>
      <c r="P124" s="452" t="s">
        <v>43</v>
      </c>
      <c r="Q124" s="453"/>
      <c r="R124" s="453"/>
      <c r="S124" s="453"/>
      <c r="T124" s="453"/>
      <c r="U124" s="453"/>
      <c r="V124" s="454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5"/>
      <c r="B125" s="455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6"/>
      <c r="P125" s="452" t="s">
        <v>43</v>
      </c>
      <c r="Q125" s="453"/>
      <c r="R125" s="453"/>
      <c r="S125" s="453"/>
      <c r="T125" s="453"/>
      <c r="U125" s="453"/>
      <c r="V125" s="454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47" t="s">
        <v>155</v>
      </c>
      <c r="B126" s="447"/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7"/>
      <c r="W126" s="447"/>
      <c r="X126" s="447"/>
      <c r="Y126" s="447"/>
      <c r="Z126" s="447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48">
        <v>4680115881488</v>
      </c>
      <c r="E127" s="448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128</v>
      </c>
      <c r="N127" s="39"/>
      <c r="O127" s="38">
        <v>50</v>
      </c>
      <c r="P127" s="5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0"/>
      <c r="R127" s="450"/>
      <c r="S127" s="450"/>
      <c r="T127" s="451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215</v>
      </c>
      <c r="B128" s="64" t="s">
        <v>216</v>
      </c>
      <c r="C128" s="37">
        <v>4301020258</v>
      </c>
      <c r="D128" s="448">
        <v>4680115882775</v>
      </c>
      <c r="E128" s="448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125</v>
      </c>
      <c r="N128" s="39"/>
      <c r="O128" s="38">
        <v>50</v>
      </c>
      <c r="P128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0"/>
      <c r="R128" s="450"/>
      <c r="S128" s="450"/>
      <c r="T128" s="451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4301020217</v>
      </c>
      <c r="D129" s="448">
        <v>4680115880658</v>
      </c>
      <c r="E129" s="44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128</v>
      </c>
      <c r="N129" s="39"/>
      <c r="O129" s="38">
        <v>50</v>
      </c>
      <c r="P12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0"/>
      <c r="R129" s="450"/>
      <c r="S129" s="450"/>
      <c r="T129" s="451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6"/>
      <c r="P130" s="452" t="s">
        <v>43</v>
      </c>
      <c r="Q130" s="453"/>
      <c r="R130" s="453"/>
      <c r="S130" s="453"/>
      <c r="T130" s="453"/>
      <c r="U130" s="453"/>
      <c r="V130" s="454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6"/>
      <c r="P131" s="452" t="s">
        <v>43</v>
      </c>
      <c r="Q131" s="453"/>
      <c r="R131" s="453"/>
      <c r="S131" s="453"/>
      <c r="T131" s="453"/>
      <c r="U131" s="453"/>
      <c r="V131" s="454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47" t="s">
        <v>84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447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4301051612</v>
      </c>
      <c r="D133" s="448">
        <v>4607091385168</v>
      </c>
      <c r="E133" s="448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5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450"/>
      <c r="R133" s="450"/>
      <c r="S133" s="450"/>
      <c r="T133" s="45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219</v>
      </c>
      <c r="B134" s="64" t="s">
        <v>221</v>
      </c>
      <c r="C134" s="37">
        <v>4301051360</v>
      </c>
      <c r="D134" s="448">
        <v>4607091385168</v>
      </c>
      <c r="E134" s="44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126</v>
      </c>
      <c r="L134" s="38"/>
      <c r="M134" s="39" t="s">
        <v>125</v>
      </c>
      <c r="N134" s="39"/>
      <c r="O134" s="38">
        <v>45</v>
      </c>
      <c r="P134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50"/>
      <c r="R134" s="450"/>
      <c r="S134" s="450"/>
      <c r="T134" s="45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222</v>
      </c>
      <c r="B135" s="64" t="s">
        <v>223</v>
      </c>
      <c r="C135" s="37">
        <v>4301051362</v>
      </c>
      <c r="D135" s="448">
        <v>4607091383256</v>
      </c>
      <c r="E135" s="44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45</v>
      </c>
      <c r="P135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0"/>
      <c r="R135" s="450"/>
      <c r="S135" s="450"/>
      <c r="T135" s="45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224</v>
      </c>
      <c r="B136" s="64" t="s">
        <v>225</v>
      </c>
      <c r="C136" s="37">
        <v>4301051358</v>
      </c>
      <c r="D136" s="448">
        <v>4607091385748</v>
      </c>
      <c r="E136" s="44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125</v>
      </c>
      <c r="N136" s="39"/>
      <c r="O136" s="38">
        <v>45</v>
      </c>
      <c r="P136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0"/>
      <c r="R136" s="450"/>
      <c r="S136" s="450"/>
      <c r="T136" s="451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4301051738</v>
      </c>
      <c r="D137" s="448">
        <v>4680115884533</v>
      </c>
      <c r="E137" s="448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0"/>
      <c r="R137" s="450"/>
      <c r="S137" s="450"/>
      <c r="T137" s="451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4301051480</v>
      </c>
      <c r="D138" s="448">
        <v>4680115882645</v>
      </c>
      <c r="E138" s="448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0"/>
      <c r="R138" s="450"/>
      <c r="S138" s="450"/>
      <c r="T138" s="45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6"/>
      <c r="P139" s="452" t="s">
        <v>43</v>
      </c>
      <c r="Q139" s="453"/>
      <c r="R139" s="453"/>
      <c r="S139" s="453"/>
      <c r="T139" s="453"/>
      <c r="U139" s="453"/>
      <c r="V139" s="454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6"/>
      <c r="P140" s="452" t="s">
        <v>43</v>
      </c>
      <c r="Q140" s="453"/>
      <c r="R140" s="453"/>
      <c r="S140" s="453"/>
      <c r="T140" s="453"/>
      <c r="U140" s="453"/>
      <c r="V140" s="454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447" t="s">
        <v>176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447"/>
      <c r="AA141" s="67"/>
      <c r="AB141" s="67"/>
      <c r="AC141" s="81"/>
    </row>
    <row r="142" spans="1:68" ht="27" customHeight="1" x14ac:dyDescent="0.25">
      <c r="A142" s="64" t="s">
        <v>230</v>
      </c>
      <c r="B142" s="64" t="s">
        <v>231</v>
      </c>
      <c r="C142" s="37">
        <v>4301060356</v>
      </c>
      <c r="D142" s="448">
        <v>4680115882652</v>
      </c>
      <c r="E142" s="448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0"/>
      <c r="R142" s="450"/>
      <c r="S142" s="450"/>
      <c r="T142" s="451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232</v>
      </c>
      <c r="B143" s="64" t="s">
        <v>233</v>
      </c>
      <c r="C143" s="37">
        <v>4301060309</v>
      </c>
      <c r="D143" s="448">
        <v>4680115880238</v>
      </c>
      <c r="E143" s="448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0"/>
      <c r="R143" s="450"/>
      <c r="S143" s="450"/>
      <c r="T143" s="451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55"/>
      <c r="B144" s="455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6"/>
      <c r="P144" s="452" t="s">
        <v>43</v>
      </c>
      <c r="Q144" s="453"/>
      <c r="R144" s="453"/>
      <c r="S144" s="453"/>
      <c r="T144" s="453"/>
      <c r="U144" s="453"/>
      <c r="V144" s="454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55"/>
      <c r="B145" s="455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6"/>
      <c r="P145" s="452" t="s">
        <v>43</v>
      </c>
      <c r="Q145" s="453"/>
      <c r="R145" s="453"/>
      <c r="S145" s="453"/>
      <c r="T145" s="453"/>
      <c r="U145" s="453"/>
      <c r="V145" s="454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46" t="s">
        <v>234</v>
      </c>
      <c r="B146" s="446"/>
      <c r="C146" s="446"/>
      <c r="D146" s="446"/>
      <c r="E146" s="446"/>
      <c r="F146" s="446"/>
      <c r="G146" s="446"/>
      <c r="H146" s="446"/>
      <c r="I146" s="446"/>
      <c r="J146" s="446"/>
      <c r="K146" s="446"/>
      <c r="L146" s="446"/>
      <c r="M146" s="446"/>
      <c r="N146" s="446"/>
      <c r="O146" s="446"/>
      <c r="P146" s="446"/>
      <c r="Q146" s="446"/>
      <c r="R146" s="446"/>
      <c r="S146" s="446"/>
      <c r="T146" s="446"/>
      <c r="U146" s="446"/>
      <c r="V146" s="446"/>
      <c r="W146" s="446"/>
      <c r="X146" s="446"/>
      <c r="Y146" s="446"/>
      <c r="Z146" s="446"/>
      <c r="AA146" s="66"/>
      <c r="AB146" s="66"/>
      <c r="AC146" s="80"/>
    </row>
    <row r="147" spans="1:68" ht="14.25" customHeight="1" x14ac:dyDescent="0.25">
      <c r="A147" s="447" t="s">
        <v>122</v>
      </c>
      <c r="B147" s="447"/>
      <c r="C147" s="447"/>
      <c r="D147" s="447"/>
      <c r="E147" s="447"/>
      <c r="F147" s="447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  <c r="S147" s="447"/>
      <c r="T147" s="447"/>
      <c r="U147" s="447"/>
      <c r="V147" s="447"/>
      <c r="W147" s="447"/>
      <c r="X147" s="447"/>
      <c r="Y147" s="447"/>
      <c r="Z147" s="447"/>
      <c r="AA147" s="67"/>
      <c r="AB147" s="67"/>
      <c r="AC147" s="81"/>
    </row>
    <row r="148" spans="1:68" ht="27" customHeight="1" x14ac:dyDescent="0.25">
      <c r="A148" s="64" t="s">
        <v>235</v>
      </c>
      <c r="B148" s="64" t="s">
        <v>236</v>
      </c>
      <c r="C148" s="37">
        <v>4301011562</v>
      </c>
      <c r="D148" s="448">
        <v>4680115882577</v>
      </c>
      <c r="E148" s="448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0"/>
      <c r="R148" s="450"/>
      <c r="S148" s="450"/>
      <c r="T148" s="45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235</v>
      </c>
      <c r="B149" s="64" t="s">
        <v>237</v>
      </c>
      <c r="C149" s="37">
        <v>4301011564</v>
      </c>
      <c r="D149" s="448">
        <v>4680115882577</v>
      </c>
      <c r="E149" s="448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0"/>
      <c r="R149" s="450"/>
      <c r="S149" s="450"/>
      <c r="T149" s="451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55"/>
      <c r="B150" s="455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6"/>
      <c r="P150" s="452" t="s">
        <v>43</v>
      </c>
      <c r="Q150" s="453"/>
      <c r="R150" s="453"/>
      <c r="S150" s="453"/>
      <c r="T150" s="453"/>
      <c r="U150" s="453"/>
      <c r="V150" s="454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55"/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6"/>
      <c r="P151" s="452" t="s">
        <v>43</v>
      </c>
      <c r="Q151" s="453"/>
      <c r="R151" s="453"/>
      <c r="S151" s="453"/>
      <c r="T151" s="453"/>
      <c r="U151" s="453"/>
      <c r="V151" s="454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47" t="s">
        <v>79</v>
      </c>
      <c r="B152" s="447"/>
      <c r="C152" s="447"/>
      <c r="D152" s="447"/>
      <c r="E152" s="447"/>
      <c r="F152" s="447"/>
      <c r="G152" s="447"/>
      <c r="H152" s="447"/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67"/>
      <c r="AB152" s="67"/>
      <c r="AC152" s="81"/>
    </row>
    <row r="153" spans="1:68" ht="27" customHeight="1" x14ac:dyDescent="0.25">
      <c r="A153" s="64" t="s">
        <v>238</v>
      </c>
      <c r="B153" s="64" t="s">
        <v>239</v>
      </c>
      <c r="C153" s="37">
        <v>4301031235</v>
      </c>
      <c r="D153" s="448">
        <v>4680115883444</v>
      </c>
      <c r="E153" s="448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0"/>
      <c r="R153" s="450"/>
      <c r="S153" s="450"/>
      <c r="T153" s="45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238</v>
      </c>
      <c r="B154" s="64" t="s">
        <v>240</v>
      </c>
      <c r="C154" s="37">
        <v>4301031234</v>
      </c>
      <c r="D154" s="448">
        <v>4680115883444</v>
      </c>
      <c r="E154" s="448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0"/>
      <c r="R154" s="450"/>
      <c r="S154" s="450"/>
      <c r="T154" s="45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55"/>
      <c r="B155" s="455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6"/>
      <c r="P155" s="452" t="s">
        <v>43</v>
      </c>
      <c r="Q155" s="453"/>
      <c r="R155" s="453"/>
      <c r="S155" s="453"/>
      <c r="T155" s="453"/>
      <c r="U155" s="453"/>
      <c r="V155" s="45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55"/>
      <c r="B156" s="455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6"/>
      <c r="P156" s="452" t="s">
        <v>43</v>
      </c>
      <c r="Q156" s="453"/>
      <c r="R156" s="453"/>
      <c r="S156" s="453"/>
      <c r="T156" s="453"/>
      <c r="U156" s="453"/>
      <c r="V156" s="45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47" t="s">
        <v>84</v>
      </c>
      <c r="B157" s="447"/>
      <c r="C157" s="447"/>
      <c r="D157" s="447"/>
      <c r="E157" s="447"/>
      <c r="F157" s="447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  <c r="R157" s="447"/>
      <c r="S157" s="447"/>
      <c r="T157" s="447"/>
      <c r="U157" s="447"/>
      <c r="V157" s="447"/>
      <c r="W157" s="447"/>
      <c r="X157" s="447"/>
      <c r="Y157" s="447"/>
      <c r="Z157" s="447"/>
      <c r="AA157" s="67"/>
      <c r="AB157" s="67"/>
      <c r="AC157" s="81"/>
    </row>
    <row r="158" spans="1:68" ht="16.5" customHeight="1" x14ac:dyDescent="0.25">
      <c r="A158" s="64" t="s">
        <v>241</v>
      </c>
      <c r="B158" s="64" t="s">
        <v>242</v>
      </c>
      <c r="C158" s="37">
        <v>4301051476</v>
      </c>
      <c r="D158" s="448">
        <v>4680115882584</v>
      </c>
      <c r="E158" s="448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5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0"/>
      <c r="R158" s="450"/>
      <c r="S158" s="450"/>
      <c r="T158" s="45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241</v>
      </c>
      <c r="B159" s="64" t="s">
        <v>243</v>
      </c>
      <c r="C159" s="37">
        <v>4301051477</v>
      </c>
      <c r="D159" s="448">
        <v>4680115882584</v>
      </c>
      <c r="E159" s="448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5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0"/>
      <c r="R159" s="450"/>
      <c r="S159" s="450"/>
      <c r="T159" s="45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6"/>
      <c r="P160" s="452" t="s">
        <v>43</v>
      </c>
      <c r="Q160" s="453"/>
      <c r="R160" s="453"/>
      <c r="S160" s="453"/>
      <c r="T160" s="453"/>
      <c r="U160" s="453"/>
      <c r="V160" s="45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6"/>
      <c r="P161" s="452" t="s">
        <v>43</v>
      </c>
      <c r="Q161" s="453"/>
      <c r="R161" s="453"/>
      <c r="S161" s="453"/>
      <c r="T161" s="453"/>
      <c r="U161" s="453"/>
      <c r="V161" s="45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46" t="s">
        <v>120</v>
      </c>
      <c r="B162" s="446"/>
      <c r="C162" s="446"/>
      <c r="D162" s="446"/>
      <c r="E162" s="446"/>
      <c r="F162" s="446"/>
      <c r="G162" s="446"/>
      <c r="H162" s="446"/>
      <c r="I162" s="446"/>
      <c r="J162" s="446"/>
      <c r="K162" s="446"/>
      <c r="L162" s="446"/>
      <c r="M162" s="446"/>
      <c r="N162" s="446"/>
      <c r="O162" s="446"/>
      <c r="P162" s="446"/>
      <c r="Q162" s="446"/>
      <c r="R162" s="446"/>
      <c r="S162" s="446"/>
      <c r="T162" s="446"/>
      <c r="U162" s="446"/>
      <c r="V162" s="446"/>
      <c r="W162" s="446"/>
      <c r="X162" s="446"/>
      <c r="Y162" s="446"/>
      <c r="Z162" s="446"/>
      <c r="AA162" s="66"/>
      <c r="AB162" s="66"/>
      <c r="AC162" s="80"/>
    </row>
    <row r="163" spans="1:68" ht="14.25" customHeight="1" x14ac:dyDescent="0.25">
      <c r="A163" s="447" t="s">
        <v>122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447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448">
        <v>4607091382945</v>
      </c>
      <c r="E164" s="448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128</v>
      </c>
      <c r="N164" s="39"/>
      <c r="O164" s="38">
        <v>50</v>
      </c>
      <c r="P164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0"/>
      <c r="R164" s="450"/>
      <c r="S164" s="450"/>
      <c r="T164" s="451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448">
        <v>4607091382952</v>
      </c>
      <c r="E165" s="448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128</v>
      </c>
      <c r="N165" s="39"/>
      <c r="O165" s="38">
        <v>50</v>
      </c>
      <c r="P165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0"/>
      <c r="R165" s="450"/>
      <c r="S165" s="450"/>
      <c r="T165" s="451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248</v>
      </c>
      <c r="B166" s="64" t="s">
        <v>249</v>
      </c>
      <c r="C166" s="37">
        <v>4301011705</v>
      </c>
      <c r="D166" s="448">
        <v>4607091384604</v>
      </c>
      <c r="E166" s="448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128</v>
      </c>
      <c r="N166" s="39"/>
      <c r="O166" s="38">
        <v>50</v>
      </c>
      <c r="P166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0"/>
      <c r="R166" s="450"/>
      <c r="S166" s="450"/>
      <c r="T166" s="451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6"/>
      <c r="P167" s="452" t="s">
        <v>43</v>
      </c>
      <c r="Q167" s="453"/>
      <c r="R167" s="453"/>
      <c r="S167" s="453"/>
      <c r="T167" s="453"/>
      <c r="U167" s="453"/>
      <c r="V167" s="454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55"/>
      <c r="B168" s="455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6"/>
      <c r="P168" s="452" t="s">
        <v>43</v>
      </c>
      <c r="Q168" s="453"/>
      <c r="R168" s="453"/>
      <c r="S168" s="453"/>
      <c r="T168" s="453"/>
      <c r="U168" s="453"/>
      <c r="V168" s="454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447" t="s">
        <v>79</v>
      </c>
      <c r="B169" s="447"/>
      <c r="C169" s="447"/>
      <c r="D169" s="447"/>
      <c r="E169" s="447"/>
      <c r="F169" s="447"/>
      <c r="G169" s="447"/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47"/>
      <c r="T169" s="447"/>
      <c r="U169" s="447"/>
      <c r="V169" s="447"/>
      <c r="W169" s="447"/>
      <c r="X169" s="447"/>
      <c r="Y169" s="447"/>
      <c r="Z169" s="447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448">
        <v>4607091387667</v>
      </c>
      <c r="E170" s="448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128</v>
      </c>
      <c r="N170" s="39"/>
      <c r="O170" s="38">
        <v>40</v>
      </c>
      <c r="P17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0"/>
      <c r="R170" s="450"/>
      <c r="S170" s="450"/>
      <c r="T170" s="45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252</v>
      </c>
      <c r="B171" s="64" t="s">
        <v>253</v>
      </c>
      <c r="C171" s="37">
        <v>4301030961</v>
      </c>
      <c r="D171" s="448">
        <v>4607091387636</v>
      </c>
      <c r="E171" s="448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0"/>
      <c r="R171" s="450"/>
      <c r="S171" s="450"/>
      <c r="T171" s="45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254</v>
      </c>
      <c r="B172" s="64" t="s">
        <v>255</v>
      </c>
      <c r="C172" s="37">
        <v>4301030963</v>
      </c>
      <c r="D172" s="448">
        <v>4607091382426</v>
      </c>
      <c r="E172" s="448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0"/>
      <c r="R172" s="450"/>
      <c r="S172" s="450"/>
      <c r="T172" s="451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4301030962</v>
      </c>
      <c r="D173" s="448">
        <v>4607091386547</v>
      </c>
      <c r="E173" s="448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0"/>
      <c r="R173" s="450"/>
      <c r="S173" s="450"/>
      <c r="T173" s="451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258</v>
      </c>
      <c r="B174" s="64" t="s">
        <v>259</v>
      </c>
      <c r="C174" s="37">
        <v>4301030964</v>
      </c>
      <c r="D174" s="448">
        <v>4607091382464</v>
      </c>
      <c r="E174" s="448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0"/>
      <c r="R174" s="450"/>
      <c r="S174" s="450"/>
      <c r="T174" s="451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5"/>
      <c r="B175" s="455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6"/>
      <c r="P175" s="452" t="s">
        <v>43</v>
      </c>
      <c r="Q175" s="453"/>
      <c r="R175" s="453"/>
      <c r="S175" s="453"/>
      <c r="T175" s="453"/>
      <c r="U175" s="453"/>
      <c r="V175" s="454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55"/>
      <c r="B176" s="455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6"/>
      <c r="P176" s="452" t="s">
        <v>43</v>
      </c>
      <c r="Q176" s="453"/>
      <c r="R176" s="453"/>
      <c r="S176" s="453"/>
      <c r="T176" s="453"/>
      <c r="U176" s="453"/>
      <c r="V176" s="454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447" t="s">
        <v>84</v>
      </c>
      <c r="B177" s="447"/>
      <c r="C177" s="447"/>
      <c r="D177" s="447"/>
      <c r="E177" s="447"/>
      <c r="F177" s="447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448">
        <v>4607091385304</v>
      </c>
      <c r="E178" s="448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0"/>
      <c r="R178" s="450"/>
      <c r="S178" s="450"/>
      <c r="T178" s="451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448">
        <v>4607091386264</v>
      </c>
      <c r="E179" s="448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0"/>
      <c r="R179" s="450"/>
      <c r="S179" s="450"/>
      <c r="T179" s="451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264</v>
      </c>
      <c r="B180" s="64" t="s">
        <v>265</v>
      </c>
      <c r="C180" s="37">
        <v>4301051313</v>
      </c>
      <c r="D180" s="448">
        <v>4607091385427</v>
      </c>
      <c r="E180" s="448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0"/>
      <c r="R180" s="450"/>
      <c r="S180" s="450"/>
      <c r="T180" s="451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55"/>
      <c r="B181" s="455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6"/>
      <c r="P181" s="452" t="s">
        <v>43</v>
      </c>
      <c r="Q181" s="453"/>
      <c r="R181" s="453"/>
      <c r="S181" s="453"/>
      <c r="T181" s="453"/>
      <c r="U181" s="453"/>
      <c r="V181" s="454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55"/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6"/>
      <c r="P182" s="452" t="s">
        <v>43</v>
      </c>
      <c r="Q182" s="453"/>
      <c r="R182" s="453"/>
      <c r="S182" s="453"/>
      <c r="T182" s="453"/>
      <c r="U182" s="453"/>
      <c r="V182" s="454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45" t="s">
        <v>266</v>
      </c>
      <c r="B183" s="445"/>
      <c r="C183" s="445"/>
      <c r="D183" s="445"/>
      <c r="E183" s="445"/>
      <c r="F183" s="445"/>
      <c r="G183" s="445"/>
      <c r="H183" s="445"/>
      <c r="I183" s="445"/>
      <c r="J183" s="445"/>
      <c r="K183" s="445"/>
      <c r="L183" s="445"/>
      <c r="M183" s="445"/>
      <c r="N183" s="445"/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  <c r="AA183" s="55"/>
      <c r="AB183" s="55"/>
      <c r="AC183" s="55"/>
    </row>
    <row r="184" spans="1:68" ht="16.5" customHeight="1" x14ac:dyDescent="0.25">
      <c r="A184" s="446" t="s">
        <v>267</v>
      </c>
      <c r="B184" s="446"/>
      <c r="C184" s="446"/>
      <c r="D184" s="446"/>
      <c r="E184" s="446"/>
      <c r="F184" s="446"/>
      <c r="G184" s="446"/>
      <c r="H184" s="446"/>
      <c r="I184" s="446"/>
      <c r="J184" s="446"/>
      <c r="K184" s="446"/>
      <c r="L184" s="446"/>
      <c r="M184" s="446"/>
      <c r="N184" s="446"/>
      <c r="O184" s="446"/>
      <c r="P184" s="446"/>
      <c r="Q184" s="446"/>
      <c r="R184" s="446"/>
      <c r="S184" s="446"/>
      <c r="T184" s="446"/>
      <c r="U184" s="446"/>
      <c r="V184" s="446"/>
      <c r="W184" s="446"/>
      <c r="X184" s="446"/>
      <c r="Y184" s="446"/>
      <c r="Z184" s="446"/>
      <c r="AA184" s="66"/>
      <c r="AB184" s="66"/>
      <c r="AC184" s="80"/>
    </row>
    <row r="185" spans="1:68" ht="14.25" customHeight="1" x14ac:dyDescent="0.25">
      <c r="A185" s="447" t="s">
        <v>79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67"/>
      <c r="AB185" s="67"/>
      <c r="AC185" s="81"/>
    </row>
    <row r="186" spans="1:68" ht="27" customHeight="1" x14ac:dyDescent="0.25">
      <c r="A186" s="64" t="s">
        <v>268</v>
      </c>
      <c r="B186" s="64" t="s">
        <v>269</v>
      </c>
      <c r="C186" s="37">
        <v>4301031191</v>
      </c>
      <c r="D186" s="448">
        <v>4680115880993</v>
      </c>
      <c r="E186" s="448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0"/>
      <c r="R186" s="450"/>
      <c r="S186" s="450"/>
      <c r="T186" s="45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270</v>
      </c>
      <c r="B187" s="64" t="s">
        <v>271</v>
      </c>
      <c r="C187" s="37">
        <v>4301031204</v>
      </c>
      <c r="D187" s="448">
        <v>4680115881761</v>
      </c>
      <c r="E187" s="448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0"/>
      <c r="R187" s="450"/>
      <c r="S187" s="450"/>
      <c r="T187" s="45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272</v>
      </c>
      <c r="B188" s="64" t="s">
        <v>273</v>
      </c>
      <c r="C188" s="37">
        <v>4301031201</v>
      </c>
      <c r="D188" s="448">
        <v>4680115881563</v>
      </c>
      <c r="E188" s="448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0"/>
      <c r="R188" s="450"/>
      <c r="S188" s="450"/>
      <c r="T188" s="45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4301031199</v>
      </c>
      <c r="D189" s="448">
        <v>4680115880986</v>
      </c>
      <c r="E189" s="448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0"/>
      <c r="R189" s="450"/>
      <c r="S189" s="450"/>
      <c r="T189" s="45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4301031205</v>
      </c>
      <c r="D190" s="448">
        <v>4680115881785</v>
      </c>
      <c r="E190" s="448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0"/>
      <c r="R190" s="450"/>
      <c r="S190" s="450"/>
      <c r="T190" s="45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4301031202</v>
      </c>
      <c r="D191" s="448">
        <v>4680115881679</v>
      </c>
      <c r="E191" s="448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0"/>
      <c r="R191" s="450"/>
      <c r="S191" s="450"/>
      <c r="T191" s="45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4301031158</v>
      </c>
      <c r="D192" s="448">
        <v>4680115880191</v>
      </c>
      <c r="E192" s="44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0"/>
      <c r="R192" s="450"/>
      <c r="S192" s="450"/>
      <c r="T192" s="45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4301031245</v>
      </c>
      <c r="D193" s="448">
        <v>4680115883963</v>
      </c>
      <c r="E193" s="448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0"/>
      <c r="R193" s="450"/>
      <c r="S193" s="450"/>
      <c r="T193" s="45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55"/>
      <c r="B194" s="455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6"/>
      <c r="P194" s="452" t="s">
        <v>43</v>
      </c>
      <c r="Q194" s="453"/>
      <c r="R194" s="453"/>
      <c r="S194" s="453"/>
      <c r="T194" s="453"/>
      <c r="U194" s="453"/>
      <c r="V194" s="454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55"/>
      <c r="B195" s="455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6"/>
      <c r="P195" s="452" t="s">
        <v>43</v>
      </c>
      <c r="Q195" s="453"/>
      <c r="R195" s="453"/>
      <c r="S195" s="453"/>
      <c r="T195" s="453"/>
      <c r="U195" s="453"/>
      <c r="V195" s="454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46" t="s">
        <v>284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66"/>
      <c r="AB196" s="66"/>
      <c r="AC196" s="80"/>
    </row>
    <row r="197" spans="1:68" ht="14.25" customHeight="1" x14ac:dyDescent="0.25">
      <c r="A197" s="447" t="s">
        <v>122</v>
      </c>
      <c r="B197" s="447"/>
      <c r="C197" s="447"/>
      <c r="D197" s="447"/>
      <c r="E197" s="447"/>
      <c r="F197" s="447"/>
      <c r="G197" s="447"/>
      <c r="H197" s="447"/>
      <c r="I197" s="447"/>
      <c r="J197" s="447"/>
      <c r="K197" s="447"/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67"/>
      <c r="AB197" s="67"/>
      <c r="AC197" s="81"/>
    </row>
    <row r="198" spans="1:68" ht="16.5" customHeight="1" x14ac:dyDescent="0.25">
      <c r="A198" s="64" t="s">
        <v>285</v>
      </c>
      <c r="B198" s="64" t="s">
        <v>286</v>
      </c>
      <c r="C198" s="37">
        <v>4301011450</v>
      </c>
      <c r="D198" s="448">
        <v>4680115881402</v>
      </c>
      <c r="E198" s="44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128</v>
      </c>
      <c r="N198" s="39"/>
      <c r="O198" s="38">
        <v>55</v>
      </c>
      <c r="P198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0"/>
      <c r="R198" s="450"/>
      <c r="S198" s="450"/>
      <c r="T198" s="451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287</v>
      </c>
      <c r="B199" s="64" t="s">
        <v>288</v>
      </c>
      <c r="C199" s="37">
        <v>4301011454</v>
      </c>
      <c r="D199" s="448">
        <v>4680115881396</v>
      </c>
      <c r="E199" s="448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0"/>
      <c r="R199" s="450"/>
      <c r="S199" s="450"/>
      <c r="T199" s="451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55"/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6"/>
      <c r="P200" s="452" t="s">
        <v>43</v>
      </c>
      <c r="Q200" s="453"/>
      <c r="R200" s="453"/>
      <c r="S200" s="453"/>
      <c r="T200" s="453"/>
      <c r="U200" s="453"/>
      <c r="V200" s="454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6"/>
      <c r="P201" s="452" t="s">
        <v>43</v>
      </c>
      <c r="Q201" s="453"/>
      <c r="R201" s="453"/>
      <c r="S201" s="453"/>
      <c r="T201" s="453"/>
      <c r="U201" s="453"/>
      <c r="V201" s="454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47" t="s">
        <v>155</v>
      </c>
      <c r="B202" s="447"/>
      <c r="C202" s="447"/>
      <c r="D202" s="447"/>
      <c r="E202" s="447"/>
      <c r="F202" s="447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67"/>
      <c r="AB202" s="67"/>
      <c r="AC202" s="81"/>
    </row>
    <row r="203" spans="1:68" ht="16.5" customHeight="1" x14ac:dyDescent="0.25">
      <c r="A203" s="64" t="s">
        <v>289</v>
      </c>
      <c r="B203" s="64" t="s">
        <v>290</v>
      </c>
      <c r="C203" s="37">
        <v>4301020262</v>
      </c>
      <c r="D203" s="448">
        <v>4680115882935</v>
      </c>
      <c r="E203" s="44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125</v>
      </c>
      <c r="N203" s="39"/>
      <c r="O203" s="38">
        <v>50</v>
      </c>
      <c r="P203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0"/>
      <c r="R203" s="450"/>
      <c r="S203" s="450"/>
      <c r="T203" s="45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291</v>
      </c>
      <c r="B204" s="64" t="s">
        <v>292</v>
      </c>
      <c r="C204" s="37">
        <v>4301020220</v>
      </c>
      <c r="D204" s="448">
        <v>4680115880764</v>
      </c>
      <c r="E204" s="448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128</v>
      </c>
      <c r="N204" s="39"/>
      <c r="O204" s="38">
        <v>50</v>
      </c>
      <c r="P204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0"/>
      <c r="R204" s="450"/>
      <c r="S204" s="450"/>
      <c r="T204" s="45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55"/>
      <c r="B205" s="455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6"/>
      <c r="P205" s="452" t="s">
        <v>43</v>
      </c>
      <c r="Q205" s="453"/>
      <c r="R205" s="453"/>
      <c r="S205" s="453"/>
      <c r="T205" s="453"/>
      <c r="U205" s="453"/>
      <c r="V205" s="45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55"/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6"/>
      <c r="P206" s="452" t="s">
        <v>43</v>
      </c>
      <c r="Q206" s="453"/>
      <c r="R206" s="453"/>
      <c r="S206" s="453"/>
      <c r="T206" s="453"/>
      <c r="U206" s="453"/>
      <c r="V206" s="45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47" t="s">
        <v>79</v>
      </c>
      <c r="B207" s="447"/>
      <c r="C207" s="447"/>
      <c r="D207" s="447"/>
      <c r="E207" s="447"/>
      <c r="F207" s="447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448">
        <v>4680115882683</v>
      </c>
      <c r="E208" s="44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0"/>
      <c r="R208" s="450"/>
      <c r="S208" s="450"/>
      <c r="T208" s="45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448">
        <v>4680115882690</v>
      </c>
      <c r="E209" s="448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0"/>
      <c r="R209" s="450"/>
      <c r="S209" s="450"/>
      <c r="T209" s="45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448">
        <v>4680115882669</v>
      </c>
      <c r="E210" s="448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0"/>
      <c r="R210" s="450"/>
      <c r="S210" s="450"/>
      <c r="T210" s="45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448">
        <v>4680115882676</v>
      </c>
      <c r="E211" s="448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0"/>
      <c r="R211" s="450"/>
      <c r="S211" s="450"/>
      <c r="T211" s="45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4301031223</v>
      </c>
      <c r="D212" s="448">
        <v>4680115884014</v>
      </c>
      <c r="E212" s="448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0"/>
      <c r="R212" s="450"/>
      <c r="S212" s="450"/>
      <c r="T212" s="45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4301031222</v>
      </c>
      <c r="D213" s="448">
        <v>4680115884007</v>
      </c>
      <c r="E213" s="448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0"/>
      <c r="R213" s="450"/>
      <c r="S213" s="450"/>
      <c r="T213" s="45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4301031229</v>
      </c>
      <c r="D214" s="448">
        <v>4680115884038</v>
      </c>
      <c r="E214" s="448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0"/>
      <c r="R214" s="450"/>
      <c r="S214" s="450"/>
      <c r="T214" s="45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4301031225</v>
      </c>
      <c r="D215" s="448">
        <v>4680115884021</v>
      </c>
      <c r="E215" s="448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0"/>
      <c r="R215" s="450"/>
      <c r="S215" s="450"/>
      <c r="T215" s="45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55"/>
      <c r="B216" s="455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6"/>
      <c r="P216" s="452" t="s">
        <v>43</v>
      </c>
      <c r="Q216" s="453"/>
      <c r="R216" s="453"/>
      <c r="S216" s="453"/>
      <c r="T216" s="453"/>
      <c r="U216" s="453"/>
      <c r="V216" s="454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55"/>
      <c r="B217" s="455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6"/>
      <c r="P217" s="452" t="s">
        <v>43</v>
      </c>
      <c r="Q217" s="453"/>
      <c r="R217" s="453"/>
      <c r="S217" s="453"/>
      <c r="T217" s="453"/>
      <c r="U217" s="453"/>
      <c r="V217" s="454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447" t="s">
        <v>84</v>
      </c>
      <c r="B218" s="447"/>
      <c r="C218" s="447"/>
      <c r="D218" s="447"/>
      <c r="E218" s="447"/>
      <c r="F218" s="447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67"/>
      <c r="AB218" s="67"/>
      <c r="AC218" s="81"/>
    </row>
    <row r="219" spans="1:68" ht="27" customHeight="1" x14ac:dyDescent="0.25">
      <c r="A219" s="64" t="s">
        <v>309</v>
      </c>
      <c r="B219" s="64" t="s">
        <v>310</v>
      </c>
      <c r="C219" s="37">
        <v>4301051408</v>
      </c>
      <c r="D219" s="448">
        <v>4680115881594</v>
      </c>
      <c r="E219" s="448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125</v>
      </c>
      <c r="N219" s="39"/>
      <c r="O219" s="38">
        <v>40</v>
      </c>
      <c r="P219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0"/>
      <c r="R219" s="450"/>
      <c r="S219" s="450"/>
      <c r="T219" s="45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311</v>
      </c>
      <c r="B220" s="64" t="s">
        <v>312</v>
      </c>
      <c r="C220" s="37">
        <v>4301051754</v>
      </c>
      <c r="D220" s="448">
        <v>4680115880962</v>
      </c>
      <c r="E220" s="448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450"/>
      <c r="R220" s="450"/>
      <c r="S220" s="450"/>
      <c r="T220" s="45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313</v>
      </c>
      <c r="B221" s="64" t="s">
        <v>314</v>
      </c>
      <c r="C221" s="37">
        <v>4301051411</v>
      </c>
      <c r="D221" s="448">
        <v>4680115881617</v>
      </c>
      <c r="E221" s="448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125</v>
      </c>
      <c r="N221" s="39"/>
      <c r="O221" s="38">
        <v>40</v>
      </c>
      <c r="P221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0"/>
      <c r="R221" s="450"/>
      <c r="S221" s="450"/>
      <c r="T221" s="45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4301051632</v>
      </c>
      <c r="D222" s="448">
        <v>4680115880573</v>
      </c>
      <c r="E222" s="448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450"/>
      <c r="R222" s="450"/>
      <c r="S222" s="450"/>
      <c r="T222" s="451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4301051407</v>
      </c>
      <c r="D223" s="448">
        <v>4680115882195</v>
      </c>
      <c r="E223" s="448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125</v>
      </c>
      <c r="N223" s="39"/>
      <c r="O223" s="38">
        <v>40</v>
      </c>
      <c r="P22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0"/>
      <c r="R223" s="450"/>
      <c r="S223" s="450"/>
      <c r="T223" s="451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319</v>
      </c>
      <c r="B224" s="64" t="s">
        <v>320</v>
      </c>
      <c r="C224" s="37">
        <v>4301051752</v>
      </c>
      <c r="D224" s="448">
        <v>4680115882607</v>
      </c>
      <c r="E224" s="44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450"/>
      <c r="R224" s="450"/>
      <c r="S224" s="450"/>
      <c r="T224" s="45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4301051630</v>
      </c>
      <c r="D225" s="448">
        <v>4680115880092</v>
      </c>
      <c r="E225" s="44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450"/>
      <c r="R225" s="450"/>
      <c r="S225" s="450"/>
      <c r="T225" s="45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4301051631</v>
      </c>
      <c r="D226" s="448">
        <v>4680115880221</v>
      </c>
      <c r="E226" s="448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450"/>
      <c r="R226" s="450"/>
      <c r="S226" s="450"/>
      <c r="T226" s="45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4301051749</v>
      </c>
      <c r="D227" s="448">
        <v>4680115882942</v>
      </c>
      <c r="E227" s="448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450"/>
      <c r="R227" s="450"/>
      <c r="S227" s="450"/>
      <c r="T227" s="45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4301051753</v>
      </c>
      <c r="D228" s="448">
        <v>4680115880504</v>
      </c>
      <c r="E228" s="448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450"/>
      <c r="R228" s="450"/>
      <c r="S228" s="450"/>
      <c r="T228" s="45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4301051410</v>
      </c>
      <c r="D229" s="448">
        <v>4680115882164</v>
      </c>
      <c r="E229" s="448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125</v>
      </c>
      <c r="N229" s="39"/>
      <c r="O229" s="38">
        <v>40</v>
      </c>
      <c r="P229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0"/>
      <c r="R229" s="450"/>
      <c r="S229" s="450"/>
      <c r="T229" s="45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55"/>
      <c r="B230" s="455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6"/>
      <c r="P230" s="452" t="s">
        <v>43</v>
      </c>
      <c r="Q230" s="453"/>
      <c r="R230" s="453"/>
      <c r="S230" s="453"/>
      <c r="T230" s="453"/>
      <c r="U230" s="453"/>
      <c r="V230" s="454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55"/>
      <c r="B231" s="455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6"/>
      <c r="P231" s="452" t="s">
        <v>43</v>
      </c>
      <c r="Q231" s="453"/>
      <c r="R231" s="453"/>
      <c r="S231" s="453"/>
      <c r="T231" s="453"/>
      <c r="U231" s="453"/>
      <c r="V231" s="454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47" t="s">
        <v>176</v>
      </c>
      <c r="B232" s="447"/>
      <c r="C232" s="447"/>
      <c r="D232" s="447"/>
      <c r="E232" s="447"/>
      <c r="F232" s="447"/>
      <c r="G232" s="447"/>
      <c r="H232" s="447"/>
      <c r="I232" s="447"/>
      <c r="J232" s="447"/>
      <c r="K232" s="447"/>
      <c r="L232" s="447"/>
      <c r="M232" s="447"/>
      <c r="N232" s="447"/>
      <c r="O232" s="447"/>
      <c r="P232" s="447"/>
      <c r="Q232" s="447"/>
      <c r="R232" s="447"/>
      <c r="S232" s="447"/>
      <c r="T232" s="447"/>
      <c r="U232" s="447"/>
      <c r="V232" s="447"/>
      <c r="W232" s="447"/>
      <c r="X232" s="447"/>
      <c r="Y232" s="447"/>
      <c r="Z232" s="447"/>
      <c r="AA232" s="67"/>
      <c r="AB232" s="67"/>
      <c r="AC232" s="81"/>
    </row>
    <row r="233" spans="1:68" ht="16.5" customHeight="1" x14ac:dyDescent="0.25">
      <c r="A233" s="64" t="s">
        <v>331</v>
      </c>
      <c r="B233" s="64" t="s">
        <v>332</v>
      </c>
      <c r="C233" s="37">
        <v>4301060360</v>
      </c>
      <c r="D233" s="448">
        <v>4680115882874</v>
      </c>
      <c r="E233" s="448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5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0"/>
      <c r="R233" s="450"/>
      <c r="S233" s="450"/>
      <c r="T233" s="45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331</v>
      </c>
      <c r="B234" s="64" t="s">
        <v>333</v>
      </c>
      <c r="C234" s="37">
        <v>4301060404</v>
      </c>
      <c r="D234" s="448">
        <v>4680115882874</v>
      </c>
      <c r="E234" s="448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40</v>
      </c>
      <c r="P234" s="5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450"/>
      <c r="R234" s="450"/>
      <c r="S234" s="450"/>
      <c r="T234" s="45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334</v>
      </c>
      <c r="B235" s="64" t="s">
        <v>335</v>
      </c>
      <c r="C235" s="37">
        <v>4301060359</v>
      </c>
      <c r="D235" s="448">
        <v>4680115884434</v>
      </c>
      <c r="E235" s="448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0"/>
      <c r="R235" s="450"/>
      <c r="S235" s="450"/>
      <c r="T235" s="451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336</v>
      </c>
      <c r="B236" s="64" t="s">
        <v>337</v>
      </c>
      <c r="C236" s="37">
        <v>4301060375</v>
      </c>
      <c r="D236" s="448">
        <v>4680115880818</v>
      </c>
      <c r="E236" s="448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450"/>
      <c r="R236" s="450"/>
      <c r="S236" s="450"/>
      <c r="T236" s="451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338</v>
      </c>
      <c r="B237" s="64" t="s">
        <v>339</v>
      </c>
      <c r="C237" s="37">
        <v>4301060389</v>
      </c>
      <c r="D237" s="448">
        <v>4680115880801</v>
      </c>
      <c r="E237" s="448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125</v>
      </c>
      <c r="N237" s="39"/>
      <c r="O237" s="38">
        <v>40</v>
      </c>
      <c r="P237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450"/>
      <c r="R237" s="450"/>
      <c r="S237" s="450"/>
      <c r="T237" s="451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55"/>
      <c r="B238" s="455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6"/>
      <c r="P238" s="452" t="s">
        <v>43</v>
      </c>
      <c r="Q238" s="453"/>
      <c r="R238" s="453"/>
      <c r="S238" s="453"/>
      <c r="T238" s="453"/>
      <c r="U238" s="453"/>
      <c r="V238" s="454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55"/>
      <c r="B239" s="455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6"/>
      <c r="P239" s="452" t="s">
        <v>43</v>
      </c>
      <c r="Q239" s="453"/>
      <c r="R239" s="453"/>
      <c r="S239" s="453"/>
      <c r="T239" s="453"/>
      <c r="U239" s="453"/>
      <c r="V239" s="454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46" t="s">
        <v>340</v>
      </c>
      <c r="B240" s="446"/>
      <c r="C240" s="446"/>
      <c r="D240" s="446"/>
      <c r="E240" s="446"/>
      <c r="F240" s="446"/>
      <c r="G240" s="446"/>
      <c r="H240" s="446"/>
      <c r="I240" s="446"/>
      <c r="J240" s="446"/>
      <c r="K240" s="446"/>
      <c r="L240" s="446"/>
      <c r="M240" s="446"/>
      <c r="N240" s="446"/>
      <c r="O240" s="446"/>
      <c r="P240" s="446"/>
      <c r="Q240" s="446"/>
      <c r="R240" s="446"/>
      <c r="S240" s="446"/>
      <c r="T240" s="446"/>
      <c r="U240" s="446"/>
      <c r="V240" s="446"/>
      <c r="W240" s="446"/>
      <c r="X240" s="446"/>
      <c r="Y240" s="446"/>
      <c r="Z240" s="446"/>
      <c r="AA240" s="66"/>
      <c r="AB240" s="66"/>
      <c r="AC240" s="80"/>
    </row>
    <row r="241" spans="1:68" ht="14.25" customHeight="1" x14ac:dyDescent="0.25">
      <c r="A241" s="447" t="s">
        <v>122</v>
      </c>
      <c r="B241" s="447"/>
      <c r="C241" s="447"/>
      <c r="D241" s="447"/>
      <c r="E241" s="447"/>
      <c r="F241" s="447"/>
      <c r="G241" s="447"/>
      <c r="H241" s="447"/>
      <c r="I241" s="447"/>
      <c r="J241" s="447"/>
      <c r="K241" s="447"/>
      <c r="L241" s="447"/>
      <c r="M241" s="447"/>
      <c r="N241" s="447"/>
      <c r="O241" s="447"/>
      <c r="P241" s="447"/>
      <c r="Q241" s="447"/>
      <c r="R241" s="447"/>
      <c r="S241" s="447"/>
      <c r="T241" s="447"/>
      <c r="U241" s="447"/>
      <c r="V241" s="447"/>
      <c r="W241" s="447"/>
      <c r="X241" s="447"/>
      <c r="Y241" s="447"/>
      <c r="Z241" s="447"/>
      <c r="AA241" s="67"/>
      <c r="AB241" s="67"/>
      <c r="AC241" s="81"/>
    </row>
    <row r="242" spans="1:68" ht="27" customHeight="1" x14ac:dyDescent="0.25">
      <c r="A242" s="64" t="s">
        <v>341</v>
      </c>
      <c r="B242" s="64" t="s">
        <v>342</v>
      </c>
      <c r="C242" s="37">
        <v>4301011717</v>
      </c>
      <c r="D242" s="448">
        <v>4680115884274</v>
      </c>
      <c r="E242" s="448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128</v>
      </c>
      <c r="N242" s="39"/>
      <c r="O242" s="38">
        <v>55</v>
      </c>
      <c r="P242" s="5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0"/>
      <c r="R242" s="450"/>
      <c r="S242" s="450"/>
      <c r="T242" s="45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341</v>
      </c>
      <c r="B243" s="64" t="s">
        <v>343</v>
      </c>
      <c r="C243" s="37">
        <v>4301011945</v>
      </c>
      <c r="D243" s="448">
        <v>4680115884274</v>
      </c>
      <c r="E243" s="448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126</v>
      </c>
      <c r="L243" s="38"/>
      <c r="M243" s="39" t="s">
        <v>145</v>
      </c>
      <c r="N243" s="39"/>
      <c r="O243" s="38">
        <v>55</v>
      </c>
      <c r="P243" s="5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0"/>
      <c r="R243" s="450"/>
      <c r="S243" s="450"/>
      <c r="T243" s="45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344</v>
      </c>
      <c r="B244" s="64" t="s">
        <v>345</v>
      </c>
      <c r="C244" s="37">
        <v>4301011719</v>
      </c>
      <c r="D244" s="448">
        <v>4680115884298</v>
      </c>
      <c r="E244" s="448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128</v>
      </c>
      <c r="N244" s="39"/>
      <c r="O244" s="38">
        <v>55</v>
      </c>
      <c r="P244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0"/>
      <c r="R244" s="450"/>
      <c r="S244" s="450"/>
      <c r="T244" s="45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4301011733</v>
      </c>
      <c r="D245" s="448">
        <v>4680115884250</v>
      </c>
      <c r="E245" s="448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0"/>
      <c r="R245" s="450"/>
      <c r="S245" s="450"/>
      <c r="T245" s="45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348</v>
      </c>
      <c r="C246" s="37">
        <v>4301011944</v>
      </c>
      <c r="D246" s="448">
        <v>4680115884250</v>
      </c>
      <c r="E246" s="448"/>
      <c r="F246" s="63">
        <v>1.45</v>
      </c>
      <c r="G246" s="38">
        <v>8</v>
      </c>
      <c r="H246" s="63">
        <v>11.6</v>
      </c>
      <c r="I246" s="63">
        <v>12.08</v>
      </c>
      <c r="J246" s="38">
        <v>48</v>
      </c>
      <c r="K246" s="38" t="s">
        <v>126</v>
      </c>
      <c r="L246" s="38"/>
      <c r="M246" s="39" t="s">
        <v>145</v>
      </c>
      <c r="N246" s="39"/>
      <c r="O246" s="38">
        <v>55</v>
      </c>
      <c r="P246" s="5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450"/>
      <c r="R246" s="450"/>
      <c r="S246" s="450"/>
      <c r="T246" s="45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IFERROR(IF(Y246=0,"",ROUNDUP(Y246/H246,0)*0.02039),"")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4301011718</v>
      </c>
      <c r="D247" s="448">
        <v>4680115884281</v>
      </c>
      <c r="E247" s="44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128</v>
      </c>
      <c r="N247" s="39"/>
      <c r="O247" s="38">
        <v>55</v>
      </c>
      <c r="P24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0"/>
      <c r="R247" s="450"/>
      <c r="S247" s="450"/>
      <c r="T247" s="45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4301011720</v>
      </c>
      <c r="D248" s="448">
        <v>4680115884199</v>
      </c>
      <c r="E248" s="448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128</v>
      </c>
      <c r="N248" s="39"/>
      <c r="O248" s="38">
        <v>55</v>
      </c>
      <c r="P24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0"/>
      <c r="R248" s="450"/>
      <c r="S248" s="450"/>
      <c r="T248" s="45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4301011716</v>
      </c>
      <c r="D249" s="448">
        <v>4680115884267</v>
      </c>
      <c r="E249" s="44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128</v>
      </c>
      <c r="N249" s="39"/>
      <c r="O249" s="38">
        <v>55</v>
      </c>
      <c r="P24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0"/>
      <c r="R249" s="450"/>
      <c r="S249" s="450"/>
      <c r="T249" s="45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55"/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6"/>
      <c r="P250" s="452" t="s">
        <v>43</v>
      </c>
      <c r="Q250" s="453"/>
      <c r="R250" s="453"/>
      <c r="S250" s="453"/>
      <c r="T250" s="453"/>
      <c r="U250" s="453"/>
      <c r="V250" s="454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55"/>
      <c r="B251" s="455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6"/>
      <c r="P251" s="452" t="s">
        <v>43</v>
      </c>
      <c r="Q251" s="453"/>
      <c r="R251" s="453"/>
      <c r="S251" s="453"/>
      <c r="T251" s="453"/>
      <c r="U251" s="453"/>
      <c r="V251" s="454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46" t="s">
        <v>355</v>
      </c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6"/>
      <c r="P252" s="446"/>
      <c r="Q252" s="446"/>
      <c r="R252" s="446"/>
      <c r="S252" s="446"/>
      <c r="T252" s="446"/>
      <c r="U252" s="446"/>
      <c r="V252" s="446"/>
      <c r="W252" s="446"/>
      <c r="X252" s="446"/>
      <c r="Y252" s="446"/>
      <c r="Z252" s="446"/>
      <c r="AA252" s="66"/>
      <c r="AB252" s="66"/>
      <c r="AC252" s="80"/>
    </row>
    <row r="253" spans="1:68" ht="14.25" customHeight="1" x14ac:dyDescent="0.25">
      <c r="A253" s="447" t="s">
        <v>122</v>
      </c>
      <c r="B253" s="447"/>
      <c r="C253" s="447"/>
      <c r="D253" s="447"/>
      <c r="E253" s="447"/>
      <c r="F253" s="447"/>
      <c r="G253" s="447"/>
      <c r="H253" s="447"/>
      <c r="I253" s="447"/>
      <c r="J253" s="447"/>
      <c r="K253" s="447"/>
      <c r="L253" s="447"/>
      <c r="M253" s="447"/>
      <c r="N253" s="447"/>
      <c r="O253" s="447"/>
      <c r="P253" s="447"/>
      <c r="Q253" s="447"/>
      <c r="R253" s="447"/>
      <c r="S253" s="447"/>
      <c r="T253" s="447"/>
      <c r="U253" s="447"/>
      <c r="V253" s="447"/>
      <c r="W253" s="447"/>
      <c r="X253" s="447"/>
      <c r="Y253" s="447"/>
      <c r="Z253" s="447"/>
      <c r="AA253" s="67"/>
      <c r="AB253" s="67"/>
      <c r="AC253" s="81"/>
    </row>
    <row r="254" spans="1:68" ht="27" customHeight="1" x14ac:dyDescent="0.25">
      <c r="A254" s="64" t="s">
        <v>356</v>
      </c>
      <c r="B254" s="64" t="s">
        <v>357</v>
      </c>
      <c r="C254" s="37">
        <v>4301011826</v>
      </c>
      <c r="D254" s="448">
        <v>4680115884137</v>
      </c>
      <c r="E254" s="448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128</v>
      </c>
      <c r="N254" s="39"/>
      <c r="O254" s="38">
        <v>55</v>
      </c>
      <c r="P254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0"/>
      <c r="R254" s="450"/>
      <c r="S254" s="450"/>
      <c r="T254" s="45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356</v>
      </c>
      <c r="B255" s="64" t="s">
        <v>358</v>
      </c>
      <c r="C255" s="37">
        <v>4301011942</v>
      </c>
      <c r="D255" s="448">
        <v>4680115884137</v>
      </c>
      <c r="E255" s="448"/>
      <c r="F255" s="63">
        <v>1.45</v>
      </c>
      <c r="G255" s="38">
        <v>8</v>
      </c>
      <c r="H255" s="63">
        <v>11.6</v>
      </c>
      <c r="I255" s="63">
        <v>12.08</v>
      </c>
      <c r="J255" s="38">
        <v>48</v>
      </c>
      <c r="K255" s="38" t="s">
        <v>126</v>
      </c>
      <c r="L255" s="38"/>
      <c r="M255" s="39" t="s">
        <v>145</v>
      </c>
      <c r="N255" s="39"/>
      <c r="O255" s="38">
        <v>55</v>
      </c>
      <c r="P255" s="5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0"/>
      <c r="R255" s="450"/>
      <c r="S255" s="450"/>
      <c r="T255" s="45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IFERROR(IF(Y255=0,"",ROUNDUP(Y255/H255,0)*0.02039),"")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359</v>
      </c>
      <c r="B256" s="64" t="s">
        <v>360</v>
      </c>
      <c r="C256" s="37">
        <v>4301011724</v>
      </c>
      <c r="D256" s="448">
        <v>4680115884236</v>
      </c>
      <c r="E256" s="448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128</v>
      </c>
      <c r="N256" s="39"/>
      <c r="O256" s="38">
        <v>55</v>
      </c>
      <c r="P256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0"/>
      <c r="R256" s="450"/>
      <c r="S256" s="450"/>
      <c r="T256" s="45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361</v>
      </c>
      <c r="B257" s="64" t="s">
        <v>362</v>
      </c>
      <c r="C257" s="37">
        <v>4301011721</v>
      </c>
      <c r="D257" s="448">
        <v>4680115884175</v>
      </c>
      <c r="E257" s="448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128</v>
      </c>
      <c r="N257" s="39"/>
      <c r="O257" s="38">
        <v>55</v>
      </c>
      <c r="P257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0"/>
      <c r="R257" s="450"/>
      <c r="S257" s="450"/>
      <c r="T257" s="45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4301011824</v>
      </c>
      <c r="D258" s="448">
        <v>4680115884144</v>
      </c>
      <c r="E258" s="44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128</v>
      </c>
      <c r="N258" s="39"/>
      <c r="O258" s="38">
        <v>55</v>
      </c>
      <c r="P258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0"/>
      <c r="R258" s="450"/>
      <c r="S258" s="450"/>
      <c r="T258" s="45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4301011963</v>
      </c>
      <c r="D259" s="448">
        <v>4680115885288</v>
      </c>
      <c r="E259" s="448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128</v>
      </c>
      <c r="N259" s="39"/>
      <c r="O259" s="38">
        <v>55</v>
      </c>
      <c r="P259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450"/>
      <c r="R259" s="450"/>
      <c r="S259" s="450"/>
      <c r="T259" s="45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4301011726</v>
      </c>
      <c r="D260" s="448">
        <v>4680115884182</v>
      </c>
      <c r="E260" s="448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128</v>
      </c>
      <c r="N260" s="39"/>
      <c r="O260" s="38">
        <v>55</v>
      </c>
      <c r="P260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0"/>
      <c r="R260" s="450"/>
      <c r="S260" s="450"/>
      <c r="T260" s="45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4301011722</v>
      </c>
      <c r="D261" s="448">
        <v>4680115884205</v>
      </c>
      <c r="E261" s="448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128</v>
      </c>
      <c r="N261" s="39"/>
      <c r="O261" s="38">
        <v>55</v>
      </c>
      <c r="P261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0"/>
      <c r="R261" s="450"/>
      <c r="S261" s="450"/>
      <c r="T261" s="45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55"/>
      <c r="B262" s="455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6"/>
      <c r="P262" s="452" t="s">
        <v>43</v>
      </c>
      <c r="Q262" s="453"/>
      <c r="R262" s="453"/>
      <c r="S262" s="453"/>
      <c r="T262" s="453"/>
      <c r="U262" s="453"/>
      <c r="V262" s="454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55"/>
      <c r="B263" s="455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6"/>
      <c r="P263" s="452" t="s">
        <v>43</v>
      </c>
      <c r="Q263" s="453"/>
      <c r="R263" s="453"/>
      <c r="S263" s="453"/>
      <c r="T263" s="453"/>
      <c r="U263" s="453"/>
      <c r="V263" s="454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46" t="s">
        <v>371</v>
      </c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6"/>
      <c r="V264" s="446"/>
      <c r="W264" s="446"/>
      <c r="X264" s="446"/>
      <c r="Y264" s="446"/>
      <c r="Z264" s="446"/>
      <c r="AA264" s="66"/>
      <c r="AB264" s="66"/>
      <c r="AC264" s="80"/>
    </row>
    <row r="265" spans="1:68" ht="14.25" customHeight="1" x14ac:dyDescent="0.25">
      <c r="A265" s="447" t="s">
        <v>122</v>
      </c>
      <c r="B265" s="447"/>
      <c r="C265" s="447"/>
      <c r="D265" s="447"/>
      <c r="E265" s="447"/>
      <c r="F265" s="447"/>
      <c r="G265" s="447"/>
      <c r="H265" s="447"/>
      <c r="I265" s="447"/>
      <c r="J265" s="447"/>
      <c r="K265" s="447"/>
      <c r="L265" s="447"/>
      <c r="M265" s="447"/>
      <c r="N265" s="447"/>
      <c r="O265" s="447"/>
      <c r="P265" s="447"/>
      <c r="Q265" s="447"/>
      <c r="R265" s="447"/>
      <c r="S265" s="447"/>
      <c r="T265" s="447"/>
      <c r="U265" s="447"/>
      <c r="V265" s="447"/>
      <c r="W265" s="447"/>
      <c r="X265" s="447"/>
      <c r="Y265" s="447"/>
      <c r="Z265" s="447"/>
      <c r="AA265" s="67"/>
      <c r="AB265" s="67"/>
      <c r="AC265" s="81"/>
    </row>
    <row r="266" spans="1:68" ht="27" customHeight="1" x14ac:dyDescent="0.25">
      <c r="A266" s="64" t="s">
        <v>372</v>
      </c>
      <c r="B266" s="64" t="s">
        <v>373</v>
      </c>
      <c r="C266" s="37">
        <v>4301011855</v>
      </c>
      <c r="D266" s="448">
        <v>4680115885837</v>
      </c>
      <c r="E266" s="448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128</v>
      </c>
      <c r="N266" s="39"/>
      <c r="O266" s="38">
        <v>55</v>
      </c>
      <c r="P266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450"/>
      <c r="R266" s="450"/>
      <c r="S266" s="450"/>
      <c r="T266" s="45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4301011850</v>
      </c>
      <c r="D267" s="448">
        <v>4680115885806</v>
      </c>
      <c r="E267" s="448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128</v>
      </c>
      <c r="N267" s="39"/>
      <c r="O267" s="38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450"/>
      <c r="R267" s="450"/>
      <c r="S267" s="450"/>
      <c r="T267" s="45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448">
        <v>4680115885851</v>
      </c>
      <c r="E268" s="448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128</v>
      </c>
      <c r="N268" s="39"/>
      <c r="O268" s="38">
        <v>55</v>
      </c>
      <c r="P268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450"/>
      <c r="R268" s="450"/>
      <c r="S268" s="450"/>
      <c r="T268" s="451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4301011852</v>
      </c>
      <c r="D269" s="448">
        <v>4680115885844</v>
      </c>
      <c r="E269" s="448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128</v>
      </c>
      <c r="N269" s="39"/>
      <c r="O269" s="38">
        <v>55</v>
      </c>
      <c r="P269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450"/>
      <c r="R269" s="450"/>
      <c r="S269" s="450"/>
      <c r="T269" s="451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4301011851</v>
      </c>
      <c r="D270" s="448">
        <v>4680115885820</v>
      </c>
      <c r="E270" s="448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128</v>
      </c>
      <c r="N270" s="39"/>
      <c r="O270" s="38">
        <v>55</v>
      </c>
      <c r="P270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450"/>
      <c r="R270" s="450"/>
      <c r="S270" s="450"/>
      <c r="T270" s="451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6"/>
      <c r="P271" s="452" t="s">
        <v>43</v>
      </c>
      <c r="Q271" s="453"/>
      <c r="R271" s="453"/>
      <c r="S271" s="453"/>
      <c r="T271" s="453"/>
      <c r="U271" s="453"/>
      <c r="V271" s="454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6"/>
      <c r="P272" s="452" t="s">
        <v>43</v>
      </c>
      <c r="Q272" s="453"/>
      <c r="R272" s="453"/>
      <c r="S272" s="453"/>
      <c r="T272" s="453"/>
      <c r="U272" s="453"/>
      <c r="V272" s="454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46" t="s">
        <v>382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446"/>
      <c r="AA273" s="66"/>
      <c r="AB273" s="66"/>
      <c r="AC273" s="80"/>
    </row>
    <row r="274" spans="1:68" ht="14.25" customHeight="1" x14ac:dyDescent="0.25">
      <c r="A274" s="447" t="s">
        <v>122</v>
      </c>
      <c r="B274" s="447"/>
      <c r="C274" s="447"/>
      <c r="D274" s="447"/>
      <c r="E274" s="447"/>
      <c r="F274" s="447"/>
      <c r="G274" s="447"/>
      <c r="H274" s="447"/>
      <c r="I274" s="447"/>
      <c r="J274" s="447"/>
      <c r="K274" s="447"/>
      <c r="L274" s="447"/>
      <c r="M274" s="447"/>
      <c r="N274" s="447"/>
      <c r="O274" s="447"/>
      <c r="P274" s="447"/>
      <c r="Q274" s="447"/>
      <c r="R274" s="447"/>
      <c r="S274" s="447"/>
      <c r="T274" s="447"/>
      <c r="U274" s="447"/>
      <c r="V274" s="447"/>
      <c r="W274" s="447"/>
      <c r="X274" s="447"/>
      <c r="Y274" s="447"/>
      <c r="Z274" s="447"/>
      <c r="AA274" s="67"/>
      <c r="AB274" s="67"/>
      <c r="AC274" s="81"/>
    </row>
    <row r="275" spans="1:68" ht="27" customHeight="1" x14ac:dyDescent="0.25">
      <c r="A275" s="64" t="s">
        <v>383</v>
      </c>
      <c r="B275" s="64" t="s">
        <v>384</v>
      </c>
      <c r="C275" s="37">
        <v>4301011876</v>
      </c>
      <c r="D275" s="448">
        <v>4680115885707</v>
      </c>
      <c r="E275" s="448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128</v>
      </c>
      <c r="N275" s="39"/>
      <c r="O275" s="38">
        <v>31</v>
      </c>
      <c r="P275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450"/>
      <c r="R275" s="450"/>
      <c r="S275" s="450"/>
      <c r="T275" s="451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55"/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6"/>
      <c r="P276" s="452" t="s">
        <v>43</v>
      </c>
      <c r="Q276" s="453"/>
      <c r="R276" s="453"/>
      <c r="S276" s="453"/>
      <c r="T276" s="453"/>
      <c r="U276" s="453"/>
      <c r="V276" s="454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6"/>
      <c r="P277" s="452" t="s">
        <v>43</v>
      </c>
      <c r="Q277" s="453"/>
      <c r="R277" s="453"/>
      <c r="S277" s="453"/>
      <c r="T277" s="453"/>
      <c r="U277" s="453"/>
      <c r="V277" s="454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46" t="s">
        <v>385</v>
      </c>
      <c r="B278" s="446"/>
      <c r="C278" s="446"/>
      <c r="D278" s="446"/>
      <c r="E278" s="446"/>
      <c r="F278" s="446"/>
      <c r="G278" s="446"/>
      <c r="H278" s="446"/>
      <c r="I278" s="446"/>
      <c r="J278" s="446"/>
      <c r="K278" s="446"/>
      <c r="L278" s="446"/>
      <c r="M278" s="446"/>
      <c r="N278" s="446"/>
      <c r="O278" s="446"/>
      <c r="P278" s="446"/>
      <c r="Q278" s="446"/>
      <c r="R278" s="446"/>
      <c r="S278" s="446"/>
      <c r="T278" s="446"/>
      <c r="U278" s="446"/>
      <c r="V278" s="446"/>
      <c r="W278" s="446"/>
      <c r="X278" s="446"/>
      <c r="Y278" s="446"/>
      <c r="Z278" s="446"/>
      <c r="AA278" s="66"/>
      <c r="AB278" s="66"/>
      <c r="AC278" s="80"/>
    </row>
    <row r="279" spans="1:68" ht="14.25" customHeight="1" x14ac:dyDescent="0.25">
      <c r="A279" s="447" t="s">
        <v>122</v>
      </c>
      <c r="B279" s="447"/>
      <c r="C279" s="447"/>
      <c r="D279" s="447"/>
      <c r="E279" s="447"/>
      <c r="F279" s="447"/>
      <c r="G279" s="447"/>
      <c r="H279" s="447"/>
      <c r="I279" s="447"/>
      <c r="J279" s="447"/>
      <c r="K279" s="447"/>
      <c r="L279" s="447"/>
      <c r="M279" s="447"/>
      <c r="N279" s="447"/>
      <c r="O279" s="447"/>
      <c r="P279" s="447"/>
      <c r="Q279" s="447"/>
      <c r="R279" s="447"/>
      <c r="S279" s="447"/>
      <c r="T279" s="447"/>
      <c r="U279" s="447"/>
      <c r="V279" s="447"/>
      <c r="W279" s="447"/>
      <c r="X279" s="447"/>
      <c r="Y279" s="447"/>
      <c r="Z279" s="447"/>
      <c r="AA279" s="67"/>
      <c r="AB279" s="67"/>
      <c r="AC279" s="81"/>
    </row>
    <row r="280" spans="1:68" ht="27" customHeight="1" x14ac:dyDescent="0.25">
      <c r="A280" s="64" t="s">
        <v>386</v>
      </c>
      <c r="B280" s="64" t="s">
        <v>387</v>
      </c>
      <c r="C280" s="37">
        <v>4301011223</v>
      </c>
      <c r="D280" s="448">
        <v>4607091383423</v>
      </c>
      <c r="E280" s="448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125</v>
      </c>
      <c r="N280" s="39"/>
      <c r="O280" s="38">
        <v>35</v>
      </c>
      <c r="P280" s="5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0"/>
      <c r="R280" s="450"/>
      <c r="S280" s="450"/>
      <c r="T280" s="451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388</v>
      </c>
      <c r="B281" s="64" t="s">
        <v>389</v>
      </c>
      <c r="C281" s="37">
        <v>4301011879</v>
      </c>
      <c r="D281" s="448">
        <v>4680115885691</v>
      </c>
      <c r="E281" s="448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450"/>
      <c r="R281" s="450"/>
      <c r="S281" s="450"/>
      <c r="T281" s="45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390</v>
      </c>
      <c r="B282" s="64" t="s">
        <v>391</v>
      </c>
      <c r="C282" s="37">
        <v>4301011878</v>
      </c>
      <c r="D282" s="448">
        <v>4680115885660</v>
      </c>
      <c r="E282" s="448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450"/>
      <c r="R282" s="450"/>
      <c r="S282" s="450"/>
      <c r="T282" s="451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6"/>
      <c r="P283" s="452" t="s">
        <v>43</v>
      </c>
      <c r="Q283" s="453"/>
      <c r="R283" s="453"/>
      <c r="S283" s="453"/>
      <c r="T283" s="453"/>
      <c r="U283" s="453"/>
      <c r="V283" s="454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6"/>
      <c r="P284" s="452" t="s">
        <v>43</v>
      </c>
      <c r="Q284" s="453"/>
      <c r="R284" s="453"/>
      <c r="S284" s="453"/>
      <c r="T284" s="453"/>
      <c r="U284" s="453"/>
      <c r="V284" s="454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46" t="s">
        <v>392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66"/>
      <c r="AB285" s="66"/>
      <c r="AC285" s="80"/>
    </row>
    <row r="286" spans="1:68" ht="14.25" customHeight="1" x14ac:dyDescent="0.25">
      <c r="A286" s="447" t="s">
        <v>84</v>
      </c>
      <c r="B286" s="447"/>
      <c r="C286" s="447"/>
      <c r="D286" s="447"/>
      <c r="E286" s="447"/>
      <c r="F286" s="447"/>
      <c r="G286" s="447"/>
      <c r="H286" s="447"/>
      <c r="I286" s="447"/>
      <c r="J286" s="447"/>
      <c r="K286" s="447"/>
      <c r="L286" s="447"/>
      <c r="M286" s="447"/>
      <c r="N286" s="447"/>
      <c r="O286" s="447"/>
      <c r="P286" s="447"/>
      <c r="Q286" s="447"/>
      <c r="R286" s="447"/>
      <c r="S286" s="447"/>
      <c r="T286" s="447"/>
      <c r="U286" s="447"/>
      <c r="V286" s="447"/>
      <c r="W286" s="447"/>
      <c r="X286" s="447"/>
      <c r="Y286" s="447"/>
      <c r="Z286" s="447"/>
      <c r="AA286" s="67"/>
      <c r="AB286" s="67"/>
      <c r="AC286" s="81"/>
    </row>
    <row r="287" spans="1:68" ht="27" customHeight="1" x14ac:dyDescent="0.25">
      <c r="A287" s="64" t="s">
        <v>393</v>
      </c>
      <c r="B287" s="64" t="s">
        <v>394</v>
      </c>
      <c r="C287" s="37">
        <v>4301051409</v>
      </c>
      <c r="D287" s="448">
        <v>4680115881556</v>
      </c>
      <c r="E287" s="448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125</v>
      </c>
      <c r="N287" s="39"/>
      <c r="O287" s="38">
        <v>45</v>
      </c>
      <c r="P287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0"/>
      <c r="R287" s="450"/>
      <c r="S287" s="450"/>
      <c r="T287" s="45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395</v>
      </c>
      <c r="B288" s="64" t="s">
        <v>396</v>
      </c>
      <c r="C288" s="37">
        <v>4301051506</v>
      </c>
      <c r="D288" s="448">
        <v>4680115881037</v>
      </c>
      <c r="E288" s="448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0"/>
      <c r="R288" s="450"/>
      <c r="S288" s="450"/>
      <c r="T288" s="45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397</v>
      </c>
      <c r="B289" s="64" t="s">
        <v>398</v>
      </c>
      <c r="C289" s="37">
        <v>4301051487</v>
      </c>
      <c r="D289" s="448">
        <v>4680115881228</v>
      </c>
      <c r="E289" s="448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0"/>
      <c r="R289" s="450"/>
      <c r="S289" s="450"/>
      <c r="T289" s="451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399</v>
      </c>
      <c r="B290" s="64" t="s">
        <v>400</v>
      </c>
      <c r="C290" s="37">
        <v>4301051384</v>
      </c>
      <c r="D290" s="448">
        <v>4680115881211</v>
      </c>
      <c r="E290" s="448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0"/>
      <c r="R290" s="450"/>
      <c r="S290" s="450"/>
      <c r="T290" s="451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401</v>
      </c>
      <c r="B291" s="64" t="s">
        <v>402</v>
      </c>
      <c r="C291" s="37">
        <v>4301051378</v>
      </c>
      <c r="D291" s="448">
        <v>4680115881020</v>
      </c>
      <c r="E291" s="448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0"/>
      <c r="R291" s="450"/>
      <c r="S291" s="450"/>
      <c r="T291" s="451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5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6"/>
      <c r="P292" s="452" t="s">
        <v>43</v>
      </c>
      <c r="Q292" s="453"/>
      <c r="R292" s="453"/>
      <c r="S292" s="453"/>
      <c r="T292" s="453"/>
      <c r="U292" s="453"/>
      <c r="V292" s="454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55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6"/>
      <c r="P293" s="452" t="s">
        <v>43</v>
      </c>
      <c r="Q293" s="453"/>
      <c r="R293" s="453"/>
      <c r="S293" s="453"/>
      <c r="T293" s="453"/>
      <c r="U293" s="453"/>
      <c r="V293" s="454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46" t="s">
        <v>403</v>
      </c>
      <c r="B294" s="446"/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66"/>
      <c r="AB294" s="66"/>
      <c r="AC294" s="80"/>
    </row>
    <row r="295" spans="1:68" ht="14.25" customHeight="1" x14ac:dyDescent="0.25">
      <c r="A295" s="447" t="s">
        <v>84</v>
      </c>
      <c r="B295" s="447"/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67"/>
      <c r="AB295" s="67"/>
      <c r="AC295" s="81"/>
    </row>
    <row r="296" spans="1:68" ht="27" customHeight="1" x14ac:dyDescent="0.25">
      <c r="A296" s="64" t="s">
        <v>404</v>
      </c>
      <c r="B296" s="64" t="s">
        <v>405</v>
      </c>
      <c r="C296" s="37">
        <v>4301051731</v>
      </c>
      <c r="D296" s="448">
        <v>4680115884618</v>
      </c>
      <c r="E296" s="448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0"/>
      <c r="R296" s="450"/>
      <c r="S296" s="450"/>
      <c r="T296" s="451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5"/>
      <c r="B297" s="455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6"/>
      <c r="P297" s="452" t="s">
        <v>43</v>
      </c>
      <c r="Q297" s="453"/>
      <c r="R297" s="453"/>
      <c r="S297" s="453"/>
      <c r="T297" s="453"/>
      <c r="U297" s="453"/>
      <c r="V297" s="454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55"/>
      <c r="B298" s="455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6"/>
      <c r="P298" s="452" t="s">
        <v>43</v>
      </c>
      <c r="Q298" s="453"/>
      <c r="R298" s="453"/>
      <c r="S298" s="453"/>
      <c r="T298" s="453"/>
      <c r="U298" s="453"/>
      <c r="V298" s="454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46" t="s">
        <v>406</v>
      </c>
      <c r="B299" s="446"/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66"/>
      <c r="AB299" s="66"/>
      <c r="AC299" s="80"/>
    </row>
    <row r="300" spans="1:68" ht="14.25" customHeight="1" x14ac:dyDescent="0.25">
      <c r="A300" s="447" t="s">
        <v>122</v>
      </c>
      <c r="B300" s="447"/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67"/>
      <c r="AB300" s="67"/>
      <c r="AC300" s="81"/>
    </row>
    <row r="301" spans="1:68" ht="27" customHeight="1" x14ac:dyDescent="0.25">
      <c r="A301" s="64" t="s">
        <v>407</v>
      </c>
      <c r="B301" s="64" t="s">
        <v>408</v>
      </c>
      <c r="C301" s="37">
        <v>4301011593</v>
      </c>
      <c r="D301" s="448">
        <v>4680115882973</v>
      </c>
      <c r="E301" s="448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128</v>
      </c>
      <c r="N301" s="39"/>
      <c r="O301" s="38">
        <v>55</v>
      </c>
      <c r="P301" s="6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0"/>
      <c r="R301" s="450"/>
      <c r="S301" s="450"/>
      <c r="T301" s="451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5"/>
      <c r="B302" s="455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6"/>
      <c r="P302" s="452" t="s">
        <v>43</v>
      </c>
      <c r="Q302" s="453"/>
      <c r="R302" s="453"/>
      <c r="S302" s="453"/>
      <c r="T302" s="453"/>
      <c r="U302" s="453"/>
      <c r="V302" s="454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5"/>
      <c r="B303" s="455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6"/>
      <c r="P303" s="452" t="s">
        <v>43</v>
      </c>
      <c r="Q303" s="453"/>
      <c r="R303" s="453"/>
      <c r="S303" s="453"/>
      <c r="T303" s="453"/>
      <c r="U303" s="453"/>
      <c r="V303" s="454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47" t="s">
        <v>79</v>
      </c>
      <c r="B304" s="447"/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67"/>
      <c r="AB304" s="67"/>
      <c r="AC304" s="81"/>
    </row>
    <row r="305" spans="1:68" ht="27" customHeight="1" x14ac:dyDescent="0.25">
      <c r="A305" s="64" t="s">
        <v>409</v>
      </c>
      <c r="B305" s="64" t="s">
        <v>410</v>
      </c>
      <c r="C305" s="37">
        <v>4301031305</v>
      </c>
      <c r="D305" s="448">
        <v>4607091389845</v>
      </c>
      <c r="E305" s="448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0"/>
      <c r="R305" s="450"/>
      <c r="S305" s="450"/>
      <c r="T305" s="451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411</v>
      </c>
      <c r="B306" s="64" t="s">
        <v>412</v>
      </c>
      <c r="C306" s="37">
        <v>4301031306</v>
      </c>
      <c r="D306" s="448">
        <v>4680115882881</v>
      </c>
      <c r="E306" s="448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0"/>
      <c r="R306" s="450"/>
      <c r="S306" s="450"/>
      <c r="T306" s="451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5"/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6"/>
      <c r="P307" s="452" t="s">
        <v>43</v>
      </c>
      <c r="Q307" s="453"/>
      <c r="R307" s="453"/>
      <c r="S307" s="453"/>
      <c r="T307" s="453"/>
      <c r="U307" s="453"/>
      <c r="V307" s="454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55"/>
      <c r="B308" s="455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6"/>
      <c r="P308" s="452" t="s">
        <v>43</v>
      </c>
      <c r="Q308" s="453"/>
      <c r="R308" s="453"/>
      <c r="S308" s="453"/>
      <c r="T308" s="453"/>
      <c r="U308" s="453"/>
      <c r="V308" s="454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46" t="s">
        <v>413</v>
      </c>
      <c r="B309" s="446"/>
      <c r="C309" s="446"/>
      <c r="D309" s="446"/>
      <c r="E309" s="446"/>
      <c r="F309" s="446"/>
      <c r="G309" s="446"/>
      <c r="H309" s="446"/>
      <c r="I309" s="446"/>
      <c r="J309" s="446"/>
      <c r="K309" s="446"/>
      <c r="L309" s="446"/>
      <c r="M309" s="446"/>
      <c r="N309" s="446"/>
      <c r="O309" s="446"/>
      <c r="P309" s="446"/>
      <c r="Q309" s="446"/>
      <c r="R309" s="446"/>
      <c r="S309" s="446"/>
      <c r="T309" s="446"/>
      <c r="U309" s="446"/>
      <c r="V309" s="446"/>
      <c r="W309" s="446"/>
      <c r="X309" s="446"/>
      <c r="Y309" s="446"/>
      <c r="Z309" s="446"/>
      <c r="AA309" s="66"/>
      <c r="AB309" s="66"/>
      <c r="AC309" s="80"/>
    </row>
    <row r="310" spans="1:68" ht="14.25" customHeight="1" x14ac:dyDescent="0.25">
      <c r="A310" s="447" t="s">
        <v>122</v>
      </c>
      <c r="B310" s="447"/>
      <c r="C310" s="447"/>
      <c r="D310" s="447"/>
      <c r="E310" s="447"/>
      <c r="F310" s="447"/>
      <c r="G310" s="447"/>
      <c r="H310" s="447"/>
      <c r="I310" s="447"/>
      <c r="J310" s="447"/>
      <c r="K310" s="447"/>
      <c r="L310" s="447"/>
      <c r="M310" s="447"/>
      <c r="N310" s="447"/>
      <c r="O310" s="447"/>
      <c r="P310" s="447"/>
      <c r="Q310" s="447"/>
      <c r="R310" s="447"/>
      <c r="S310" s="447"/>
      <c r="T310" s="447"/>
      <c r="U310" s="447"/>
      <c r="V310" s="447"/>
      <c r="W310" s="447"/>
      <c r="X310" s="447"/>
      <c r="Y310" s="447"/>
      <c r="Z310" s="447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448">
        <v>4680115885615</v>
      </c>
      <c r="E311" s="44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6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450"/>
      <c r="R311" s="450"/>
      <c r="S311" s="450"/>
      <c r="T311" s="45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416</v>
      </c>
      <c r="B312" s="64" t="s">
        <v>417</v>
      </c>
      <c r="C312" s="37">
        <v>4301011858</v>
      </c>
      <c r="D312" s="448">
        <v>4680115885646</v>
      </c>
      <c r="E312" s="448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450"/>
      <c r="R312" s="450"/>
      <c r="S312" s="450"/>
      <c r="T312" s="45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448">
        <v>4680115885554</v>
      </c>
      <c r="E313" s="448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125</v>
      </c>
      <c r="N313" s="39"/>
      <c r="O313" s="38">
        <v>55</v>
      </c>
      <c r="P313" s="6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450"/>
      <c r="R313" s="450"/>
      <c r="S313" s="450"/>
      <c r="T313" s="45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420</v>
      </c>
      <c r="B314" s="64" t="s">
        <v>421</v>
      </c>
      <c r="C314" s="37">
        <v>4301011857</v>
      </c>
      <c r="D314" s="448">
        <v>4680115885622</v>
      </c>
      <c r="E314" s="44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128</v>
      </c>
      <c r="N314" s="39"/>
      <c r="O314" s="38">
        <v>55</v>
      </c>
      <c r="P314" s="6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450"/>
      <c r="R314" s="450"/>
      <c r="S314" s="450"/>
      <c r="T314" s="45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422</v>
      </c>
      <c r="B315" s="64" t="s">
        <v>423</v>
      </c>
      <c r="C315" s="37">
        <v>4301011573</v>
      </c>
      <c r="D315" s="448">
        <v>4680115881938</v>
      </c>
      <c r="E315" s="448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128</v>
      </c>
      <c r="N315" s="39"/>
      <c r="O315" s="38">
        <v>90</v>
      </c>
      <c r="P315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0"/>
      <c r="R315" s="450"/>
      <c r="S315" s="450"/>
      <c r="T315" s="451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4301010944</v>
      </c>
      <c r="D316" s="448">
        <v>4607091387346</v>
      </c>
      <c r="E316" s="448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128</v>
      </c>
      <c r="N316" s="39"/>
      <c r="O316" s="38">
        <v>55</v>
      </c>
      <c r="P316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0"/>
      <c r="R316" s="450"/>
      <c r="S316" s="450"/>
      <c r="T316" s="451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426</v>
      </c>
      <c r="B317" s="64" t="s">
        <v>427</v>
      </c>
      <c r="C317" s="37">
        <v>4301011859</v>
      </c>
      <c r="D317" s="448">
        <v>4680115885608</v>
      </c>
      <c r="E317" s="448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128</v>
      </c>
      <c r="N317" s="39"/>
      <c r="O317" s="38">
        <v>55</v>
      </c>
      <c r="P317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450"/>
      <c r="R317" s="450"/>
      <c r="S317" s="450"/>
      <c r="T317" s="45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55"/>
      <c r="B318" s="455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6"/>
      <c r="P318" s="452" t="s">
        <v>43</v>
      </c>
      <c r="Q318" s="453"/>
      <c r="R318" s="453"/>
      <c r="S318" s="453"/>
      <c r="T318" s="453"/>
      <c r="U318" s="453"/>
      <c r="V318" s="454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55"/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6"/>
      <c r="P319" s="452" t="s">
        <v>43</v>
      </c>
      <c r="Q319" s="453"/>
      <c r="R319" s="453"/>
      <c r="S319" s="453"/>
      <c r="T319" s="453"/>
      <c r="U319" s="453"/>
      <c r="V319" s="454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447" t="s">
        <v>79</v>
      </c>
      <c r="B320" s="447"/>
      <c r="C320" s="447"/>
      <c r="D320" s="447"/>
      <c r="E320" s="447"/>
      <c r="F320" s="447"/>
      <c r="G320" s="447"/>
      <c r="H320" s="447"/>
      <c r="I320" s="447"/>
      <c r="J320" s="447"/>
      <c r="K320" s="447"/>
      <c r="L320" s="447"/>
      <c r="M320" s="447"/>
      <c r="N320" s="447"/>
      <c r="O320" s="447"/>
      <c r="P320" s="447"/>
      <c r="Q320" s="447"/>
      <c r="R320" s="447"/>
      <c r="S320" s="447"/>
      <c r="T320" s="447"/>
      <c r="U320" s="447"/>
      <c r="V320" s="447"/>
      <c r="W320" s="447"/>
      <c r="X320" s="447"/>
      <c r="Y320" s="447"/>
      <c r="Z320" s="447"/>
      <c r="AA320" s="67"/>
      <c r="AB320" s="67"/>
      <c r="AC320" s="81"/>
    </row>
    <row r="321" spans="1:68" ht="27" customHeight="1" x14ac:dyDescent="0.25">
      <c r="A321" s="64" t="s">
        <v>428</v>
      </c>
      <c r="B321" s="64" t="s">
        <v>429</v>
      </c>
      <c r="C321" s="37">
        <v>4301030878</v>
      </c>
      <c r="D321" s="448">
        <v>4607091387193</v>
      </c>
      <c r="E321" s="448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0"/>
      <c r="R321" s="450"/>
      <c r="S321" s="450"/>
      <c r="T321" s="45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448">
        <v>4607091387230</v>
      </c>
      <c r="E322" s="448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0"/>
      <c r="R322" s="450"/>
      <c r="S322" s="450"/>
      <c r="T322" s="451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432</v>
      </c>
      <c r="B323" s="64" t="s">
        <v>433</v>
      </c>
      <c r="C323" s="37">
        <v>4301031154</v>
      </c>
      <c r="D323" s="448">
        <v>4607091387292</v>
      </c>
      <c r="E323" s="448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0"/>
      <c r="R323" s="450"/>
      <c r="S323" s="450"/>
      <c r="T323" s="451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448">
        <v>4607091387285</v>
      </c>
      <c r="E324" s="448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0"/>
      <c r="R324" s="450"/>
      <c r="S324" s="450"/>
      <c r="T324" s="451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6"/>
      <c r="P325" s="452" t="s">
        <v>43</v>
      </c>
      <c r="Q325" s="453"/>
      <c r="R325" s="453"/>
      <c r="S325" s="453"/>
      <c r="T325" s="453"/>
      <c r="U325" s="453"/>
      <c r="V325" s="454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55"/>
      <c r="B326" s="455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6"/>
      <c r="P326" s="452" t="s">
        <v>43</v>
      </c>
      <c r="Q326" s="453"/>
      <c r="R326" s="453"/>
      <c r="S326" s="453"/>
      <c r="T326" s="453"/>
      <c r="U326" s="453"/>
      <c r="V326" s="454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447" t="s">
        <v>84</v>
      </c>
      <c r="B327" s="447"/>
      <c r="C327" s="447"/>
      <c r="D327" s="447"/>
      <c r="E327" s="447"/>
      <c r="F327" s="447"/>
      <c r="G327" s="447"/>
      <c r="H327" s="447"/>
      <c r="I327" s="447"/>
      <c r="J327" s="447"/>
      <c r="K327" s="447"/>
      <c r="L327" s="447"/>
      <c r="M327" s="447"/>
      <c r="N327" s="447"/>
      <c r="O327" s="447"/>
      <c r="P327" s="447"/>
      <c r="Q327" s="447"/>
      <c r="R327" s="447"/>
      <c r="S327" s="447"/>
      <c r="T327" s="447"/>
      <c r="U327" s="447"/>
      <c r="V327" s="447"/>
      <c r="W327" s="447"/>
      <c r="X327" s="447"/>
      <c r="Y327" s="447"/>
      <c r="Z327" s="447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448">
        <v>4607091387766</v>
      </c>
      <c r="E328" s="448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125</v>
      </c>
      <c r="N328" s="39"/>
      <c r="O328" s="38">
        <v>40</v>
      </c>
      <c r="P328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0"/>
      <c r="R328" s="450"/>
      <c r="S328" s="450"/>
      <c r="T328" s="45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438</v>
      </c>
      <c r="B329" s="64" t="s">
        <v>439</v>
      </c>
      <c r="C329" s="37">
        <v>4301051116</v>
      </c>
      <c r="D329" s="448">
        <v>4607091387957</v>
      </c>
      <c r="E329" s="44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0"/>
      <c r="R329" s="450"/>
      <c r="S329" s="450"/>
      <c r="T329" s="45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440</v>
      </c>
      <c r="B330" s="64" t="s">
        <v>441</v>
      </c>
      <c r="C330" s="37">
        <v>4301051115</v>
      </c>
      <c r="D330" s="448">
        <v>4607091387964</v>
      </c>
      <c r="E330" s="448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0"/>
      <c r="R330" s="450"/>
      <c r="S330" s="450"/>
      <c r="T330" s="45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442</v>
      </c>
      <c r="B331" s="64" t="s">
        <v>443</v>
      </c>
      <c r="C331" s="37">
        <v>4301051705</v>
      </c>
      <c r="D331" s="448">
        <v>4680115884588</v>
      </c>
      <c r="E331" s="448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0"/>
      <c r="R331" s="450"/>
      <c r="S331" s="450"/>
      <c r="T331" s="451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444</v>
      </c>
      <c r="B332" s="64" t="s">
        <v>445</v>
      </c>
      <c r="C332" s="37">
        <v>4301051130</v>
      </c>
      <c r="D332" s="448">
        <v>4607091387537</v>
      </c>
      <c r="E332" s="448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0"/>
      <c r="R332" s="450"/>
      <c r="S332" s="450"/>
      <c r="T332" s="451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4301051132</v>
      </c>
      <c r="D333" s="448">
        <v>4607091387513</v>
      </c>
      <c r="E333" s="448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0"/>
      <c r="R333" s="450"/>
      <c r="S333" s="450"/>
      <c r="T333" s="451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55"/>
      <c r="B334" s="455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6"/>
      <c r="P334" s="452" t="s">
        <v>43</v>
      </c>
      <c r="Q334" s="453"/>
      <c r="R334" s="453"/>
      <c r="S334" s="453"/>
      <c r="T334" s="453"/>
      <c r="U334" s="453"/>
      <c r="V334" s="454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5"/>
      <c r="B335" s="455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6"/>
      <c r="P335" s="452" t="s">
        <v>43</v>
      </c>
      <c r="Q335" s="453"/>
      <c r="R335" s="453"/>
      <c r="S335" s="453"/>
      <c r="T335" s="453"/>
      <c r="U335" s="453"/>
      <c r="V335" s="454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47" t="s">
        <v>176</v>
      </c>
      <c r="B336" s="447"/>
      <c r="C336" s="447"/>
      <c r="D336" s="447"/>
      <c r="E336" s="447"/>
      <c r="F336" s="447"/>
      <c r="G336" s="447"/>
      <c r="H336" s="447"/>
      <c r="I336" s="447"/>
      <c r="J336" s="447"/>
      <c r="K336" s="447"/>
      <c r="L336" s="447"/>
      <c r="M336" s="447"/>
      <c r="N336" s="447"/>
      <c r="O336" s="447"/>
      <c r="P336" s="447"/>
      <c r="Q336" s="447"/>
      <c r="R336" s="447"/>
      <c r="S336" s="447"/>
      <c r="T336" s="447"/>
      <c r="U336" s="447"/>
      <c r="V336" s="447"/>
      <c r="W336" s="447"/>
      <c r="X336" s="447"/>
      <c r="Y336" s="447"/>
      <c r="Z336" s="447"/>
      <c r="AA336" s="67"/>
      <c r="AB336" s="67"/>
      <c r="AC336" s="81"/>
    </row>
    <row r="337" spans="1:68" ht="16.5" customHeight="1" x14ac:dyDescent="0.25">
      <c r="A337" s="64" t="s">
        <v>448</v>
      </c>
      <c r="B337" s="64" t="s">
        <v>449</v>
      </c>
      <c r="C337" s="37">
        <v>4301060379</v>
      </c>
      <c r="D337" s="448">
        <v>4607091380880</v>
      </c>
      <c r="E337" s="448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62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450"/>
      <c r="R337" s="450"/>
      <c r="S337" s="450"/>
      <c r="T337" s="451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448">
        <v>4607091384482</v>
      </c>
      <c r="E338" s="448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0"/>
      <c r="R338" s="450"/>
      <c r="S338" s="450"/>
      <c r="T338" s="451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448">
        <v>4607091380897</v>
      </c>
      <c r="E339" s="448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0"/>
      <c r="R339" s="450"/>
      <c r="S339" s="450"/>
      <c r="T339" s="451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55"/>
      <c r="B340" s="455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6"/>
      <c r="P340" s="452" t="s">
        <v>43</v>
      </c>
      <c r="Q340" s="453"/>
      <c r="R340" s="453"/>
      <c r="S340" s="453"/>
      <c r="T340" s="453"/>
      <c r="U340" s="453"/>
      <c r="V340" s="454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55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6"/>
      <c r="P341" s="452" t="s">
        <v>43</v>
      </c>
      <c r="Q341" s="453"/>
      <c r="R341" s="453"/>
      <c r="S341" s="453"/>
      <c r="T341" s="453"/>
      <c r="U341" s="453"/>
      <c r="V341" s="454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447" t="s">
        <v>108</v>
      </c>
      <c r="B342" s="447"/>
      <c r="C342" s="447"/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7"/>
      <c r="U342" s="447"/>
      <c r="V342" s="447"/>
      <c r="W342" s="447"/>
      <c r="X342" s="447"/>
      <c r="Y342" s="447"/>
      <c r="Z342" s="447"/>
      <c r="AA342" s="67"/>
      <c r="AB342" s="67"/>
      <c r="AC342" s="81"/>
    </row>
    <row r="343" spans="1:68" ht="16.5" customHeight="1" x14ac:dyDescent="0.25">
      <c r="A343" s="64" t="s">
        <v>454</v>
      </c>
      <c r="B343" s="64" t="s">
        <v>455</v>
      </c>
      <c r="C343" s="37">
        <v>4301030232</v>
      </c>
      <c r="D343" s="448">
        <v>4607091388374</v>
      </c>
      <c r="E343" s="448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629" t="s">
        <v>456</v>
      </c>
      <c r="Q343" s="450"/>
      <c r="R343" s="450"/>
      <c r="S343" s="450"/>
      <c r="T343" s="45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4301030235</v>
      </c>
      <c r="D344" s="448">
        <v>4607091388381</v>
      </c>
      <c r="E344" s="448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630" t="s">
        <v>459</v>
      </c>
      <c r="Q344" s="450"/>
      <c r="R344" s="450"/>
      <c r="S344" s="450"/>
      <c r="T344" s="45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460</v>
      </c>
      <c r="B345" s="64" t="s">
        <v>461</v>
      </c>
      <c r="C345" s="37">
        <v>4301032015</v>
      </c>
      <c r="D345" s="448">
        <v>4607091383102</v>
      </c>
      <c r="E345" s="448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0"/>
      <c r="R345" s="450"/>
      <c r="S345" s="450"/>
      <c r="T345" s="45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462</v>
      </c>
      <c r="B346" s="64" t="s">
        <v>463</v>
      </c>
      <c r="C346" s="37">
        <v>4301030233</v>
      </c>
      <c r="D346" s="448">
        <v>4607091388404</v>
      </c>
      <c r="E346" s="448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0"/>
      <c r="R346" s="450"/>
      <c r="S346" s="450"/>
      <c r="T346" s="45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55"/>
      <c r="B347" s="455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6"/>
      <c r="P347" s="452" t="s">
        <v>43</v>
      </c>
      <c r="Q347" s="453"/>
      <c r="R347" s="453"/>
      <c r="S347" s="453"/>
      <c r="T347" s="453"/>
      <c r="U347" s="453"/>
      <c r="V347" s="454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55"/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6"/>
      <c r="P348" s="452" t="s">
        <v>43</v>
      </c>
      <c r="Q348" s="453"/>
      <c r="R348" s="453"/>
      <c r="S348" s="453"/>
      <c r="T348" s="453"/>
      <c r="U348" s="453"/>
      <c r="V348" s="454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47" t="s">
        <v>464</v>
      </c>
      <c r="B349" s="447"/>
      <c r="C349" s="447"/>
      <c r="D349" s="447"/>
      <c r="E349" s="447"/>
      <c r="F349" s="447"/>
      <c r="G349" s="447"/>
      <c r="H349" s="447"/>
      <c r="I349" s="447"/>
      <c r="J349" s="447"/>
      <c r="K349" s="447"/>
      <c r="L349" s="447"/>
      <c r="M349" s="447"/>
      <c r="N349" s="447"/>
      <c r="O349" s="447"/>
      <c r="P349" s="447"/>
      <c r="Q349" s="447"/>
      <c r="R349" s="447"/>
      <c r="S349" s="447"/>
      <c r="T349" s="447"/>
      <c r="U349" s="447"/>
      <c r="V349" s="447"/>
      <c r="W349" s="447"/>
      <c r="X349" s="447"/>
      <c r="Y349" s="447"/>
      <c r="Z349" s="447"/>
      <c r="AA349" s="67"/>
      <c r="AB349" s="67"/>
      <c r="AC349" s="81"/>
    </row>
    <row r="350" spans="1:68" ht="16.5" customHeight="1" x14ac:dyDescent="0.25">
      <c r="A350" s="64" t="s">
        <v>465</v>
      </c>
      <c r="B350" s="64" t="s">
        <v>466</v>
      </c>
      <c r="C350" s="37">
        <v>4301180007</v>
      </c>
      <c r="D350" s="448">
        <v>4680115881808</v>
      </c>
      <c r="E350" s="448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6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0"/>
      <c r="R350" s="450"/>
      <c r="S350" s="450"/>
      <c r="T350" s="45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469</v>
      </c>
      <c r="B351" s="64" t="s">
        <v>470</v>
      </c>
      <c r="C351" s="37">
        <v>4301180006</v>
      </c>
      <c r="D351" s="448">
        <v>4680115881822</v>
      </c>
      <c r="E351" s="448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0"/>
      <c r="R351" s="450"/>
      <c r="S351" s="450"/>
      <c r="T351" s="45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471</v>
      </c>
      <c r="B352" s="64" t="s">
        <v>472</v>
      </c>
      <c r="C352" s="37">
        <v>4301180001</v>
      </c>
      <c r="D352" s="448">
        <v>4680115880016</v>
      </c>
      <c r="E352" s="448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0"/>
      <c r="R352" s="450"/>
      <c r="S352" s="450"/>
      <c r="T352" s="451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55"/>
      <c r="B353" s="455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6"/>
      <c r="P353" s="452" t="s">
        <v>43</v>
      </c>
      <c r="Q353" s="453"/>
      <c r="R353" s="453"/>
      <c r="S353" s="453"/>
      <c r="T353" s="453"/>
      <c r="U353" s="453"/>
      <c r="V353" s="454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55"/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6"/>
      <c r="P354" s="452" t="s">
        <v>43</v>
      </c>
      <c r="Q354" s="453"/>
      <c r="R354" s="453"/>
      <c r="S354" s="453"/>
      <c r="T354" s="453"/>
      <c r="U354" s="453"/>
      <c r="V354" s="454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46" t="s">
        <v>473</v>
      </c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66"/>
      <c r="AB355" s="66"/>
      <c r="AC355" s="80"/>
    </row>
    <row r="356" spans="1:68" ht="14.25" customHeight="1" x14ac:dyDescent="0.25">
      <c r="A356" s="447" t="s">
        <v>79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447"/>
      <c r="AA356" s="67"/>
      <c r="AB356" s="67"/>
      <c r="AC356" s="81"/>
    </row>
    <row r="357" spans="1:68" ht="27" customHeight="1" x14ac:dyDescent="0.25">
      <c r="A357" s="64" t="s">
        <v>474</v>
      </c>
      <c r="B357" s="64" t="s">
        <v>475</v>
      </c>
      <c r="C357" s="37">
        <v>4301031066</v>
      </c>
      <c r="D357" s="448">
        <v>4607091383836</v>
      </c>
      <c r="E357" s="448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0"/>
      <c r="R357" s="450"/>
      <c r="S357" s="450"/>
      <c r="T357" s="45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55"/>
      <c r="B358" s="455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6"/>
      <c r="P358" s="452" t="s">
        <v>43</v>
      </c>
      <c r="Q358" s="453"/>
      <c r="R358" s="453"/>
      <c r="S358" s="453"/>
      <c r="T358" s="453"/>
      <c r="U358" s="453"/>
      <c r="V358" s="454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55"/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6"/>
      <c r="P359" s="452" t="s">
        <v>43</v>
      </c>
      <c r="Q359" s="453"/>
      <c r="R359" s="453"/>
      <c r="S359" s="453"/>
      <c r="T359" s="453"/>
      <c r="U359" s="453"/>
      <c r="V359" s="454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47" t="s">
        <v>84</v>
      </c>
      <c r="B360" s="447"/>
      <c r="C360" s="447"/>
      <c r="D360" s="447"/>
      <c r="E360" s="447"/>
      <c r="F360" s="447"/>
      <c r="G360" s="447"/>
      <c r="H360" s="447"/>
      <c r="I360" s="447"/>
      <c r="J360" s="447"/>
      <c r="K360" s="447"/>
      <c r="L360" s="447"/>
      <c r="M360" s="447"/>
      <c r="N360" s="447"/>
      <c r="O360" s="447"/>
      <c r="P360" s="447"/>
      <c r="Q360" s="447"/>
      <c r="R360" s="447"/>
      <c r="S360" s="447"/>
      <c r="T360" s="447"/>
      <c r="U360" s="447"/>
      <c r="V360" s="447"/>
      <c r="W360" s="447"/>
      <c r="X360" s="447"/>
      <c r="Y360" s="447"/>
      <c r="Z360" s="447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448">
        <v>4607091387919</v>
      </c>
      <c r="E361" s="448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0"/>
      <c r="R361" s="450"/>
      <c r="S361" s="450"/>
      <c r="T361" s="451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478</v>
      </c>
      <c r="B362" s="64" t="s">
        <v>479</v>
      </c>
      <c r="C362" s="37">
        <v>4301051461</v>
      </c>
      <c r="D362" s="448">
        <v>4680115883604</v>
      </c>
      <c r="E362" s="448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125</v>
      </c>
      <c r="N362" s="39"/>
      <c r="O362" s="38">
        <v>45</v>
      </c>
      <c r="P362" s="6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0"/>
      <c r="R362" s="450"/>
      <c r="S362" s="450"/>
      <c r="T362" s="451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480</v>
      </c>
      <c r="B363" s="64" t="s">
        <v>481</v>
      </c>
      <c r="C363" s="37">
        <v>4301051485</v>
      </c>
      <c r="D363" s="448">
        <v>4680115883567</v>
      </c>
      <c r="E363" s="448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0"/>
      <c r="R363" s="450"/>
      <c r="S363" s="450"/>
      <c r="T363" s="451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6"/>
      <c r="P364" s="452" t="s">
        <v>43</v>
      </c>
      <c r="Q364" s="453"/>
      <c r="R364" s="453"/>
      <c r="S364" s="453"/>
      <c r="T364" s="453"/>
      <c r="U364" s="453"/>
      <c r="V364" s="454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6"/>
      <c r="P365" s="452" t="s">
        <v>43</v>
      </c>
      <c r="Q365" s="453"/>
      <c r="R365" s="453"/>
      <c r="S365" s="453"/>
      <c r="T365" s="453"/>
      <c r="U365" s="453"/>
      <c r="V365" s="454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45" t="s">
        <v>482</v>
      </c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5"/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  <c r="AA366" s="55"/>
      <c r="AB366" s="55"/>
      <c r="AC366" s="55"/>
    </row>
    <row r="367" spans="1:68" ht="16.5" customHeight="1" x14ac:dyDescent="0.25">
      <c r="A367" s="446" t="s">
        <v>483</v>
      </c>
      <c r="B367" s="446"/>
      <c r="C367" s="446"/>
      <c r="D367" s="446"/>
      <c r="E367" s="446"/>
      <c r="F367" s="446"/>
      <c r="G367" s="446"/>
      <c r="H367" s="446"/>
      <c r="I367" s="446"/>
      <c r="J367" s="446"/>
      <c r="K367" s="446"/>
      <c r="L367" s="446"/>
      <c r="M367" s="446"/>
      <c r="N367" s="446"/>
      <c r="O367" s="446"/>
      <c r="P367" s="446"/>
      <c r="Q367" s="446"/>
      <c r="R367" s="446"/>
      <c r="S367" s="446"/>
      <c r="T367" s="446"/>
      <c r="U367" s="446"/>
      <c r="V367" s="446"/>
      <c r="W367" s="446"/>
      <c r="X367" s="446"/>
      <c r="Y367" s="446"/>
      <c r="Z367" s="446"/>
      <c r="AA367" s="66"/>
      <c r="AB367" s="66"/>
      <c r="AC367" s="80"/>
    </row>
    <row r="368" spans="1:68" ht="14.25" customHeight="1" x14ac:dyDescent="0.25">
      <c r="A368" s="447" t="s">
        <v>122</v>
      </c>
      <c r="B368" s="447"/>
      <c r="C368" s="447"/>
      <c r="D368" s="447"/>
      <c r="E368" s="447"/>
      <c r="F368" s="447"/>
      <c r="G368" s="447"/>
      <c r="H368" s="447"/>
      <c r="I368" s="447"/>
      <c r="J368" s="447"/>
      <c r="K368" s="447"/>
      <c r="L368" s="447"/>
      <c r="M368" s="447"/>
      <c r="N368" s="447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67"/>
      <c r="AB368" s="67"/>
      <c r="AC368" s="81"/>
    </row>
    <row r="369" spans="1:68" ht="27" customHeight="1" x14ac:dyDescent="0.25">
      <c r="A369" s="64" t="s">
        <v>484</v>
      </c>
      <c r="B369" s="64" t="s">
        <v>485</v>
      </c>
      <c r="C369" s="37">
        <v>4301011869</v>
      </c>
      <c r="D369" s="448">
        <v>4680115884847</v>
      </c>
      <c r="E369" s="44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82</v>
      </c>
      <c r="N369" s="39"/>
      <c r="O369" s="38">
        <v>60</v>
      </c>
      <c r="P369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0"/>
      <c r="R369" s="450"/>
      <c r="S369" s="450"/>
      <c r="T369" s="45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484</v>
      </c>
      <c r="B370" s="64" t="s">
        <v>486</v>
      </c>
      <c r="C370" s="37">
        <v>4301011946</v>
      </c>
      <c r="D370" s="448">
        <v>4680115884847</v>
      </c>
      <c r="E370" s="44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145</v>
      </c>
      <c r="N370" s="39"/>
      <c r="O370" s="38">
        <v>60</v>
      </c>
      <c r="P370" s="6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0"/>
      <c r="R370" s="450"/>
      <c r="S370" s="450"/>
      <c r="T370" s="45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487</v>
      </c>
      <c r="B371" s="64" t="s">
        <v>488</v>
      </c>
      <c r="C371" s="37">
        <v>4301011870</v>
      </c>
      <c r="D371" s="448">
        <v>4680115884854</v>
      </c>
      <c r="E371" s="44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82</v>
      </c>
      <c r="N371" s="39"/>
      <c r="O371" s="38">
        <v>60</v>
      </c>
      <c r="P371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0"/>
      <c r="R371" s="450"/>
      <c r="S371" s="450"/>
      <c r="T371" s="45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489</v>
      </c>
      <c r="C372" s="37">
        <v>4301011947</v>
      </c>
      <c r="D372" s="448">
        <v>4680115884854</v>
      </c>
      <c r="E372" s="448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145</v>
      </c>
      <c r="N372" s="39"/>
      <c r="O372" s="38">
        <v>60</v>
      </c>
      <c r="P372" s="6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0"/>
      <c r="R372" s="450"/>
      <c r="S372" s="450"/>
      <c r="T372" s="45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4301011943</v>
      </c>
      <c r="D373" s="448">
        <v>4680115884830</v>
      </c>
      <c r="E373" s="448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145</v>
      </c>
      <c r="N373" s="39"/>
      <c r="O373" s="38">
        <v>60</v>
      </c>
      <c r="P373" s="6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0"/>
      <c r="R373" s="450"/>
      <c r="S373" s="450"/>
      <c r="T373" s="45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492</v>
      </c>
      <c r="C374" s="37">
        <v>4301011867</v>
      </c>
      <c r="D374" s="448">
        <v>4680115884830</v>
      </c>
      <c r="E374" s="448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82</v>
      </c>
      <c r="N374" s="39"/>
      <c r="O374" s="38">
        <v>60</v>
      </c>
      <c r="P374" s="6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0"/>
      <c r="R374" s="450"/>
      <c r="S374" s="450"/>
      <c r="T374" s="45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IFERROR(IF(Y374=0,"",ROUNDUP(Y374/H374,0)*0.02175),"")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4301011433</v>
      </c>
      <c r="D375" s="448">
        <v>4680115882638</v>
      </c>
      <c r="E375" s="448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128</v>
      </c>
      <c r="N375" s="39"/>
      <c r="O375" s="38">
        <v>90</v>
      </c>
      <c r="P375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0"/>
      <c r="R375" s="450"/>
      <c r="S375" s="450"/>
      <c r="T375" s="451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495</v>
      </c>
      <c r="B376" s="64" t="s">
        <v>496</v>
      </c>
      <c r="C376" s="37">
        <v>4301011952</v>
      </c>
      <c r="D376" s="448">
        <v>4680115884922</v>
      </c>
      <c r="E376" s="448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0"/>
      <c r="R376" s="450"/>
      <c r="S376" s="450"/>
      <c r="T376" s="45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448">
        <v>4680115884861</v>
      </c>
      <c r="E377" s="448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0"/>
      <c r="R377" s="450"/>
      <c r="S377" s="450"/>
      <c r="T377" s="45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55"/>
      <c r="B378" s="455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6"/>
      <c r="P378" s="452" t="s">
        <v>43</v>
      </c>
      <c r="Q378" s="453"/>
      <c r="R378" s="453"/>
      <c r="S378" s="453"/>
      <c r="T378" s="453"/>
      <c r="U378" s="453"/>
      <c r="V378" s="454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55"/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6"/>
      <c r="P379" s="452" t="s">
        <v>43</v>
      </c>
      <c r="Q379" s="453"/>
      <c r="R379" s="453"/>
      <c r="S379" s="453"/>
      <c r="T379" s="453"/>
      <c r="U379" s="453"/>
      <c r="V379" s="454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447" t="s">
        <v>155</v>
      </c>
      <c r="B380" s="447"/>
      <c r="C380" s="447"/>
      <c r="D380" s="447"/>
      <c r="E380" s="447"/>
      <c r="F380" s="447"/>
      <c r="G380" s="447"/>
      <c r="H380" s="447"/>
      <c r="I380" s="447"/>
      <c r="J380" s="447"/>
      <c r="K380" s="447"/>
      <c r="L380" s="447"/>
      <c r="M380" s="447"/>
      <c r="N380" s="447"/>
      <c r="O380" s="447"/>
      <c r="P380" s="447"/>
      <c r="Q380" s="447"/>
      <c r="R380" s="447"/>
      <c r="S380" s="447"/>
      <c r="T380" s="447"/>
      <c r="U380" s="447"/>
      <c r="V380" s="447"/>
      <c r="W380" s="447"/>
      <c r="X380" s="447"/>
      <c r="Y380" s="447"/>
      <c r="Z380" s="447"/>
      <c r="AA380" s="67"/>
      <c r="AB380" s="67"/>
      <c r="AC380" s="81"/>
    </row>
    <row r="381" spans="1:68" ht="27" customHeight="1" x14ac:dyDescent="0.25">
      <c r="A381" s="64" t="s">
        <v>499</v>
      </c>
      <c r="B381" s="64" t="s">
        <v>500</v>
      </c>
      <c r="C381" s="37">
        <v>4301020178</v>
      </c>
      <c r="D381" s="448">
        <v>4607091383980</v>
      </c>
      <c r="E381" s="44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128</v>
      </c>
      <c r="N381" s="39"/>
      <c r="O381" s="38">
        <v>50</v>
      </c>
      <c r="P381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0"/>
      <c r="R381" s="450"/>
      <c r="S381" s="450"/>
      <c r="T381" s="451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448">
        <v>4607091384178</v>
      </c>
      <c r="E382" s="44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128</v>
      </c>
      <c r="N382" s="39"/>
      <c r="O382" s="38">
        <v>50</v>
      </c>
      <c r="P382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0"/>
      <c r="R382" s="450"/>
      <c r="S382" s="450"/>
      <c r="T382" s="451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55"/>
      <c r="B383" s="455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6"/>
      <c r="P383" s="452" t="s">
        <v>43</v>
      </c>
      <c r="Q383" s="453"/>
      <c r="R383" s="453"/>
      <c r="S383" s="453"/>
      <c r="T383" s="453"/>
      <c r="U383" s="453"/>
      <c r="V383" s="454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55"/>
      <c r="B384" s="455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6"/>
      <c r="P384" s="452" t="s">
        <v>43</v>
      </c>
      <c r="Q384" s="453"/>
      <c r="R384" s="453"/>
      <c r="S384" s="453"/>
      <c r="T384" s="453"/>
      <c r="U384" s="453"/>
      <c r="V384" s="454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447" t="s">
        <v>84</v>
      </c>
      <c r="B385" s="447"/>
      <c r="C385" s="447"/>
      <c r="D385" s="447"/>
      <c r="E385" s="447"/>
      <c r="F385" s="447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7"/>
      <c r="S385" s="447"/>
      <c r="T385" s="447"/>
      <c r="U385" s="447"/>
      <c r="V385" s="447"/>
      <c r="W385" s="447"/>
      <c r="X385" s="447"/>
      <c r="Y385" s="447"/>
      <c r="Z385" s="447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4301051639</v>
      </c>
      <c r="D386" s="448">
        <v>4607091383928</v>
      </c>
      <c r="E386" s="448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0"/>
      <c r="R386" s="450"/>
      <c r="S386" s="450"/>
      <c r="T386" s="451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505</v>
      </c>
      <c r="C387" s="37">
        <v>4301051560</v>
      </c>
      <c r="D387" s="448">
        <v>4607091383928</v>
      </c>
      <c r="E387" s="448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125</v>
      </c>
      <c r="N387" s="39"/>
      <c r="O387" s="38">
        <v>40</v>
      </c>
      <c r="P387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450"/>
      <c r="R387" s="450"/>
      <c r="S387" s="450"/>
      <c r="T387" s="451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448">
        <v>4607091384260</v>
      </c>
      <c r="E388" s="448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6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0"/>
      <c r="R388" s="450"/>
      <c r="S388" s="450"/>
      <c r="T388" s="451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55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6"/>
      <c r="P389" s="452" t="s">
        <v>43</v>
      </c>
      <c r="Q389" s="453"/>
      <c r="R389" s="453"/>
      <c r="S389" s="453"/>
      <c r="T389" s="453"/>
      <c r="U389" s="453"/>
      <c r="V389" s="454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55"/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6"/>
      <c r="P390" s="452" t="s">
        <v>43</v>
      </c>
      <c r="Q390" s="453"/>
      <c r="R390" s="453"/>
      <c r="S390" s="453"/>
      <c r="T390" s="453"/>
      <c r="U390" s="453"/>
      <c r="V390" s="454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447" t="s">
        <v>176</v>
      </c>
      <c r="B391" s="447"/>
      <c r="C391" s="447"/>
      <c r="D391" s="447"/>
      <c r="E391" s="447"/>
      <c r="F391" s="447"/>
      <c r="G391" s="447"/>
      <c r="H391" s="447"/>
      <c r="I391" s="447"/>
      <c r="J391" s="447"/>
      <c r="K391" s="447"/>
      <c r="L391" s="447"/>
      <c r="M391" s="447"/>
      <c r="N391" s="447"/>
      <c r="O391" s="447"/>
      <c r="P391" s="447"/>
      <c r="Q391" s="447"/>
      <c r="R391" s="447"/>
      <c r="S391" s="447"/>
      <c r="T391" s="447"/>
      <c r="U391" s="447"/>
      <c r="V391" s="447"/>
      <c r="W391" s="447"/>
      <c r="X391" s="447"/>
      <c r="Y391" s="447"/>
      <c r="Z391" s="447"/>
      <c r="AA391" s="67"/>
      <c r="AB391" s="67"/>
      <c r="AC391" s="81"/>
    </row>
    <row r="392" spans="1:68" ht="16.5" customHeight="1" x14ac:dyDescent="0.25">
      <c r="A392" s="64" t="s">
        <v>508</v>
      </c>
      <c r="B392" s="64" t="s">
        <v>509</v>
      </c>
      <c r="C392" s="37">
        <v>4301060345</v>
      </c>
      <c r="D392" s="448">
        <v>4607091384673</v>
      </c>
      <c r="E392" s="448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450"/>
      <c r="R392" s="450"/>
      <c r="S392" s="450"/>
      <c r="T392" s="451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508</v>
      </c>
      <c r="B393" s="64" t="s">
        <v>510</v>
      </c>
      <c r="C393" s="37">
        <v>4301060314</v>
      </c>
      <c r="D393" s="448">
        <v>4607091384673</v>
      </c>
      <c r="E393" s="448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6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450"/>
      <c r="R393" s="450"/>
      <c r="S393" s="450"/>
      <c r="T393" s="45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55"/>
      <c r="B394" s="455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6"/>
      <c r="P394" s="452" t="s">
        <v>43</v>
      </c>
      <c r="Q394" s="453"/>
      <c r="R394" s="453"/>
      <c r="S394" s="453"/>
      <c r="T394" s="453"/>
      <c r="U394" s="453"/>
      <c r="V394" s="454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55"/>
      <c r="B395" s="455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6"/>
      <c r="P395" s="452" t="s">
        <v>43</v>
      </c>
      <c r="Q395" s="453"/>
      <c r="R395" s="453"/>
      <c r="S395" s="453"/>
      <c r="T395" s="453"/>
      <c r="U395" s="453"/>
      <c r="V395" s="454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46" t="s">
        <v>511</v>
      </c>
      <c r="B396" s="446"/>
      <c r="C396" s="446"/>
      <c r="D396" s="446"/>
      <c r="E396" s="446"/>
      <c r="F396" s="446"/>
      <c r="G396" s="446"/>
      <c r="H396" s="446"/>
      <c r="I396" s="446"/>
      <c r="J396" s="446"/>
      <c r="K396" s="446"/>
      <c r="L396" s="446"/>
      <c r="M396" s="446"/>
      <c r="N396" s="446"/>
      <c r="O396" s="446"/>
      <c r="P396" s="446"/>
      <c r="Q396" s="446"/>
      <c r="R396" s="446"/>
      <c r="S396" s="446"/>
      <c r="T396" s="446"/>
      <c r="U396" s="446"/>
      <c r="V396" s="446"/>
      <c r="W396" s="446"/>
      <c r="X396" s="446"/>
      <c r="Y396" s="446"/>
      <c r="Z396" s="446"/>
      <c r="AA396" s="66"/>
      <c r="AB396" s="66"/>
      <c r="AC396" s="80"/>
    </row>
    <row r="397" spans="1:68" ht="14.25" customHeight="1" x14ac:dyDescent="0.25">
      <c r="A397" s="447" t="s">
        <v>122</v>
      </c>
      <c r="B397" s="447"/>
      <c r="C397" s="447"/>
      <c r="D397" s="447"/>
      <c r="E397" s="447"/>
      <c r="F397" s="447"/>
      <c r="G397" s="447"/>
      <c r="H397" s="447"/>
      <c r="I397" s="447"/>
      <c r="J397" s="447"/>
      <c r="K397" s="447"/>
      <c r="L397" s="447"/>
      <c r="M397" s="447"/>
      <c r="N397" s="447"/>
      <c r="O397" s="447"/>
      <c r="P397" s="447"/>
      <c r="Q397" s="447"/>
      <c r="R397" s="447"/>
      <c r="S397" s="447"/>
      <c r="T397" s="447"/>
      <c r="U397" s="447"/>
      <c r="V397" s="447"/>
      <c r="W397" s="447"/>
      <c r="X397" s="447"/>
      <c r="Y397" s="447"/>
      <c r="Z397" s="447"/>
      <c r="AA397" s="67"/>
      <c r="AB397" s="67"/>
      <c r="AC397" s="81"/>
    </row>
    <row r="398" spans="1:68" ht="27" customHeight="1" x14ac:dyDescent="0.25">
      <c r="A398" s="64" t="s">
        <v>512</v>
      </c>
      <c r="B398" s="64" t="s">
        <v>513</v>
      </c>
      <c r="C398" s="37">
        <v>4301011873</v>
      </c>
      <c r="D398" s="448">
        <v>4680115881907</v>
      </c>
      <c r="E398" s="448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656" t="s">
        <v>514</v>
      </c>
      <c r="Q398" s="450"/>
      <c r="R398" s="450"/>
      <c r="S398" s="450"/>
      <c r="T398" s="45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515</v>
      </c>
      <c r="B399" s="64" t="s">
        <v>516</v>
      </c>
      <c r="C399" s="37">
        <v>4301011874</v>
      </c>
      <c r="D399" s="448">
        <v>4680115884892</v>
      </c>
      <c r="E399" s="448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6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0"/>
      <c r="R399" s="450"/>
      <c r="S399" s="450"/>
      <c r="T399" s="45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517</v>
      </c>
      <c r="B400" s="64" t="s">
        <v>518</v>
      </c>
      <c r="C400" s="37">
        <v>4301011875</v>
      </c>
      <c r="D400" s="448">
        <v>4680115884885</v>
      </c>
      <c r="E400" s="448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0"/>
      <c r="R400" s="450"/>
      <c r="S400" s="450"/>
      <c r="T400" s="451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519</v>
      </c>
      <c r="B401" s="64" t="s">
        <v>520</v>
      </c>
      <c r="C401" s="37">
        <v>4301011871</v>
      </c>
      <c r="D401" s="448">
        <v>4680115884908</v>
      </c>
      <c r="E401" s="448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0"/>
      <c r="R401" s="450"/>
      <c r="S401" s="450"/>
      <c r="T401" s="451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55"/>
      <c r="B402" s="455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6"/>
      <c r="P402" s="452" t="s">
        <v>43</v>
      </c>
      <c r="Q402" s="453"/>
      <c r="R402" s="453"/>
      <c r="S402" s="453"/>
      <c r="T402" s="453"/>
      <c r="U402" s="453"/>
      <c r="V402" s="454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6"/>
      <c r="P403" s="452" t="s">
        <v>43</v>
      </c>
      <c r="Q403" s="453"/>
      <c r="R403" s="453"/>
      <c r="S403" s="453"/>
      <c r="T403" s="453"/>
      <c r="U403" s="453"/>
      <c r="V403" s="454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47" t="s">
        <v>79</v>
      </c>
      <c r="B404" s="447"/>
      <c r="C404" s="447"/>
      <c r="D404" s="447"/>
      <c r="E404" s="447"/>
      <c r="F404" s="447"/>
      <c r="G404" s="447"/>
      <c r="H404" s="447"/>
      <c r="I404" s="447"/>
      <c r="J404" s="447"/>
      <c r="K404" s="447"/>
      <c r="L404" s="447"/>
      <c r="M404" s="447"/>
      <c r="N404" s="447"/>
      <c r="O404" s="447"/>
      <c r="P404" s="447"/>
      <c r="Q404" s="447"/>
      <c r="R404" s="447"/>
      <c r="S404" s="447"/>
      <c r="T404" s="447"/>
      <c r="U404" s="447"/>
      <c r="V404" s="447"/>
      <c r="W404" s="447"/>
      <c r="X404" s="447"/>
      <c r="Y404" s="447"/>
      <c r="Z404" s="447"/>
      <c r="AA404" s="67"/>
      <c r="AB404" s="67"/>
      <c r="AC404" s="81"/>
    </row>
    <row r="405" spans="1:68" ht="27" customHeight="1" x14ac:dyDescent="0.25">
      <c r="A405" s="64" t="s">
        <v>521</v>
      </c>
      <c r="B405" s="64" t="s">
        <v>522</v>
      </c>
      <c r="C405" s="37">
        <v>4301031303</v>
      </c>
      <c r="D405" s="448">
        <v>4607091384802</v>
      </c>
      <c r="E405" s="448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0"/>
      <c r="R405" s="450"/>
      <c r="S405" s="450"/>
      <c r="T405" s="45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523</v>
      </c>
      <c r="B406" s="64" t="s">
        <v>524</v>
      </c>
      <c r="C406" s="37">
        <v>4301031304</v>
      </c>
      <c r="D406" s="448">
        <v>4607091384826</v>
      </c>
      <c r="E406" s="448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6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0"/>
      <c r="R406" s="450"/>
      <c r="S406" s="450"/>
      <c r="T406" s="45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55"/>
      <c r="B407" s="455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6"/>
      <c r="P407" s="452" t="s">
        <v>43</v>
      </c>
      <c r="Q407" s="453"/>
      <c r="R407" s="453"/>
      <c r="S407" s="453"/>
      <c r="T407" s="453"/>
      <c r="U407" s="453"/>
      <c r="V407" s="454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x14ac:dyDescent="0.2">
      <c r="A408" s="455"/>
      <c r="B408" s="455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6"/>
      <c r="P408" s="452" t="s">
        <v>43</v>
      </c>
      <c r="Q408" s="453"/>
      <c r="R408" s="453"/>
      <c r="S408" s="453"/>
      <c r="T408" s="453"/>
      <c r="U408" s="453"/>
      <c r="V408" s="454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customHeight="1" x14ac:dyDescent="0.25">
      <c r="A409" s="447" t="s">
        <v>84</v>
      </c>
      <c r="B409" s="447"/>
      <c r="C409" s="447"/>
      <c r="D409" s="447"/>
      <c r="E409" s="447"/>
      <c r="F409" s="447"/>
      <c r="G409" s="447"/>
      <c r="H409" s="447"/>
      <c r="I409" s="447"/>
      <c r="J409" s="447"/>
      <c r="K409" s="447"/>
      <c r="L409" s="447"/>
      <c r="M409" s="447"/>
      <c r="N409" s="447"/>
      <c r="O409" s="447"/>
      <c r="P409" s="447"/>
      <c r="Q409" s="447"/>
      <c r="R409" s="447"/>
      <c r="S409" s="447"/>
      <c r="T409" s="447"/>
      <c r="U409" s="447"/>
      <c r="V409" s="447"/>
      <c r="W409" s="447"/>
      <c r="X409" s="447"/>
      <c r="Y409" s="447"/>
      <c r="Z409" s="447"/>
      <c r="AA409" s="67"/>
      <c r="AB409" s="67"/>
      <c r="AC409" s="81"/>
    </row>
    <row r="410" spans="1:68" ht="27" customHeight="1" x14ac:dyDescent="0.25">
      <c r="A410" s="64" t="s">
        <v>525</v>
      </c>
      <c r="B410" s="64" t="s">
        <v>526</v>
      </c>
      <c r="C410" s="37">
        <v>4301051635</v>
      </c>
      <c r="D410" s="448">
        <v>4607091384246</v>
      </c>
      <c r="E410" s="448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6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0"/>
      <c r="R410" s="450"/>
      <c r="S410" s="450"/>
      <c r="T410" s="45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527</v>
      </c>
      <c r="B411" s="64" t="s">
        <v>528</v>
      </c>
      <c r="C411" s="37">
        <v>4301051445</v>
      </c>
      <c r="D411" s="448">
        <v>4680115881976</v>
      </c>
      <c r="E411" s="448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0"/>
      <c r="R411" s="450"/>
      <c r="S411" s="450"/>
      <c r="T411" s="451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529</v>
      </c>
      <c r="B412" s="64" t="s">
        <v>530</v>
      </c>
      <c r="C412" s="37">
        <v>4301051634</v>
      </c>
      <c r="D412" s="448">
        <v>4607091384253</v>
      </c>
      <c r="E412" s="448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450"/>
      <c r="R412" s="450"/>
      <c r="S412" s="450"/>
      <c r="T412" s="45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529</v>
      </c>
      <c r="B413" s="64" t="s">
        <v>531</v>
      </c>
      <c r="C413" s="37">
        <v>4301051297</v>
      </c>
      <c r="D413" s="448">
        <v>4607091384253</v>
      </c>
      <c r="E413" s="448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0"/>
      <c r="R413" s="450"/>
      <c r="S413" s="450"/>
      <c r="T413" s="45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532</v>
      </c>
      <c r="B414" s="64" t="s">
        <v>533</v>
      </c>
      <c r="C414" s="37">
        <v>4301051444</v>
      </c>
      <c r="D414" s="448">
        <v>4680115881969</v>
      </c>
      <c r="E414" s="44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0"/>
      <c r="R414" s="450"/>
      <c r="S414" s="450"/>
      <c r="T414" s="451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55"/>
      <c r="B415" s="455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6"/>
      <c r="P415" s="452" t="s">
        <v>43</v>
      </c>
      <c r="Q415" s="453"/>
      <c r="R415" s="453"/>
      <c r="S415" s="453"/>
      <c r="T415" s="453"/>
      <c r="U415" s="453"/>
      <c r="V415" s="454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55"/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6"/>
      <c r="P416" s="452" t="s">
        <v>43</v>
      </c>
      <c r="Q416" s="453"/>
      <c r="R416" s="453"/>
      <c r="S416" s="453"/>
      <c r="T416" s="453"/>
      <c r="U416" s="453"/>
      <c r="V416" s="454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447" t="s">
        <v>176</v>
      </c>
      <c r="B417" s="447"/>
      <c r="C417" s="447"/>
      <c r="D417" s="447"/>
      <c r="E417" s="447"/>
      <c r="F417" s="447"/>
      <c r="G417" s="447"/>
      <c r="H417" s="447"/>
      <c r="I417" s="447"/>
      <c r="J417" s="447"/>
      <c r="K417" s="447"/>
      <c r="L417" s="447"/>
      <c r="M417" s="447"/>
      <c r="N417" s="447"/>
      <c r="O417" s="447"/>
      <c r="P417" s="447"/>
      <c r="Q417" s="447"/>
      <c r="R417" s="447"/>
      <c r="S417" s="447"/>
      <c r="T417" s="447"/>
      <c r="U417" s="447"/>
      <c r="V417" s="447"/>
      <c r="W417" s="447"/>
      <c r="X417" s="447"/>
      <c r="Y417" s="447"/>
      <c r="Z417" s="447"/>
      <c r="AA417" s="67"/>
      <c r="AB417" s="67"/>
      <c r="AC417" s="81"/>
    </row>
    <row r="418" spans="1:68" ht="27" customHeight="1" x14ac:dyDescent="0.25">
      <c r="A418" s="64" t="s">
        <v>534</v>
      </c>
      <c r="B418" s="64" t="s">
        <v>535</v>
      </c>
      <c r="C418" s="37">
        <v>4301060377</v>
      </c>
      <c r="D418" s="448">
        <v>4607091389357</v>
      </c>
      <c r="E418" s="44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0"/>
      <c r="R418" s="450"/>
      <c r="S418" s="450"/>
      <c r="T418" s="45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6"/>
      <c r="P419" s="452" t="s">
        <v>43</v>
      </c>
      <c r="Q419" s="453"/>
      <c r="R419" s="453"/>
      <c r="S419" s="453"/>
      <c r="T419" s="453"/>
      <c r="U419" s="453"/>
      <c r="V419" s="454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6"/>
      <c r="P420" s="452" t="s">
        <v>43</v>
      </c>
      <c r="Q420" s="453"/>
      <c r="R420" s="453"/>
      <c r="S420" s="453"/>
      <c r="T420" s="453"/>
      <c r="U420" s="453"/>
      <c r="V420" s="454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45" t="s">
        <v>536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55"/>
      <c r="AB421" s="55"/>
      <c r="AC421" s="55"/>
    </row>
    <row r="422" spans="1:68" ht="16.5" customHeight="1" x14ac:dyDescent="0.25">
      <c r="A422" s="446" t="s">
        <v>537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446"/>
      <c r="AA422" s="66"/>
      <c r="AB422" s="66"/>
      <c r="AC422" s="80"/>
    </row>
    <row r="423" spans="1:68" ht="14.25" customHeight="1" x14ac:dyDescent="0.25">
      <c r="A423" s="447" t="s">
        <v>122</v>
      </c>
      <c r="B423" s="447"/>
      <c r="C423" s="447"/>
      <c r="D423" s="447"/>
      <c r="E423" s="447"/>
      <c r="F423" s="447"/>
      <c r="G423" s="447"/>
      <c r="H423" s="447"/>
      <c r="I423" s="447"/>
      <c r="J423" s="447"/>
      <c r="K423" s="447"/>
      <c r="L423" s="447"/>
      <c r="M423" s="447"/>
      <c r="N423" s="447"/>
      <c r="O423" s="447"/>
      <c r="P423" s="447"/>
      <c r="Q423" s="447"/>
      <c r="R423" s="447"/>
      <c r="S423" s="447"/>
      <c r="T423" s="447"/>
      <c r="U423" s="447"/>
      <c r="V423" s="447"/>
      <c r="W423" s="447"/>
      <c r="X423" s="447"/>
      <c r="Y423" s="447"/>
      <c r="Z423" s="447"/>
      <c r="AA423" s="67"/>
      <c r="AB423" s="67"/>
      <c r="AC423" s="81"/>
    </row>
    <row r="424" spans="1:68" ht="27" customHeight="1" x14ac:dyDescent="0.25">
      <c r="A424" s="64" t="s">
        <v>538</v>
      </c>
      <c r="B424" s="64" t="s">
        <v>539</v>
      </c>
      <c r="C424" s="37">
        <v>4301011428</v>
      </c>
      <c r="D424" s="448">
        <v>4607091389708</v>
      </c>
      <c r="E424" s="448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128</v>
      </c>
      <c r="N424" s="39"/>
      <c r="O424" s="38">
        <v>50</v>
      </c>
      <c r="P424" s="6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0"/>
      <c r="R424" s="450"/>
      <c r="S424" s="450"/>
      <c r="T424" s="451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6"/>
      <c r="P425" s="452" t="s">
        <v>43</v>
      </c>
      <c r="Q425" s="453"/>
      <c r="R425" s="453"/>
      <c r="S425" s="453"/>
      <c r="T425" s="453"/>
      <c r="U425" s="453"/>
      <c r="V425" s="454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6"/>
      <c r="P426" s="452" t="s">
        <v>43</v>
      </c>
      <c r="Q426" s="453"/>
      <c r="R426" s="453"/>
      <c r="S426" s="453"/>
      <c r="T426" s="453"/>
      <c r="U426" s="453"/>
      <c r="V426" s="454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447" t="s">
        <v>79</v>
      </c>
      <c r="B427" s="447"/>
      <c r="C427" s="447"/>
      <c r="D427" s="447"/>
      <c r="E427" s="447"/>
      <c r="F427" s="447"/>
      <c r="G427" s="447"/>
      <c r="H427" s="447"/>
      <c r="I427" s="447"/>
      <c r="J427" s="447"/>
      <c r="K427" s="447"/>
      <c r="L427" s="447"/>
      <c r="M427" s="447"/>
      <c r="N427" s="447"/>
      <c r="O427" s="447"/>
      <c r="P427" s="447"/>
      <c r="Q427" s="447"/>
      <c r="R427" s="447"/>
      <c r="S427" s="447"/>
      <c r="T427" s="447"/>
      <c r="U427" s="447"/>
      <c r="V427" s="447"/>
      <c r="W427" s="447"/>
      <c r="X427" s="447"/>
      <c r="Y427" s="447"/>
      <c r="Z427" s="447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448">
        <v>4607091389753</v>
      </c>
      <c r="E428" s="44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66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0"/>
      <c r="R428" s="450"/>
      <c r="S428" s="450"/>
      <c r="T428" s="45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540</v>
      </c>
      <c r="B429" s="64" t="s">
        <v>542</v>
      </c>
      <c r="C429" s="37">
        <v>4301031355</v>
      </c>
      <c r="D429" s="448">
        <v>4607091389753</v>
      </c>
      <c r="E429" s="44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0"/>
      <c r="R429" s="450"/>
      <c r="S429" s="450"/>
      <c r="T429" s="45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543</v>
      </c>
      <c r="B430" s="64" t="s">
        <v>544</v>
      </c>
      <c r="C430" s="37">
        <v>4301031323</v>
      </c>
      <c r="D430" s="448">
        <v>4607091389760</v>
      </c>
      <c r="E430" s="44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0"/>
      <c r="R430" s="450"/>
      <c r="S430" s="450"/>
      <c r="T430" s="45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545</v>
      </c>
      <c r="B431" s="64" t="s">
        <v>546</v>
      </c>
      <c r="C431" s="37">
        <v>4301031325</v>
      </c>
      <c r="D431" s="448">
        <v>4607091389746</v>
      </c>
      <c r="E431" s="44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0"/>
      <c r="R431" s="450"/>
      <c r="S431" s="450"/>
      <c r="T431" s="45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545</v>
      </c>
      <c r="B432" s="64" t="s">
        <v>547</v>
      </c>
      <c r="C432" s="37">
        <v>4301031356</v>
      </c>
      <c r="D432" s="448">
        <v>4607091389746</v>
      </c>
      <c r="E432" s="44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0"/>
      <c r="R432" s="450"/>
      <c r="S432" s="450"/>
      <c r="T432" s="45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548</v>
      </c>
      <c r="B433" s="64" t="s">
        <v>549</v>
      </c>
      <c r="C433" s="37">
        <v>4301031257</v>
      </c>
      <c r="D433" s="448">
        <v>4680115883147</v>
      </c>
      <c r="E433" s="44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45</v>
      </c>
      <c r="P433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0"/>
      <c r="R433" s="450"/>
      <c r="S433" s="450"/>
      <c r="T433" s="45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548</v>
      </c>
      <c r="B434" s="64" t="s">
        <v>550</v>
      </c>
      <c r="C434" s="37">
        <v>4301031335</v>
      </c>
      <c r="D434" s="448">
        <v>4680115883147</v>
      </c>
      <c r="E434" s="448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6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0"/>
      <c r="R434" s="450"/>
      <c r="S434" s="450"/>
      <c r="T434" s="45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4301031330</v>
      </c>
      <c r="D435" s="448">
        <v>4607091384338</v>
      </c>
      <c r="E435" s="44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7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450"/>
      <c r="R435" s="450"/>
      <c r="S435" s="450"/>
      <c r="T435" s="45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4301031178</v>
      </c>
      <c r="D436" s="448">
        <v>4607091384338</v>
      </c>
      <c r="E436" s="448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450"/>
      <c r="R436" s="450"/>
      <c r="S436" s="450"/>
      <c r="T436" s="45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554</v>
      </c>
      <c r="B437" s="64" t="s">
        <v>555</v>
      </c>
      <c r="C437" s="37">
        <v>4301031254</v>
      </c>
      <c r="D437" s="448">
        <v>4680115883154</v>
      </c>
      <c r="E437" s="44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45</v>
      </c>
      <c r="P437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0"/>
      <c r="R437" s="450"/>
      <c r="S437" s="450"/>
      <c r="T437" s="45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554</v>
      </c>
      <c r="B438" s="64" t="s">
        <v>556</v>
      </c>
      <c r="C438" s="37">
        <v>4301031336</v>
      </c>
      <c r="D438" s="448">
        <v>4680115883154</v>
      </c>
      <c r="E438" s="448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50</v>
      </c>
      <c r="P438" s="67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0"/>
      <c r="R438" s="450"/>
      <c r="S438" s="450"/>
      <c r="T438" s="45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557</v>
      </c>
      <c r="B439" s="64" t="s">
        <v>558</v>
      </c>
      <c r="C439" s="37">
        <v>4301031331</v>
      </c>
      <c r="D439" s="448">
        <v>4607091389524</v>
      </c>
      <c r="E439" s="448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0"/>
      <c r="R439" s="450"/>
      <c r="S439" s="450"/>
      <c r="T439" s="45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557</v>
      </c>
      <c r="B440" s="64" t="s">
        <v>559</v>
      </c>
      <c r="C440" s="37">
        <v>4301031361</v>
      </c>
      <c r="D440" s="448">
        <v>4607091389524</v>
      </c>
      <c r="E440" s="448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1" t="s">
        <v>560</v>
      </c>
      <c r="Q440" s="450"/>
      <c r="R440" s="450"/>
      <c r="S440" s="450"/>
      <c r="T440" s="45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561</v>
      </c>
      <c r="B441" s="64" t="s">
        <v>562</v>
      </c>
      <c r="C441" s="37">
        <v>4301031258</v>
      </c>
      <c r="D441" s="448">
        <v>4680115883161</v>
      </c>
      <c r="E441" s="44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45</v>
      </c>
      <c r="P441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0"/>
      <c r="R441" s="450"/>
      <c r="S441" s="450"/>
      <c r="T441" s="45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561</v>
      </c>
      <c r="B442" s="64" t="s">
        <v>563</v>
      </c>
      <c r="C442" s="37">
        <v>4301031337</v>
      </c>
      <c r="D442" s="448">
        <v>4680115883161</v>
      </c>
      <c r="E442" s="448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0"/>
      <c r="R442" s="450"/>
      <c r="S442" s="450"/>
      <c r="T442" s="45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564</v>
      </c>
      <c r="B443" s="64" t="s">
        <v>565</v>
      </c>
      <c r="C443" s="37">
        <v>4301031333</v>
      </c>
      <c r="D443" s="448">
        <v>4607091389531</v>
      </c>
      <c r="E443" s="44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0"/>
      <c r="R443" s="450"/>
      <c r="S443" s="450"/>
      <c r="T443" s="45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564</v>
      </c>
      <c r="B444" s="64" t="s">
        <v>566</v>
      </c>
      <c r="C444" s="37">
        <v>4301031358</v>
      </c>
      <c r="D444" s="448">
        <v>4607091389531</v>
      </c>
      <c r="E444" s="448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0"/>
      <c r="R444" s="450"/>
      <c r="S444" s="450"/>
      <c r="T444" s="45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567</v>
      </c>
      <c r="B445" s="64" t="s">
        <v>568</v>
      </c>
      <c r="C445" s="37">
        <v>4301031360</v>
      </c>
      <c r="D445" s="448">
        <v>4607091384345</v>
      </c>
      <c r="E445" s="44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0"/>
      <c r="R445" s="450"/>
      <c r="S445" s="450"/>
      <c r="T445" s="45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569</v>
      </c>
      <c r="B446" s="64" t="s">
        <v>570</v>
      </c>
      <c r="C446" s="37">
        <v>4301031255</v>
      </c>
      <c r="D446" s="448">
        <v>4680115883185</v>
      </c>
      <c r="E446" s="448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0"/>
      <c r="R446" s="450"/>
      <c r="S446" s="450"/>
      <c r="T446" s="45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569</v>
      </c>
      <c r="B447" s="64" t="s">
        <v>571</v>
      </c>
      <c r="C447" s="37">
        <v>4301031338</v>
      </c>
      <c r="D447" s="448">
        <v>4680115883185</v>
      </c>
      <c r="E447" s="448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0"/>
      <c r="R447" s="450"/>
      <c r="S447" s="450"/>
      <c r="T447" s="45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572</v>
      </c>
      <c r="B448" s="64" t="s">
        <v>573</v>
      </c>
      <c r="C448" s="37">
        <v>4301031236</v>
      </c>
      <c r="D448" s="448">
        <v>4680115882928</v>
      </c>
      <c r="E448" s="448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0"/>
      <c r="R448" s="450"/>
      <c r="S448" s="450"/>
      <c r="T448" s="45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55"/>
      <c r="B449" s="455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6"/>
      <c r="P449" s="452" t="s">
        <v>43</v>
      </c>
      <c r="Q449" s="453"/>
      <c r="R449" s="453"/>
      <c r="S449" s="453"/>
      <c r="T449" s="453"/>
      <c r="U449" s="453"/>
      <c r="V449" s="454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55"/>
      <c r="B450" s="455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6"/>
      <c r="P450" s="452" t="s">
        <v>43</v>
      </c>
      <c r="Q450" s="453"/>
      <c r="R450" s="453"/>
      <c r="S450" s="453"/>
      <c r="T450" s="453"/>
      <c r="U450" s="453"/>
      <c r="V450" s="454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447" t="s">
        <v>84</v>
      </c>
      <c r="B451" s="447"/>
      <c r="C451" s="447"/>
      <c r="D451" s="447"/>
      <c r="E451" s="447"/>
      <c r="F451" s="447"/>
      <c r="G451" s="447"/>
      <c r="H451" s="447"/>
      <c r="I451" s="447"/>
      <c r="J451" s="447"/>
      <c r="K451" s="447"/>
      <c r="L451" s="447"/>
      <c r="M451" s="447"/>
      <c r="N451" s="447"/>
      <c r="O451" s="447"/>
      <c r="P451" s="447"/>
      <c r="Q451" s="447"/>
      <c r="R451" s="447"/>
      <c r="S451" s="447"/>
      <c r="T451" s="447"/>
      <c r="U451" s="447"/>
      <c r="V451" s="447"/>
      <c r="W451" s="447"/>
      <c r="X451" s="447"/>
      <c r="Y451" s="447"/>
      <c r="Z451" s="447"/>
      <c r="AA451" s="67"/>
      <c r="AB451" s="67"/>
      <c r="AC451" s="81"/>
    </row>
    <row r="452" spans="1:68" ht="27" customHeight="1" x14ac:dyDescent="0.25">
      <c r="A452" s="64" t="s">
        <v>574</v>
      </c>
      <c r="B452" s="64" t="s">
        <v>575</v>
      </c>
      <c r="C452" s="37">
        <v>4301051284</v>
      </c>
      <c r="D452" s="448">
        <v>4607091384352</v>
      </c>
      <c r="E452" s="448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125</v>
      </c>
      <c r="N452" s="39"/>
      <c r="O452" s="38">
        <v>45</v>
      </c>
      <c r="P452" s="6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0"/>
      <c r="R452" s="450"/>
      <c r="S452" s="450"/>
      <c r="T452" s="451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576</v>
      </c>
      <c r="B453" s="64" t="s">
        <v>577</v>
      </c>
      <c r="C453" s="37">
        <v>4301051431</v>
      </c>
      <c r="D453" s="448">
        <v>4607091389654</v>
      </c>
      <c r="E453" s="448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125</v>
      </c>
      <c r="N453" s="39"/>
      <c r="O453" s="38">
        <v>45</v>
      </c>
      <c r="P453" s="6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0"/>
      <c r="R453" s="450"/>
      <c r="S453" s="450"/>
      <c r="T453" s="451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5"/>
      <c r="B454" s="455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6"/>
      <c r="P454" s="452" t="s">
        <v>43</v>
      </c>
      <c r="Q454" s="453"/>
      <c r="R454" s="453"/>
      <c r="S454" s="453"/>
      <c r="T454" s="453"/>
      <c r="U454" s="453"/>
      <c r="V454" s="454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55"/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6"/>
      <c r="P455" s="452" t="s">
        <v>43</v>
      </c>
      <c r="Q455" s="453"/>
      <c r="R455" s="453"/>
      <c r="S455" s="453"/>
      <c r="T455" s="453"/>
      <c r="U455" s="453"/>
      <c r="V455" s="454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447" t="s">
        <v>108</v>
      </c>
      <c r="B456" s="447"/>
      <c r="C456" s="447"/>
      <c r="D456" s="447"/>
      <c r="E456" s="447"/>
      <c r="F456" s="447"/>
      <c r="G456" s="447"/>
      <c r="H456" s="447"/>
      <c r="I456" s="447"/>
      <c r="J456" s="447"/>
      <c r="K456" s="447"/>
      <c r="L456" s="447"/>
      <c r="M456" s="447"/>
      <c r="N456" s="447"/>
      <c r="O456" s="447"/>
      <c r="P456" s="447"/>
      <c r="Q456" s="447"/>
      <c r="R456" s="447"/>
      <c r="S456" s="447"/>
      <c r="T456" s="447"/>
      <c r="U456" s="447"/>
      <c r="V456" s="447"/>
      <c r="W456" s="447"/>
      <c r="X456" s="447"/>
      <c r="Y456" s="447"/>
      <c r="Z456" s="447"/>
      <c r="AA456" s="67"/>
      <c r="AB456" s="67"/>
      <c r="AC456" s="81"/>
    </row>
    <row r="457" spans="1:68" ht="27" customHeight="1" x14ac:dyDescent="0.25">
      <c r="A457" s="64" t="s">
        <v>578</v>
      </c>
      <c r="B457" s="64" t="s">
        <v>579</v>
      </c>
      <c r="C457" s="37">
        <v>4301032047</v>
      </c>
      <c r="D457" s="448">
        <v>4680115884342</v>
      </c>
      <c r="E457" s="448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69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450"/>
      <c r="R457" s="450"/>
      <c r="S457" s="450"/>
      <c r="T457" s="451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5"/>
      <c r="B458" s="455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6"/>
      <c r="P458" s="452" t="s">
        <v>43</v>
      </c>
      <c r="Q458" s="453"/>
      <c r="R458" s="453"/>
      <c r="S458" s="453"/>
      <c r="T458" s="453"/>
      <c r="U458" s="453"/>
      <c r="V458" s="454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x14ac:dyDescent="0.2">
      <c r="A459" s="455"/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6"/>
      <c r="P459" s="452" t="s">
        <v>43</v>
      </c>
      <c r="Q459" s="453"/>
      <c r="R459" s="453"/>
      <c r="S459" s="453"/>
      <c r="T459" s="453"/>
      <c r="U459" s="453"/>
      <c r="V459" s="454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customHeight="1" x14ac:dyDescent="0.25">
      <c r="A460" s="446" t="s">
        <v>582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446"/>
      <c r="AA460" s="66"/>
      <c r="AB460" s="66"/>
      <c r="AC460" s="80"/>
    </row>
    <row r="461" spans="1:68" ht="14.25" customHeight="1" x14ac:dyDescent="0.25">
      <c r="A461" s="447" t="s">
        <v>155</v>
      </c>
      <c r="B461" s="447"/>
      <c r="C461" s="447"/>
      <c r="D461" s="447"/>
      <c r="E461" s="447"/>
      <c r="F461" s="447"/>
      <c r="G461" s="447"/>
      <c r="H461" s="447"/>
      <c r="I461" s="447"/>
      <c r="J461" s="447"/>
      <c r="K461" s="447"/>
      <c r="L461" s="447"/>
      <c r="M461" s="447"/>
      <c r="N461" s="447"/>
      <c r="O461" s="447"/>
      <c r="P461" s="447"/>
      <c r="Q461" s="447"/>
      <c r="R461" s="447"/>
      <c r="S461" s="447"/>
      <c r="T461" s="447"/>
      <c r="U461" s="447"/>
      <c r="V461" s="447"/>
      <c r="W461" s="447"/>
      <c r="X461" s="447"/>
      <c r="Y461" s="447"/>
      <c r="Z461" s="447"/>
      <c r="AA461" s="67"/>
      <c r="AB461" s="67"/>
      <c r="AC461" s="81"/>
    </row>
    <row r="462" spans="1:68" ht="27" customHeight="1" x14ac:dyDescent="0.25">
      <c r="A462" s="64" t="s">
        <v>583</v>
      </c>
      <c r="B462" s="64" t="s">
        <v>584</v>
      </c>
      <c r="C462" s="37">
        <v>4301020315</v>
      </c>
      <c r="D462" s="448">
        <v>4607091389364</v>
      </c>
      <c r="E462" s="448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6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450"/>
      <c r="R462" s="450"/>
      <c r="S462" s="450"/>
      <c r="T462" s="451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55"/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6"/>
      <c r="P463" s="452" t="s">
        <v>43</v>
      </c>
      <c r="Q463" s="453"/>
      <c r="R463" s="453"/>
      <c r="S463" s="453"/>
      <c r="T463" s="453"/>
      <c r="U463" s="453"/>
      <c r="V463" s="454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x14ac:dyDescent="0.2">
      <c r="A464" s="455"/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6"/>
      <c r="P464" s="452" t="s">
        <v>43</v>
      </c>
      <c r="Q464" s="453"/>
      <c r="R464" s="453"/>
      <c r="S464" s="453"/>
      <c r="T464" s="453"/>
      <c r="U464" s="453"/>
      <c r="V464" s="454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customHeight="1" x14ac:dyDescent="0.25">
      <c r="A465" s="447" t="s">
        <v>79</v>
      </c>
      <c r="B465" s="447"/>
      <c r="C465" s="447"/>
      <c r="D465" s="447"/>
      <c r="E465" s="447"/>
      <c r="F465" s="447"/>
      <c r="G465" s="447"/>
      <c r="H465" s="447"/>
      <c r="I465" s="447"/>
      <c r="J465" s="447"/>
      <c r="K465" s="447"/>
      <c r="L465" s="447"/>
      <c r="M465" s="447"/>
      <c r="N465" s="447"/>
      <c r="O465" s="447"/>
      <c r="P465" s="447"/>
      <c r="Q465" s="447"/>
      <c r="R465" s="447"/>
      <c r="S465" s="447"/>
      <c r="T465" s="447"/>
      <c r="U465" s="447"/>
      <c r="V465" s="447"/>
      <c r="W465" s="447"/>
      <c r="X465" s="447"/>
      <c r="Y465" s="447"/>
      <c r="Z465" s="447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4301031324</v>
      </c>
      <c r="D466" s="448">
        <v>4607091389739</v>
      </c>
      <c r="E466" s="448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50</v>
      </c>
      <c r="P466" s="6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450"/>
      <c r="R466" s="450"/>
      <c r="S466" s="450"/>
      <c r="T466" s="451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1" si="73"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0</v>
      </c>
      <c r="BN466" s="79">
        <f t="shared" ref="BN466:BN471" si="75">IFERROR(Y466*I466/H466,"0")</f>
        <v>0</v>
      </c>
      <c r="BO466" s="79">
        <f t="shared" ref="BO466:BO471" si="76">IFERROR(1/J466*(X466/H466),"0")</f>
        <v>0</v>
      </c>
      <c r="BP466" s="79">
        <f t="shared" ref="BP466:BP471" si="77">IFERROR(1/J466*(Y466/H466),"0")</f>
        <v>0</v>
      </c>
    </row>
    <row r="467" spans="1:68" ht="27" customHeight="1" x14ac:dyDescent="0.25">
      <c r="A467" s="64" t="s">
        <v>585</v>
      </c>
      <c r="B467" s="64" t="s">
        <v>587</v>
      </c>
      <c r="C467" s="37">
        <v>4301031212</v>
      </c>
      <c r="D467" s="448">
        <v>4607091389739</v>
      </c>
      <c r="E467" s="448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128</v>
      </c>
      <c r="N467" s="39"/>
      <c r="O467" s="38">
        <v>45</v>
      </c>
      <c r="P467" s="6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450"/>
      <c r="R467" s="450"/>
      <c r="S467" s="450"/>
      <c r="T467" s="451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customHeight="1" x14ac:dyDescent="0.25">
      <c r="A468" s="64" t="s">
        <v>588</v>
      </c>
      <c r="B468" s="64" t="s">
        <v>589</v>
      </c>
      <c r="C468" s="37">
        <v>4301031363</v>
      </c>
      <c r="D468" s="448">
        <v>4607091389425</v>
      </c>
      <c r="E468" s="448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6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450"/>
      <c r="R468" s="450"/>
      <c r="S468" s="450"/>
      <c r="T468" s="451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customHeight="1" x14ac:dyDescent="0.25">
      <c r="A469" s="64" t="s">
        <v>590</v>
      </c>
      <c r="B469" s="64" t="s">
        <v>591</v>
      </c>
      <c r="C469" s="37">
        <v>4301031334</v>
      </c>
      <c r="D469" s="448">
        <v>4680115880771</v>
      </c>
      <c r="E469" s="448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450"/>
      <c r="R469" s="450"/>
      <c r="S469" s="450"/>
      <c r="T469" s="451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592</v>
      </c>
      <c r="B470" s="64" t="s">
        <v>593</v>
      </c>
      <c r="C470" s="37">
        <v>4301031327</v>
      </c>
      <c r="D470" s="448">
        <v>4607091389500</v>
      </c>
      <c r="E470" s="448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6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450"/>
      <c r="R470" s="450"/>
      <c r="S470" s="450"/>
      <c r="T470" s="45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592</v>
      </c>
      <c r="B471" s="64" t="s">
        <v>594</v>
      </c>
      <c r="C471" s="37">
        <v>4301031173</v>
      </c>
      <c r="D471" s="448">
        <v>4607091389500</v>
      </c>
      <c r="E471" s="448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45</v>
      </c>
      <c r="P471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450"/>
      <c r="R471" s="450"/>
      <c r="S471" s="450"/>
      <c r="T471" s="45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455"/>
      <c r="B472" s="455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6"/>
      <c r="P472" s="452" t="s">
        <v>43</v>
      </c>
      <c r="Q472" s="453"/>
      <c r="R472" s="453"/>
      <c r="S472" s="453"/>
      <c r="T472" s="453"/>
      <c r="U472" s="453"/>
      <c r="V472" s="454"/>
      <c r="W472" s="43" t="s">
        <v>42</v>
      </c>
      <c r="X472" s="44">
        <f>IFERROR(X466/H466,"0")+IFERROR(X467/H467,"0")+IFERROR(X468/H468,"0")+IFERROR(X469/H469,"0")+IFERROR(X470/H470,"0")+IFERROR(X471/H471,"0")</f>
        <v>0</v>
      </c>
      <c r="Y472" s="44">
        <f>IFERROR(Y466/H466,"0")+IFERROR(Y467/H467,"0")+IFERROR(Y468/H468,"0")+IFERROR(Y469/H469,"0")+IFERROR(Y470/H470,"0")+IFERROR(Y471/H471,"0")</f>
        <v>0</v>
      </c>
      <c r="Z472" s="44">
        <f>IFERROR(IF(Z466="",0,Z466),"0")+IFERROR(IF(Z467="",0,Z467),"0")+IFERROR(IF(Z468="",0,Z468),"0")+IFERROR(IF(Z469="",0,Z469),"0")+IFERROR(IF(Z470="",0,Z470),"0")+IFERROR(IF(Z471="",0,Z471),"0")</f>
        <v>0</v>
      </c>
      <c r="AA472" s="68"/>
      <c r="AB472" s="68"/>
      <c r="AC472" s="68"/>
    </row>
    <row r="473" spans="1:68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6"/>
      <c r="P473" s="452" t="s">
        <v>43</v>
      </c>
      <c r="Q473" s="453"/>
      <c r="R473" s="453"/>
      <c r="S473" s="453"/>
      <c r="T473" s="453"/>
      <c r="U473" s="453"/>
      <c r="V473" s="454"/>
      <c r="W473" s="43" t="s">
        <v>0</v>
      </c>
      <c r="X473" s="44">
        <f>IFERROR(SUM(X466:X471),"0")</f>
        <v>0</v>
      </c>
      <c r="Y473" s="44">
        <f>IFERROR(SUM(Y466:Y471),"0")</f>
        <v>0</v>
      </c>
      <c r="Z473" s="43"/>
      <c r="AA473" s="68"/>
      <c r="AB473" s="68"/>
      <c r="AC473" s="68"/>
    </row>
    <row r="474" spans="1:68" ht="14.25" customHeight="1" x14ac:dyDescent="0.25">
      <c r="A474" s="447" t="s">
        <v>117</v>
      </c>
      <c r="B474" s="447"/>
      <c r="C474" s="447"/>
      <c r="D474" s="447"/>
      <c r="E474" s="447"/>
      <c r="F474" s="447"/>
      <c r="G474" s="447"/>
      <c r="H474" s="447"/>
      <c r="I474" s="447"/>
      <c r="J474" s="447"/>
      <c r="K474" s="447"/>
      <c r="L474" s="447"/>
      <c r="M474" s="447"/>
      <c r="N474" s="447"/>
      <c r="O474" s="447"/>
      <c r="P474" s="447"/>
      <c r="Q474" s="447"/>
      <c r="R474" s="447"/>
      <c r="S474" s="447"/>
      <c r="T474" s="447"/>
      <c r="U474" s="447"/>
      <c r="V474" s="447"/>
      <c r="W474" s="447"/>
      <c r="X474" s="447"/>
      <c r="Y474" s="447"/>
      <c r="Z474" s="447"/>
      <c r="AA474" s="67"/>
      <c r="AB474" s="67"/>
      <c r="AC474" s="81"/>
    </row>
    <row r="475" spans="1:68" ht="27" customHeight="1" x14ac:dyDescent="0.25">
      <c r="A475" s="64" t="s">
        <v>595</v>
      </c>
      <c r="B475" s="64" t="s">
        <v>596</v>
      </c>
      <c r="C475" s="37">
        <v>4301170010</v>
      </c>
      <c r="D475" s="448">
        <v>4680115884090</v>
      </c>
      <c r="E475" s="448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70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450"/>
      <c r="R475" s="450"/>
      <c r="S475" s="450"/>
      <c r="T475" s="451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x14ac:dyDescent="0.2">
      <c r="A476" s="455"/>
      <c r="B476" s="455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6"/>
      <c r="P476" s="452" t="s">
        <v>43</v>
      </c>
      <c r="Q476" s="453"/>
      <c r="R476" s="453"/>
      <c r="S476" s="453"/>
      <c r="T476" s="453"/>
      <c r="U476" s="453"/>
      <c r="V476" s="454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x14ac:dyDescent="0.2">
      <c r="A477" s="455"/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6"/>
      <c r="P477" s="452" t="s">
        <v>43</v>
      </c>
      <c r="Q477" s="453"/>
      <c r="R477" s="453"/>
      <c r="S477" s="453"/>
      <c r="T477" s="453"/>
      <c r="U477" s="453"/>
      <c r="V477" s="454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customHeight="1" x14ac:dyDescent="0.25">
      <c r="A478" s="446" t="s">
        <v>597</v>
      </c>
      <c r="B478" s="446"/>
      <c r="C478" s="446"/>
      <c r="D478" s="446"/>
      <c r="E478" s="446"/>
      <c r="F478" s="446"/>
      <c r="G478" s="446"/>
      <c r="H478" s="446"/>
      <c r="I478" s="446"/>
      <c r="J478" s="446"/>
      <c r="K478" s="446"/>
      <c r="L478" s="446"/>
      <c r="M478" s="446"/>
      <c r="N478" s="446"/>
      <c r="O478" s="446"/>
      <c r="P478" s="446"/>
      <c r="Q478" s="446"/>
      <c r="R478" s="446"/>
      <c r="S478" s="446"/>
      <c r="T478" s="446"/>
      <c r="U478" s="446"/>
      <c r="V478" s="446"/>
      <c r="W478" s="446"/>
      <c r="X478" s="446"/>
      <c r="Y478" s="446"/>
      <c r="Z478" s="446"/>
      <c r="AA478" s="66"/>
      <c r="AB478" s="66"/>
      <c r="AC478" s="80"/>
    </row>
    <row r="479" spans="1:68" ht="14.25" customHeight="1" x14ac:dyDescent="0.25">
      <c r="A479" s="447" t="s">
        <v>79</v>
      </c>
      <c r="B479" s="447"/>
      <c r="C479" s="447"/>
      <c r="D479" s="447"/>
      <c r="E479" s="447"/>
      <c r="F479" s="447"/>
      <c r="G479" s="447"/>
      <c r="H479" s="447"/>
      <c r="I479" s="447"/>
      <c r="J479" s="447"/>
      <c r="K479" s="447"/>
      <c r="L479" s="447"/>
      <c r="M479" s="447"/>
      <c r="N479" s="447"/>
      <c r="O479" s="447"/>
      <c r="P479" s="447"/>
      <c r="Q479" s="447"/>
      <c r="R479" s="447"/>
      <c r="S479" s="447"/>
      <c r="T479" s="447"/>
      <c r="U479" s="447"/>
      <c r="V479" s="447"/>
      <c r="W479" s="447"/>
      <c r="X479" s="447"/>
      <c r="Y479" s="447"/>
      <c r="Z479" s="447"/>
      <c r="AA479" s="67"/>
      <c r="AB479" s="67"/>
      <c r="AC479" s="81"/>
    </row>
    <row r="480" spans="1:68" ht="27" customHeight="1" x14ac:dyDescent="0.25">
      <c r="A480" s="64" t="s">
        <v>598</v>
      </c>
      <c r="B480" s="64" t="s">
        <v>599</v>
      </c>
      <c r="C480" s="37">
        <v>4301031294</v>
      </c>
      <c r="D480" s="448">
        <v>4680115885189</v>
      </c>
      <c r="E480" s="448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7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450"/>
      <c r="R480" s="450"/>
      <c r="S480" s="450"/>
      <c r="T480" s="45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600</v>
      </c>
      <c r="B481" s="64" t="s">
        <v>601</v>
      </c>
      <c r="C481" s="37">
        <v>4301031293</v>
      </c>
      <c r="D481" s="448">
        <v>4680115885172</v>
      </c>
      <c r="E481" s="448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7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450"/>
      <c r="R481" s="450"/>
      <c r="S481" s="450"/>
      <c r="T481" s="45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customHeight="1" x14ac:dyDescent="0.25">
      <c r="A482" s="64" t="s">
        <v>602</v>
      </c>
      <c r="B482" s="64" t="s">
        <v>603</v>
      </c>
      <c r="C482" s="37">
        <v>4301031291</v>
      </c>
      <c r="D482" s="448">
        <v>4680115885110</v>
      </c>
      <c r="E482" s="448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7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450"/>
      <c r="R482" s="450"/>
      <c r="S482" s="450"/>
      <c r="T482" s="45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55"/>
      <c r="B483" s="455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6"/>
      <c r="P483" s="452" t="s">
        <v>43</v>
      </c>
      <c r="Q483" s="453"/>
      <c r="R483" s="453"/>
      <c r="S483" s="453"/>
      <c r="T483" s="453"/>
      <c r="U483" s="453"/>
      <c r="V483" s="454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x14ac:dyDescent="0.2">
      <c r="A484" s="455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6"/>
      <c r="P484" s="452" t="s">
        <v>43</v>
      </c>
      <c r="Q484" s="453"/>
      <c r="R484" s="453"/>
      <c r="S484" s="453"/>
      <c r="T484" s="453"/>
      <c r="U484" s="453"/>
      <c r="V484" s="454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customHeight="1" x14ac:dyDescent="0.25">
      <c r="A485" s="446" t="s">
        <v>604</v>
      </c>
      <c r="B485" s="446"/>
      <c r="C485" s="446"/>
      <c r="D485" s="446"/>
      <c r="E485" s="446"/>
      <c r="F485" s="446"/>
      <c r="G485" s="446"/>
      <c r="H485" s="446"/>
      <c r="I485" s="446"/>
      <c r="J485" s="446"/>
      <c r="K485" s="446"/>
      <c r="L485" s="446"/>
      <c r="M485" s="446"/>
      <c r="N485" s="446"/>
      <c r="O485" s="446"/>
      <c r="P485" s="446"/>
      <c r="Q485" s="446"/>
      <c r="R485" s="446"/>
      <c r="S485" s="446"/>
      <c r="T485" s="446"/>
      <c r="U485" s="446"/>
      <c r="V485" s="446"/>
      <c r="W485" s="446"/>
      <c r="X485" s="446"/>
      <c r="Y485" s="446"/>
      <c r="Z485" s="446"/>
      <c r="AA485" s="66"/>
      <c r="AB485" s="66"/>
      <c r="AC485" s="80"/>
    </row>
    <row r="486" spans="1:68" ht="14.25" customHeight="1" x14ac:dyDescent="0.25">
      <c r="A486" s="447" t="s">
        <v>79</v>
      </c>
      <c r="B486" s="447"/>
      <c r="C486" s="447"/>
      <c r="D486" s="447"/>
      <c r="E486" s="447"/>
      <c r="F486" s="447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7"/>
      <c r="S486" s="447"/>
      <c r="T486" s="447"/>
      <c r="U486" s="447"/>
      <c r="V486" s="447"/>
      <c r="W486" s="447"/>
      <c r="X486" s="447"/>
      <c r="Y486" s="447"/>
      <c r="Z486" s="447"/>
      <c r="AA486" s="67"/>
      <c r="AB486" s="67"/>
      <c r="AC486" s="81"/>
    </row>
    <row r="487" spans="1:68" ht="27" customHeight="1" x14ac:dyDescent="0.25">
      <c r="A487" s="64" t="s">
        <v>605</v>
      </c>
      <c r="B487" s="64" t="s">
        <v>606</v>
      </c>
      <c r="C487" s="37">
        <v>4301031261</v>
      </c>
      <c r="D487" s="448">
        <v>4680115885103</v>
      </c>
      <c r="E487" s="448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450"/>
      <c r="R487" s="450"/>
      <c r="S487" s="450"/>
      <c r="T487" s="45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6"/>
      <c r="P488" s="452" t="s">
        <v>43</v>
      </c>
      <c r="Q488" s="453"/>
      <c r="R488" s="453"/>
      <c r="S488" s="453"/>
      <c r="T488" s="453"/>
      <c r="U488" s="453"/>
      <c r="V488" s="454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55"/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6"/>
      <c r="P489" s="452" t="s">
        <v>43</v>
      </c>
      <c r="Q489" s="453"/>
      <c r="R489" s="453"/>
      <c r="S489" s="453"/>
      <c r="T489" s="453"/>
      <c r="U489" s="453"/>
      <c r="V489" s="454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customHeight="1" x14ac:dyDescent="0.2">
      <c r="A490" s="445" t="s">
        <v>607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55"/>
      <c r="AB490" s="55"/>
      <c r="AC490" s="55"/>
    </row>
    <row r="491" spans="1:68" ht="16.5" customHeight="1" x14ac:dyDescent="0.25">
      <c r="A491" s="446" t="s">
        <v>607</v>
      </c>
      <c r="B491" s="446"/>
      <c r="C491" s="446"/>
      <c r="D491" s="446"/>
      <c r="E491" s="446"/>
      <c r="F491" s="446"/>
      <c r="G491" s="446"/>
      <c r="H491" s="446"/>
      <c r="I491" s="446"/>
      <c r="J491" s="446"/>
      <c r="K491" s="446"/>
      <c r="L491" s="446"/>
      <c r="M491" s="446"/>
      <c r="N491" s="446"/>
      <c r="O491" s="446"/>
      <c r="P491" s="446"/>
      <c r="Q491" s="446"/>
      <c r="R491" s="446"/>
      <c r="S491" s="446"/>
      <c r="T491" s="446"/>
      <c r="U491" s="446"/>
      <c r="V491" s="446"/>
      <c r="W491" s="446"/>
      <c r="X491" s="446"/>
      <c r="Y491" s="446"/>
      <c r="Z491" s="446"/>
      <c r="AA491" s="66"/>
      <c r="AB491" s="66"/>
      <c r="AC491" s="80"/>
    </row>
    <row r="492" spans="1:68" ht="14.25" customHeight="1" x14ac:dyDescent="0.25">
      <c r="A492" s="447" t="s">
        <v>122</v>
      </c>
      <c r="B492" s="447"/>
      <c r="C492" s="447"/>
      <c r="D492" s="447"/>
      <c r="E492" s="447"/>
      <c r="F492" s="447"/>
      <c r="G492" s="447"/>
      <c r="H492" s="447"/>
      <c r="I492" s="447"/>
      <c r="J492" s="447"/>
      <c r="K492" s="447"/>
      <c r="L492" s="447"/>
      <c r="M492" s="447"/>
      <c r="N492" s="447"/>
      <c r="O492" s="447"/>
      <c r="P492" s="447"/>
      <c r="Q492" s="447"/>
      <c r="R492" s="447"/>
      <c r="S492" s="447"/>
      <c r="T492" s="447"/>
      <c r="U492" s="447"/>
      <c r="V492" s="447"/>
      <c r="W492" s="447"/>
      <c r="X492" s="447"/>
      <c r="Y492" s="447"/>
      <c r="Z492" s="447"/>
      <c r="AA492" s="67"/>
      <c r="AB492" s="67"/>
      <c r="AC492" s="81"/>
    </row>
    <row r="493" spans="1:68" ht="27" customHeight="1" x14ac:dyDescent="0.25">
      <c r="A493" s="64" t="s">
        <v>608</v>
      </c>
      <c r="B493" s="64" t="s">
        <v>609</v>
      </c>
      <c r="C493" s="37">
        <v>4301011795</v>
      </c>
      <c r="D493" s="448">
        <v>4607091389067</v>
      </c>
      <c r="E493" s="44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128</v>
      </c>
      <c r="N493" s="39"/>
      <c r="O493" s="38">
        <v>60</v>
      </c>
      <c r="P493" s="7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450"/>
      <c r="R493" s="450"/>
      <c r="S493" s="450"/>
      <c r="T493" s="451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customHeight="1" x14ac:dyDescent="0.25">
      <c r="A494" s="64" t="s">
        <v>610</v>
      </c>
      <c r="B494" s="64" t="s">
        <v>611</v>
      </c>
      <c r="C494" s="37">
        <v>4301011961</v>
      </c>
      <c r="D494" s="448">
        <v>4680115885271</v>
      </c>
      <c r="E494" s="44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128</v>
      </c>
      <c r="N494" s="39"/>
      <c r="O494" s="38">
        <v>60</v>
      </c>
      <c r="P494" s="7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450"/>
      <c r="R494" s="450"/>
      <c r="S494" s="450"/>
      <c r="T494" s="451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customHeight="1" x14ac:dyDescent="0.25">
      <c r="A495" s="64" t="s">
        <v>612</v>
      </c>
      <c r="B495" s="64" t="s">
        <v>613</v>
      </c>
      <c r="C495" s="37">
        <v>4301011774</v>
      </c>
      <c r="D495" s="448">
        <v>4680115884502</v>
      </c>
      <c r="E495" s="44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128</v>
      </c>
      <c r="N495" s="39"/>
      <c r="O495" s="38">
        <v>60</v>
      </c>
      <c r="P495" s="7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450"/>
      <c r="R495" s="450"/>
      <c r="S495" s="450"/>
      <c r="T495" s="451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customHeight="1" x14ac:dyDescent="0.25">
      <c r="A496" s="64" t="s">
        <v>614</v>
      </c>
      <c r="B496" s="64" t="s">
        <v>615</v>
      </c>
      <c r="C496" s="37">
        <v>4301011771</v>
      </c>
      <c r="D496" s="448">
        <v>4607091389104</v>
      </c>
      <c r="E496" s="44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128</v>
      </c>
      <c r="N496" s="39"/>
      <c r="O496" s="38">
        <v>60</v>
      </c>
      <c r="P496" s="7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450"/>
      <c r="R496" s="450"/>
      <c r="S496" s="450"/>
      <c r="T496" s="451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customHeight="1" x14ac:dyDescent="0.25">
      <c r="A497" s="64" t="s">
        <v>616</v>
      </c>
      <c r="B497" s="64" t="s">
        <v>617</v>
      </c>
      <c r="C497" s="37">
        <v>4301011799</v>
      </c>
      <c r="D497" s="448">
        <v>4680115884519</v>
      </c>
      <c r="E497" s="44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450"/>
      <c r="R497" s="450"/>
      <c r="S497" s="450"/>
      <c r="T497" s="451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4301011376</v>
      </c>
      <c r="D498" s="448">
        <v>4680115885226</v>
      </c>
      <c r="E498" s="448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450"/>
      <c r="R498" s="450"/>
      <c r="S498" s="450"/>
      <c r="T498" s="451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customHeight="1" x14ac:dyDescent="0.25">
      <c r="A499" s="64" t="s">
        <v>620</v>
      </c>
      <c r="B499" s="64" t="s">
        <v>621</v>
      </c>
      <c r="C499" s="37">
        <v>4301011778</v>
      </c>
      <c r="D499" s="448">
        <v>4680115880603</v>
      </c>
      <c r="E499" s="448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128</v>
      </c>
      <c r="N499" s="39"/>
      <c r="O499" s="38">
        <v>60</v>
      </c>
      <c r="P499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450"/>
      <c r="R499" s="450"/>
      <c r="S499" s="450"/>
      <c r="T499" s="451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4301011190</v>
      </c>
      <c r="D500" s="448">
        <v>4607091389098</v>
      </c>
      <c r="E500" s="448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125</v>
      </c>
      <c r="N500" s="39"/>
      <c r="O500" s="38">
        <v>50</v>
      </c>
      <c r="P500" s="7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450"/>
      <c r="R500" s="450"/>
      <c r="S500" s="450"/>
      <c r="T500" s="45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4301011784</v>
      </c>
      <c r="D501" s="448">
        <v>4607091389982</v>
      </c>
      <c r="E501" s="448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128</v>
      </c>
      <c r="N501" s="39"/>
      <c r="O501" s="38">
        <v>60</v>
      </c>
      <c r="P501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450"/>
      <c r="R501" s="450"/>
      <c r="S501" s="450"/>
      <c r="T501" s="45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x14ac:dyDescent="0.2">
      <c r="A502" s="455"/>
      <c r="B502" s="455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6"/>
      <c r="P502" s="452" t="s">
        <v>43</v>
      </c>
      <c r="Q502" s="453"/>
      <c r="R502" s="453"/>
      <c r="S502" s="453"/>
      <c r="T502" s="453"/>
      <c r="U502" s="453"/>
      <c r="V502" s="454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x14ac:dyDescent="0.2">
      <c r="A503" s="455"/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6"/>
      <c r="P503" s="452" t="s">
        <v>43</v>
      </c>
      <c r="Q503" s="453"/>
      <c r="R503" s="453"/>
      <c r="S503" s="453"/>
      <c r="T503" s="453"/>
      <c r="U503" s="453"/>
      <c r="V503" s="454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customHeight="1" x14ac:dyDescent="0.25">
      <c r="A504" s="447" t="s">
        <v>155</v>
      </c>
      <c r="B504" s="447"/>
      <c r="C504" s="447"/>
      <c r="D504" s="447"/>
      <c r="E504" s="447"/>
      <c r="F504" s="447"/>
      <c r="G504" s="447"/>
      <c r="H504" s="447"/>
      <c r="I504" s="447"/>
      <c r="J504" s="447"/>
      <c r="K504" s="447"/>
      <c r="L504" s="447"/>
      <c r="M504" s="447"/>
      <c r="N504" s="447"/>
      <c r="O504" s="447"/>
      <c r="P504" s="447"/>
      <c r="Q504" s="447"/>
      <c r="R504" s="447"/>
      <c r="S504" s="447"/>
      <c r="T504" s="447"/>
      <c r="U504" s="447"/>
      <c r="V504" s="447"/>
      <c r="W504" s="447"/>
      <c r="X504" s="447"/>
      <c r="Y504" s="447"/>
      <c r="Z504" s="447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448">
        <v>4607091388930</v>
      </c>
      <c r="E505" s="44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128</v>
      </c>
      <c r="N505" s="39"/>
      <c r="O505" s="38">
        <v>55</v>
      </c>
      <c r="P505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450"/>
      <c r="R505" s="450"/>
      <c r="S505" s="450"/>
      <c r="T505" s="451"/>
      <c r="U505" s="40" t="s">
        <v>48</v>
      </c>
      <c r="V505" s="40" t="s">
        <v>48</v>
      </c>
      <c r="W505" s="41" t="s">
        <v>0</v>
      </c>
      <c r="X505" s="59">
        <v>0</v>
      </c>
      <c r="Y505" s="56">
        <f>IFERROR(IF(X505="",0,CEILING((X505/$H505),1)*$H505),"")</f>
        <v>0</v>
      </c>
      <c r="Z505" s="42" t="str">
        <f>IFERROR(IF(Y505=0,"",ROUNDUP(Y505/H505,0)*0.01196),"")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0</v>
      </c>
      <c r="BN505" s="79">
        <f>IFERROR(Y505*I505/H505,"0")</f>
        <v>0</v>
      </c>
      <c r="BO505" s="79">
        <f>IFERROR(1/J505*(X505/H505),"0")</f>
        <v>0</v>
      </c>
      <c r="BP505" s="79">
        <f>IFERROR(1/J505*(Y505/H505),"0")</f>
        <v>0</v>
      </c>
    </row>
    <row r="506" spans="1:68" ht="16.5" customHeight="1" x14ac:dyDescent="0.25">
      <c r="A506" s="64" t="s">
        <v>628</v>
      </c>
      <c r="B506" s="64" t="s">
        <v>629</v>
      </c>
      <c r="C506" s="37">
        <v>4301020206</v>
      </c>
      <c r="D506" s="448">
        <v>4680115880054</v>
      </c>
      <c r="E506" s="44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128</v>
      </c>
      <c r="N506" s="39"/>
      <c r="O506" s="38">
        <v>55</v>
      </c>
      <c r="P506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450"/>
      <c r="R506" s="450"/>
      <c r="S506" s="450"/>
      <c r="T506" s="45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55"/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6"/>
      <c r="P507" s="452" t="s">
        <v>43</v>
      </c>
      <c r="Q507" s="453"/>
      <c r="R507" s="453"/>
      <c r="S507" s="453"/>
      <c r="T507" s="453"/>
      <c r="U507" s="453"/>
      <c r="V507" s="454"/>
      <c r="W507" s="43" t="s">
        <v>42</v>
      </c>
      <c r="X507" s="44">
        <f>IFERROR(X505/H505,"0")+IFERROR(X506/H506,"0")</f>
        <v>0</v>
      </c>
      <c r="Y507" s="44">
        <f>IFERROR(Y505/H505,"0")+IFERROR(Y506/H506,"0")</f>
        <v>0</v>
      </c>
      <c r="Z507" s="44">
        <f>IFERROR(IF(Z505="",0,Z505),"0")+IFERROR(IF(Z506="",0,Z506),"0")</f>
        <v>0</v>
      </c>
      <c r="AA507" s="68"/>
      <c r="AB507" s="68"/>
      <c r="AC507" s="68"/>
    </row>
    <row r="508" spans="1:68" x14ac:dyDescent="0.2">
      <c r="A508" s="455"/>
      <c r="B508" s="455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6"/>
      <c r="P508" s="452" t="s">
        <v>43</v>
      </c>
      <c r="Q508" s="453"/>
      <c r="R508" s="453"/>
      <c r="S508" s="453"/>
      <c r="T508" s="453"/>
      <c r="U508" s="453"/>
      <c r="V508" s="454"/>
      <c r="W508" s="43" t="s">
        <v>0</v>
      </c>
      <c r="X508" s="44">
        <f>IFERROR(SUM(X505:X506),"0")</f>
        <v>0</v>
      </c>
      <c r="Y508" s="44">
        <f>IFERROR(SUM(Y505:Y506),"0")</f>
        <v>0</v>
      </c>
      <c r="Z508" s="43"/>
      <c r="AA508" s="68"/>
      <c r="AB508" s="68"/>
      <c r="AC508" s="68"/>
    </row>
    <row r="509" spans="1:68" ht="14.25" customHeight="1" x14ac:dyDescent="0.25">
      <c r="A509" s="447" t="s">
        <v>79</v>
      </c>
      <c r="B509" s="447"/>
      <c r="C509" s="447"/>
      <c r="D509" s="447"/>
      <c r="E509" s="447"/>
      <c r="F509" s="447"/>
      <c r="G509" s="447"/>
      <c r="H509" s="447"/>
      <c r="I509" s="447"/>
      <c r="J509" s="447"/>
      <c r="K509" s="447"/>
      <c r="L509" s="447"/>
      <c r="M509" s="447"/>
      <c r="N509" s="447"/>
      <c r="O509" s="447"/>
      <c r="P509" s="447"/>
      <c r="Q509" s="447"/>
      <c r="R509" s="447"/>
      <c r="S509" s="447"/>
      <c r="T509" s="447"/>
      <c r="U509" s="447"/>
      <c r="V509" s="447"/>
      <c r="W509" s="447"/>
      <c r="X509" s="447"/>
      <c r="Y509" s="447"/>
      <c r="Z509" s="447"/>
      <c r="AA509" s="67"/>
      <c r="AB509" s="67"/>
      <c r="AC509" s="81"/>
    </row>
    <row r="510" spans="1:68" ht="27" customHeight="1" x14ac:dyDescent="0.25">
      <c r="A510" s="64" t="s">
        <v>630</v>
      </c>
      <c r="B510" s="64" t="s">
        <v>631</v>
      </c>
      <c r="C510" s="37">
        <v>4301031252</v>
      </c>
      <c r="D510" s="448">
        <v>4680115883116</v>
      </c>
      <c r="E510" s="448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128</v>
      </c>
      <c r="N510" s="39"/>
      <c r="O510" s="38">
        <v>60</v>
      </c>
      <c r="P510" s="7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450"/>
      <c r="R510" s="450"/>
      <c r="S510" s="450"/>
      <c r="T510" s="451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customHeight="1" x14ac:dyDescent="0.25">
      <c r="A511" s="64" t="s">
        <v>632</v>
      </c>
      <c r="B511" s="64" t="s">
        <v>633</v>
      </c>
      <c r="C511" s="37">
        <v>4301031248</v>
      </c>
      <c r="D511" s="448">
        <v>4680115883093</v>
      </c>
      <c r="E511" s="44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7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450"/>
      <c r="R511" s="450"/>
      <c r="S511" s="450"/>
      <c r="T511" s="451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customHeight="1" x14ac:dyDescent="0.25">
      <c r="A512" s="64" t="s">
        <v>634</v>
      </c>
      <c r="B512" s="64" t="s">
        <v>635</v>
      </c>
      <c r="C512" s="37">
        <v>4301031250</v>
      </c>
      <c r="D512" s="448">
        <v>4680115883109</v>
      </c>
      <c r="E512" s="44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7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450"/>
      <c r="R512" s="450"/>
      <c r="S512" s="450"/>
      <c r="T512" s="45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customHeight="1" x14ac:dyDescent="0.25">
      <c r="A513" s="64" t="s">
        <v>636</v>
      </c>
      <c r="B513" s="64" t="s">
        <v>637</v>
      </c>
      <c r="C513" s="37">
        <v>4301031249</v>
      </c>
      <c r="D513" s="448">
        <v>4680115882072</v>
      </c>
      <c r="E513" s="448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128</v>
      </c>
      <c r="N513" s="39"/>
      <c r="O513" s="38">
        <v>60</v>
      </c>
      <c r="P51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450"/>
      <c r="R513" s="450"/>
      <c r="S513" s="450"/>
      <c r="T513" s="45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4301031251</v>
      </c>
      <c r="D514" s="448">
        <v>4680115882102</v>
      </c>
      <c r="E514" s="448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7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450"/>
      <c r="R514" s="450"/>
      <c r="S514" s="450"/>
      <c r="T514" s="45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4301031253</v>
      </c>
      <c r="D515" s="448">
        <v>4680115882096</v>
      </c>
      <c r="E515" s="448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450"/>
      <c r="R515" s="450"/>
      <c r="S515" s="450"/>
      <c r="T515" s="45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x14ac:dyDescent="0.2">
      <c r="A516" s="455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6"/>
      <c r="P516" s="452" t="s">
        <v>43</v>
      </c>
      <c r="Q516" s="453"/>
      <c r="R516" s="453"/>
      <c r="S516" s="453"/>
      <c r="T516" s="453"/>
      <c r="U516" s="453"/>
      <c r="V516" s="454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x14ac:dyDescent="0.2">
      <c r="A517" s="455"/>
      <c r="B517" s="455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6"/>
      <c r="P517" s="452" t="s">
        <v>43</v>
      </c>
      <c r="Q517" s="453"/>
      <c r="R517" s="453"/>
      <c r="S517" s="453"/>
      <c r="T517" s="453"/>
      <c r="U517" s="453"/>
      <c r="V517" s="454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customHeight="1" x14ac:dyDescent="0.25">
      <c r="A518" s="447" t="s">
        <v>84</v>
      </c>
      <c r="B518" s="447"/>
      <c r="C518" s="447"/>
      <c r="D518" s="447"/>
      <c r="E518" s="447"/>
      <c r="F518" s="447"/>
      <c r="G518" s="447"/>
      <c r="H518" s="447"/>
      <c r="I518" s="447"/>
      <c r="J518" s="447"/>
      <c r="K518" s="447"/>
      <c r="L518" s="447"/>
      <c r="M518" s="447"/>
      <c r="N518" s="447"/>
      <c r="O518" s="447"/>
      <c r="P518" s="447"/>
      <c r="Q518" s="447"/>
      <c r="R518" s="447"/>
      <c r="S518" s="447"/>
      <c r="T518" s="447"/>
      <c r="U518" s="447"/>
      <c r="V518" s="447"/>
      <c r="W518" s="447"/>
      <c r="X518" s="447"/>
      <c r="Y518" s="447"/>
      <c r="Z518" s="447"/>
      <c r="AA518" s="67"/>
      <c r="AB518" s="67"/>
      <c r="AC518" s="81"/>
    </row>
    <row r="519" spans="1:68" ht="16.5" customHeight="1" x14ac:dyDescent="0.25">
      <c r="A519" s="64" t="s">
        <v>642</v>
      </c>
      <c r="B519" s="64" t="s">
        <v>643</v>
      </c>
      <c r="C519" s="37">
        <v>4301051230</v>
      </c>
      <c r="D519" s="448">
        <v>4607091383409</v>
      </c>
      <c r="E519" s="448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7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450"/>
      <c r="R519" s="450"/>
      <c r="S519" s="450"/>
      <c r="T519" s="451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customHeight="1" x14ac:dyDescent="0.25">
      <c r="A520" s="64" t="s">
        <v>644</v>
      </c>
      <c r="B520" s="64" t="s">
        <v>645</v>
      </c>
      <c r="C520" s="37">
        <v>4301051231</v>
      </c>
      <c r="D520" s="448">
        <v>4607091383416</v>
      </c>
      <c r="E520" s="448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7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450"/>
      <c r="R520" s="450"/>
      <c r="S520" s="450"/>
      <c r="T520" s="451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customHeight="1" x14ac:dyDescent="0.25">
      <c r="A521" s="64" t="s">
        <v>646</v>
      </c>
      <c r="B521" s="64" t="s">
        <v>647</v>
      </c>
      <c r="C521" s="37">
        <v>4301051058</v>
      </c>
      <c r="D521" s="448">
        <v>4680115883536</v>
      </c>
      <c r="E521" s="448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450"/>
      <c r="R521" s="450"/>
      <c r="S521" s="450"/>
      <c r="T521" s="451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x14ac:dyDescent="0.2">
      <c r="A522" s="455"/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6"/>
      <c r="P522" s="452" t="s">
        <v>43</v>
      </c>
      <c r="Q522" s="453"/>
      <c r="R522" s="453"/>
      <c r="S522" s="453"/>
      <c r="T522" s="453"/>
      <c r="U522" s="453"/>
      <c r="V522" s="454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455"/>
      <c r="B523" s="455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6"/>
      <c r="P523" s="452" t="s">
        <v>43</v>
      </c>
      <c r="Q523" s="453"/>
      <c r="R523" s="453"/>
      <c r="S523" s="453"/>
      <c r="T523" s="453"/>
      <c r="U523" s="453"/>
      <c r="V523" s="454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customHeight="1" x14ac:dyDescent="0.25">
      <c r="A524" s="447" t="s">
        <v>176</v>
      </c>
      <c r="B524" s="447"/>
      <c r="C524" s="447"/>
      <c r="D524" s="447"/>
      <c r="E524" s="447"/>
      <c r="F524" s="447"/>
      <c r="G524" s="447"/>
      <c r="H524" s="447"/>
      <c r="I524" s="447"/>
      <c r="J524" s="447"/>
      <c r="K524" s="447"/>
      <c r="L524" s="447"/>
      <c r="M524" s="447"/>
      <c r="N524" s="447"/>
      <c r="O524" s="447"/>
      <c r="P524" s="447"/>
      <c r="Q524" s="447"/>
      <c r="R524" s="447"/>
      <c r="S524" s="447"/>
      <c r="T524" s="447"/>
      <c r="U524" s="447"/>
      <c r="V524" s="447"/>
      <c r="W524" s="447"/>
      <c r="X524" s="447"/>
      <c r="Y524" s="447"/>
      <c r="Z524" s="447"/>
      <c r="AA524" s="67"/>
      <c r="AB524" s="67"/>
      <c r="AC524" s="81"/>
    </row>
    <row r="525" spans="1:68" ht="16.5" customHeight="1" x14ac:dyDescent="0.25">
      <c r="A525" s="64" t="s">
        <v>648</v>
      </c>
      <c r="B525" s="64" t="s">
        <v>649</v>
      </c>
      <c r="C525" s="37">
        <v>4301060363</v>
      </c>
      <c r="D525" s="448">
        <v>4680115885035</v>
      </c>
      <c r="E525" s="448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7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450"/>
      <c r="R525" s="450"/>
      <c r="S525" s="450"/>
      <c r="T525" s="45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55"/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6"/>
      <c r="P526" s="452" t="s">
        <v>43</v>
      </c>
      <c r="Q526" s="453"/>
      <c r="R526" s="453"/>
      <c r="S526" s="453"/>
      <c r="T526" s="453"/>
      <c r="U526" s="453"/>
      <c r="V526" s="454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x14ac:dyDescent="0.2">
      <c r="A527" s="455"/>
      <c r="B527" s="455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6"/>
      <c r="P527" s="452" t="s">
        <v>43</v>
      </c>
      <c r="Q527" s="453"/>
      <c r="R527" s="453"/>
      <c r="S527" s="453"/>
      <c r="T527" s="453"/>
      <c r="U527" s="453"/>
      <c r="V527" s="454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customHeight="1" x14ac:dyDescent="0.2">
      <c r="A528" s="445" t="s">
        <v>650</v>
      </c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5"/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  <c r="AA528" s="55"/>
      <c r="AB528" s="55"/>
      <c r="AC528" s="55"/>
    </row>
    <row r="529" spans="1:68" ht="16.5" customHeight="1" x14ac:dyDescent="0.25">
      <c r="A529" s="446" t="s">
        <v>650</v>
      </c>
      <c r="B529" s="446"/>
      <c r="C529" s="446"/>
      <c r="D529" s="446"/>
      <c r="E529" s="446"/>
      <c r="F529" s="446"/>
      <c r="G529" s="446"/>
      <c r="H529" s="446"/>
      <c r="I529" s="446"/>
      <c r="J529" s="446"/>
      <c r="K529" s="446"/>
      <c r="L529" s="446"/>
      <c r="M529" s="446"/>
      <c r="N529" s="446"/>
      <c r="O529" s="446"/>
      <c r="P529" s="446"/>
      <c r="Q529" s="446"/>
      <c r="R529" s="446"/>
      <c r="S529" s="446"/>
      <c r="T529" s="446"/>
      <c r="U529" s="446"/>
      <c r="V529" s="446"/>
      <c r="W529" s="446"/>
      <c r="X529" s="446"/>
      <c r="Y529" s="446"/>
      <c r="Z529" s="446"/>
      <c r="AA529" s="66"/>
      <c r="AB529" s="66"/>
      <c r="AC529" s="80"/>
    </row>
    <row r="530" spans="1:68" ht="14.25" customHeight="1" x14ac:dyDescent="0.25">
      <c r="A530" s="447" t="s">
        <v>122</v>
      </c>
      <c r="B530" s="447"/>
      <c r="C530" s="447"/>
      <c r="D530" s="447"/>
      <c r="E530" s="447"/>
      <c r="F530" s="447"/>
      <c r="G530" s="447"/>
      <c r="H530" s="447"/>
      <c r="I530" s="447"/>
      <c r="J530" s="447"/>
      <c r="K530" s="447"/>
      <c r="L530" s="447"/>
      <c r="M530" s="447"/>
      <c r="N530" s="447"/>
      <c r="O530" s="447"/>
      <c r="P530" s="447"/>
      <c r="Q530" s="447"/>
      <c r="R530" s="447"/>
      <c r="S530" s="447"/>
      <c r="T530" s="447"/>
      <c r="U530" s="447"/>
      <c r="V530" s="447"/>
      <c r="W530" s="447"/>
      <c r="X530" s="447"/>
      <c r="Y530" s="447"/>
      <c r="Z530" s="447"/>
      <c r="AA530" s="67"/>
      <c r="AB530" s="67"/>
      <c r="AC530" s="81"/>
    </row>
    <row r="531" spans="1:68" ht="27" customHeight="1" x14ac:dyDescent="0.25">
      <c r="A531" s="64" t="s">
        <v>651</v>
      </c>
      <c r="B531" s="64" t="s">
        <v>652</v>
      </c>
      <c r="C531" s="37">
        <v>4301011763</v>
      </c>
      <c r="D531" s="448">
        <v>4640242181011</v>
      </c>
      <c r="E531" s="44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125</v>
      </c>
      <c r="N531" s="39"/>
      <c r="O531" s="38">
        <v>55</v>
      </c>
      <c r="P531" s="726" t="s">
        <v>653</v>
      </c>
      <c r="Q531" s="450"/>
      <c r="R531" s="450"/>
      <c r="S531" s="450"/>
      <c r="T531" s="45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customHeight="1" x14ac:dyDescent="0.25">
      <c r="A532" s="64" t="s">
        <v>654</v>
      </c>
      <c r="B532" s="64" t="s">
        <v>655</v>
      </c>
      <c r="C532" s="37">
        <v>4301011585</v>
      </c>
      <c r="D532" s="448">
        <v>4640242180441</v>
      </c>
      <c r="E532" s="448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128</v>
      </c>
      <c r="N532" s="39"/>
      <c r="O532" s="38">
        <v>50</v>
      </c>
      <c r="P532" s="727" t="s">
        <v>656</v>
      </c>
      <c r="Q532" s="450"/>
      <c r="R532" s="450"/>
      <c r="S532" s="450"/>
      <c r="T532" s="45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customHeight="1" x14ac:dyDescent="0.25">
      <c r="A533" s="64" t="s">
        <v>657</v>
      </c>
      <c r="B533" s="64" t="s">
        <v>658</v>
      </c>
      <c r="C533" s="37">
        <v>4301011584</v>
      </c>
      <c r="D533" s="448">
        <v>4640242180564</v>
      </c>
      <c r="E533" s="448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128</v>
      </c>
      <c r="N533" s="39"/>
      <c r="O533" s="38">
        <v>50</v>
      </c>
      <c r="P533" s="728" t="s">
        <v>659</v>
      </c>
      <c r="Q533" s="450"/>
      <c r="R533" s="450"/>
      <c r="S533" s="450"/>
      <c r="T533" s="45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customHeight="1" x14ac:dyDescent="0.25">
      <c r="A534" s="64" t="s">
        <v>660</v>
      </c>
      <c r="B534" s="64" t="s">
        <v>661</v>
      </c>
      <c r="C534" s="37">
        <v>4301011762</v>
      </c>
      <c r="D534" s="448">
        <v>4640242180922</v>
      </c>
      <c r="E534" s="448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29" t="s">
        <v>662</v>
      </c>
      <c r="Q534" s="450"/>
      <c r="R534" s="450"/>
      <c r="S534" s="450"/>
      <c r="T534" s="45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customHeight="1" x14ac:dyDescent="0.25">
      <c r="A535" s="64" t="s">
        <v>663</v>
      </c>
      <c r="B535" s="64" t="s">
        <v>664</v>
      </c>
      <c r="C535" s="37">
        <v>4301011764</v>
      </c>
      <c r="D535" s="448">
        <v>4640242181189</v>
      </c>
      <c r="E535" s="448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125</v>
      </c>
      <c r="N535" s="39"/>
      <c r="O535" s="38">
        <v>55</v>
      </c>
      <c r="P535" s="730" t="s">
        <v>665</v>
      </c>
      <c r="Q535" s="450"/>
      <c r="R535" s="450"/>
      <c r="S535" s="450"/>
      <c r="T535" s="451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customHeight="1" x14ac:dyDescent="0.25">
      <c r="A536" s="64" t="s">
        <v>666</v>
      </c>
      <c r="B536" s="64" t="s">
        <v>667</v>
      </c>
      <c r="C536" s="37">
        <v>4301011551</v>
      </c>
      <c r="D536" s="448">
        <v>4640242180038</v>
      </c>
      <c r="E536" s="448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128</v>
      </c>
      <c r="N536" s="39"/>
      <c r="O536" s="38">
        <v>50</v>
      </c>
      <c r="P536" s="731" t="s">
        <v>668</v>
      </c>
      <c r="Q536" s="450"/>
      <c r="R536" s="450"/>
      <c r="S536" s="450"/>
      <c r="T536" s="451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customHeight="1" x14ac:dyDescent="0.25">
      <c r="A537" s="64" t="s">
        <v>669</v>
      </c>
      <c r="B537" s="64" t="s">
        <v>670</v>
      </c>
      <c r="C537" s="37">
        <v>4301011765</v>
      </c>
      <c r="D537" s="448">
        <v>4640242181172</v>
      </c>
      <c r="E537" s="448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128</v>
      </c>
      <c r="N537" s="39"/>
      <c r="O537" s="38">
        <v>55</v>
      </c>
      <c r="P537" s="732" t="s">
        <v>671</v>
      </c>
      <c r="Q537" s="450"/>
      <c r="R537" s="450"/>
      <c r="S537" s="450"/>
      <c r="T537" s="45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x14ac:dyDescent="0.2">
      <c r="A538" s="455"/>
      <c r="B538" s="455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6"/>
      <c r="P538" s="452" t="s">
        <v>43</v>
      </c>
      <c r="Q538" s="453"/>
      <c r="R538" s="453"/>
      <c r="S538" s="453"/>
      <c r="T538" s="453"/>
      <c r="U538" s="453"/>
      <c r="V538" s="454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55"/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6"/>
      <c r="P539" s="452" t="s">
        <v>43</v>
      </c>
      <c r="Q539" s="453"/>
      <c r="R539" s="453"/>
      <c r="S539" s="453"/>
      <c r="T539" s="453"/>
      <c r="U539" s="453"/>
      <c r="V539" s="454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customHeight="1" x14ac:dyDescent="0.25">
      <c r="A540" s="447" t="s">
        <v>155</v>
      </c>
      <c r="B540" s="447"/>
      <c r="C540" s="447"/>
      <c r="D540" s="447"/>
      <c r="E540" s="447"/>
      <c r="F540" s="447"/>
      <c r="G540" s="447"/>
      <c r="H540" s="447"/>
      <c r="I540" s="447"/>
      <c r="J540" s="447"/>
      <c r="K540" s="447"/>
      <c r="L540" s="447"/>
      <c r="M540" s="447"/>
      <c r="N540" s="447"/>
      <c r="O540" s="447"/>
      <c r="P540" s="447"/>
      <c r="Q540" s="447"/>
      <c r="R540" s="447"/>
      <c r="S540" s="447"/>
      <c r="T540" s="447"/>
      <c r="U540" s="447"/>
      <c r="V540" s="447"/>
      <c r="W540" s="447"/>
      <c r="X540" s="447"/>
      <c r="Y540" s="447"/>
      <c r="Z540" s="447"/>
      <c r="AA540" s="67"/>
      <c r="AB540" s="67"/>
      <c r="AC540" s="81"/>
    </row>
    <row r="541" spans="1:68" ht="16.5" customHeight="1" x14ac:dyDescent="0.25">
      <c r="A541" s="64" t="s">
        <v>672</v>
      </c>
      <c r="B541" s="64" t="s">
        <v>673</v>
      </c>
      <c r="C541" s="37">
        <v>4301020269</v>
      </c>
      <c r="D541" s="448">
        <v>4640242180519</v>
      </c>
      <c r="E541" s="448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733" t="s">
        <v>674</v>
      </c>
      <c r="Q541" s="450"/>
      <c r="R541" s="450"/>
      <c r="S541" s="450"/>
      <c r="T541" s="451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675</v>
      </c>
      <c r="B542" s="64" t="s">
        <v>676</v>
      </c>
      <c r="C542" s="37">
        <v>4301020260</v>
      </c>
      <c r="D542" s="448">
        <v>4640242180526</v>
      </c>
      <c r="E542" s="448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128</v>
      </c>
      <c r="N542" s="39"/>
      <c r="O542" s="38">
        <v>50</v>
      </c>
      <c r="P542" s="734" t="s">
        <v>677</v>
      </c>
      <c r="Q542" s="450"/>
      <c r="R542" s="450"/>
      <c r="S542" s="450"/>
      <c r="T542" s="451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678</v>
      </c>
      <c r="B543" s="64" t="s">
        <v>679</v>
      </c>
      <c r="C543" s="37">
        <v>4301020309</v>
      </c>
      <c r="D543" s="448">
        <v>4640242180090</v>
      </c>
      <c r="E543" s="448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128</v>
      </c>
      <c r="N543" s="39"/>
      <c r="O543" s="38">
        <v>50</v>
      </c>
      <c r="P543" s="735" t="s">
        <v>680</v>
      </c>
      <c r="Q543" s="450"/>
      <c r="R543" s="450"/>
      <c r="S543" s="450"/>
      <c r="T543" s="451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customHeight="1" x14ac:dyDescent="0.25">
      <c r="A544" s="64" t="s">
        <v>681</v>
      </c>
      <c r="B544" s="64" t="s">
        <v>682</v>
      </c>
      <c r="C544" s="37">
        <v>4301020295</v>
      </c>
      <c r="D544" s="448">
        <v>4640242181363</v>
      </c>
      <c r="E544" s="448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50</v>
      </c>
      <c r="P544" s="736" t="s">
        <v>683</v>
      </c>
      <c r="Q544" s="450"/>
      <c r="R544" s="450"/>
      <c r="S544" s="450"/>
      <c r="T544" s="45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6"/>
      <c r="P545" s="452" t="s">
        <v>43</v>
      </c>
      <c r="Q545" s="453"/>
      <c r="R545" s="453"/>
      <c r="S545" s="453"/>
      <c r="T545" s="453"/>
      <c r="U545" s="453"/>
      <c r="V545" s="454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6"/>
      <c r="P546" s="452" t="s">
        <v>43</v>
      </c>
      <c r="Q546" s="453"/>
      <c r="R546" s="453"/>
      <c r="S546" s="453"/>
      <c r="T546" s="453"/>
      <c r="U546" s="453"/>
      <c r="V546" s="454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customHeight="1" x14ac:dyDescent="0.25">
      <c r="A547" s="447" t="s">
        <v>79</v>
      </c>
      <c r="B547" s="447"/>
      <c r="C547" s="447"/>
      <c r="D547" s="447"/>
      <c r="E547" s="447"/>
      <c r="F547" s="447"/>
      <c r="G547" s="447"/>
      <c r="H547" s="447"/>
      <c r="I547" s="447"/>
      <c r="J547" s="447"/>
      <c r="K547" s="447"/>
      <c r="L547" s="447"/>
      <c r="M547" s="447"/>
      <c r="N547" s="447"/>
      <c r="O547" s="447"/>
      <c r="P547" s="447"/>
      <c r="Q547" s="447"/>
      <c r="R547" s="447"/>
      <c r="S547" s="447"/>
      <c r="T547" s="447"/>
      <c r="U547" s="447"/>
      <c r="V547" s="447"/>
      <c r="W547" s="447"/>
      <c r="X547" s="447"/>
      <c r="Y547" s="447"/>
      <c r="Z547" s="447"/>
      <c r="AA547" s="67"/>
      <c r="AB547" s="67"/>
      <c r="AC547" s="81"/>
    </row>
    <row r="548" spans="1:68" ht="27" customHeight="1" x14ac:dyDescent="0.25">
      <c r="A548" s="64" t="s">
        <v>684</v>
      </c>
      <c r="B548" s="64" t="s">
        <v>685</v>
      </c>
      <c r="C548" s="37">
        <v>4301031280</v>
      </c>
      <c r="D548" s="448">
        <v>4640242180816</v>
      </c>
      <c r="E548" s="448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737" t="s">
        <v>686</v>
      </c>
      <c r="Q548" s="450"/>
      <c r="R548" s="450"/>
      <c r="S548" s="450"/>
      <c r="T548" s="451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customHeight="1" x14ac:dyDescent="0.25">
      <c r="A549" s="64" t="s">
        <v>687</v>
      </c>
      <c r="B549" s="64" t="s">
        <v>688</v>
      </c>
      <c r="C549" s="37">
        <v>4301031244</v>
      </c>
      <c r="D549" s="448">
        <v>4640242180595</v>
      </c>
      <c r="E549" s="448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738" t="s">
        <v>689</v>
      </c>
      <c r="Q549" s="450"/>
      <c r="R549" s="450"/>
      <c r="S549" s="450"/>
      <c r="T549" s="451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customHeight="1" x14ac:dyDescent="0.25">
      <c r="A550" s="64" t="s">
        <v>690</v>
      </c>
      <c r="B550" s="64" t="s">
        <v>691</v>
      </c>
      <c r="C550" s="37">
        <v>4301031289</v>
      </c>
      <c r="D550" s="448">
        <v>4640242181615</v>
      </c>
      <c r="E550" s="448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739" t="s">
        <v>692</v>
      </c>
      <c r="Q550" s="450"/>
      <c r="R550" s="450"/>
      <c r="S550" s="450"/>
      <c r="T550" s="45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customHeight="1" x14ac:dyDescent="0.25">
      <c r="A551" s="64" t="s">
        <v>693</v>
      </c>
      <c r="B551" s="64" t="s">
        <v>694</v>
      </c>
      <c r="C551" s="37">
        <v>4301031285</v>
      </c>
      <c r="D551" s="448">
        <v>4640242181639</v>
      </c>
      <c r="E551" s="448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740" t="s">
        <v>695</v>
      </c>
      <c r="Q551" s="450"/>
      <c r="R551" s="450"/>
      <c r="S551" s="450"/>
      <c r="T551" s="45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customHeight="1" x14ac:dyDescent="0.25">
      <c r="A552" s="64" t="s">
        <v>696</v>
      </c>
      <c r="B552" s="64" t="s">
        <v>697</v>
      </c>
      <c r="C552" s="37">
        <v>4301031287</v>
      </c>
      <c r="D552" s="448">
        <v>4640242181622</v>
      </c>
      <c r="E552" s="448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741" t="s">
        <v>698</v>
      </c>
      <c r="Q552" s="450"/>
      <c r="R552" s="450"/>
      <c r="S552" s="450"/>
      <c r="T552" s="45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customHeight="1" x14ac:dyDescent="0.25">
      <c r="A553" s="64" t="s">
        <v>699</v>
      </c>
      <c r="B553" s="64" t="s">
        <v>700</v>
      </c>
      <c r="C553" s="37">
        <v>4301031200</v>
      </c>
      <c r="D553" s="448">
        <v>4640242180489</v>
      </c>
      <c r="E553" s="448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742" t="s">
        <v>701</v>
      </c>
      <c r="Q553" s="450"/>
      <c r="R553" s="450"/>
      <c r="S553" s="450"/>
      <c r="T553" s="45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x14ac:dyDescent="0.2">
      <c r="A554" s="455"/>
      <c r="B554" s="455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6"/>
      <c r="P554" s="452" t="s">
        <v>43</v>
      </c>
      <c r="Q554" s="453"/>
      <c r="R554" s="453"/>
      <c r="S554" s="453"/>
      <c r="T554" s="453"/>
      <c r="U554" s="453"/>
      <c r="V554" s="454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55"/>
      <c r="B555" s="455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6"/>
      <c r="P555" s="452" t="s">
        <v>43</v>
      </c>
      <c r="Q555" s="453"/>
      <c r="R555" s="453"/>
      <c r="S555" s="453"/>
      <c r="T555" s="453"/>
      <c r="U555" s="453"/>
      <c r="V555" s="454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customHeight="1" x14ac:dyDescent="0.25">
      <c r="A556" s="447" t="s">
        <v>84</v>
      </c>
      <c r="B556" s="447"/>
      <c r="C556" s="447"/>
      <c r="D556" s="447"/>
      <c r="E556" s="447"/>
      <c r="F556" s="447"/>
      <c r="G556" s="447"/>
      <c r="H556" s="447"/>
      <c r="I556" s="447"/>
      <c r="J556" s="447"/>
      <c r="K556" s="447"/>
      <c r="L556" s="447"/>
      <c r="M556" s="447"/>
      <c r="N556" s="447"/>
      <c r="O556" s="447"/>
      <c r="P556" s="447"/>
      <c r="Q556" s="447"/>
      <c r="R556" s="447"/>
      <c r="S556" s="447"/>
      <c r="T556" s="447"/>
      <c r="U556" s="447"/>
      <c r="V556" s="447"/>
      <c r="W556" s="447"/>
      <c r="X556" s="447"/>
      <c r="Y556" s="447"/>
      <c r="Z556" s="447"/>
      <c r="AA556" s="67"/>
      <c r="AB556" s="67"/>
      <c r="AC556" s="81"/>
    </row>
    <row r="557" spans="1:68" ht="27" customHeight="1" x14ac:dyDescent="0.25">
      <c r="A557" s="64" t="s">
        <v>702</v>
      </c>
      <c r="B557" s="64" t="s">
        <v>703</v>
      </c>
      <c r="C557" s="37">
        <v>4301051746</v>
      </c>
      <c r="D557" s="448">
        <v>4640242180533</v>
      </c>
      <c r="E557" s="448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125</v>
      </c>
      <c r="N557" s="39"/>
      <c r="O557" s="38">
        <v>40</v>
      </c>
      <c r="P557" s="743" t="s">
        <v>704</v>
      </c>
      <c r="Q557" s="450"/>
      <c r="R557" s="450"/>
      <c r="S557" s="450"/>
      <c r="T557" s="451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705</v>
      </c>
      <c r="B558" s="64" t="s">
        <v>706</v>
      </c>
      <c r="C558" s="37">
        <v>4301051510</v>
      </c>
      <c r="D558" s="448">
        <v>4640242180540</v>
      </c>
      <c r="E558" s="448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744" t="s">
        <v>707</v>
      </c>
      <c r="Q558" s="450"/>
      <c r="R558" s="450"/>
      <c r="S558" s="450"/>
      <c r="T558" s="451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5"/>
      <c r="B559" s="455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6"/>
      <c r="P559" s="452" t="s">
        <v>43</v>
      </c>
      <c r="Q559" s="453"/>
      <c r="R559" s="453"/>
      <c r="S559" s="453"/>
      <c r="T559" s="453"/>
      <c r="U559" s="453"/>
      <c r="V559" s="454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x14ac:dyDescent="0.2">
      <c r="A560" s="455"/>
      <c r="B560" s="455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6"/>
      <c r="P560" s="452" t="s">
        <v>43</v>
      </c>
      <c r="Q560" s="453"/>
      <c r="R560" s="453"/>
      <c r="S560" s="453"/>
      <c r="T560" s="453"/>
      <c r="U560" s="453"/>
      <c r="V560" s="454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customHeight="1" x14ac:dyDescent="0.25">
      <c r="A561" s="447" t="s">
        <v>176</v>
      </c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47"/>
      <c r="M561" s="447"/>
      <c r="N561" s="447"/>
      <c r="O561" s="447"/>
      <c r="P561" s="447"/>
      <c r="Q561" s="447"/>
      <c r="R561" s="447"/>
      <c r="S561" s="447"/>
      <c r="T561" s="447"/>
      <c r="U561" s="447"/>
      <c r="V561" s="447"/>
      <c r="W561" s="447"/>
      <c r="X561" s="447"/>
      <c r="Y561" s="447"/>
      <c r="Z561" s="447"/>
      <c r="AA561" s="67"/>
      <c r="AB561" s="67"/>
      <c r="AC561" s="81"/>
    </row>
    <row r="562" spans="1:68" ht="27" customHeight="1" x14ac:dyDescent="0.25">
      <c r="A562" s="64" t="s">
        <v>708</v>
      </c>
      <c r="B562" s="64" t="s">
        <v>709</v>
      </c>
      <c r="C562" s="37">
        <v>4301060354</v>
      </c>
      <c r="D562" s="448">
        <v>4640242180120</v>
      </c>
      <c r="E562" s="448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745" t="s">
        <v>710</v>
      </c>
      <c r="Q562" s="450"/>
      <c r="R562" s="450"/>
      <c r="S562" s="450"/>
      <c r="T562" s="45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708</v>
      </c>
      <c r="B563" s="64" t="s">
        <v>711</v>
      </c>
      <c r="C563" s="37">
        <v>4301060408</v>
      </c>
      <c r="D563" s="448">
        <v>4640242180120</v>
      </c>
      <c r="E563" s="448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746" t="s">
        <v>712</v>
      </c>
      <c r="Q563" s="450"/>
      <c r="R563" s="450"/>
      <c r="S563" s="450"/>
      <c r="T563" s="45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713</v>
      </c>
      <c r="B564" s="64" t="s">
        <v>714</v>
      </c>
      <c r="C564" s="37">
        <v>4301060355</v>
      </c>
      <c r="D564" s="448">
        <v>4640242180137</v>
      </c>
      <c r="E564" s="448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747" t="s">
        <v>715</v>
      </c>
      <c r="Q564" s="450"/>
      <c r="R564" s="450"/>
      <c r="S564" s="450"/>
      <c r="T564" s="45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713</v>
      </c>
      <c r="B565" s="64" t="s">
        <v>716</v>
      </c>
      <c r="C565" s="37">
        <v>4301060407</v>
      </c>
      <c r="D565" s="448">
        <v>4640242180137</v>
      </c>
      <c r="E565" s="448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48" t="s">
        <v>717</v>
      </c>
      <c r="Q565" s="450"/>
      <c r="R565" s="450"/>
      <c r="S565" s="450"/>
      <c r="T565" s="45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x14ac:dyDescent="0.2">
      <c r="A566" s="455"/>
      <c r="B566" s="455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6"/>
      <c r="P566" s="452" t="s">
        <v>43</v>
      </c>
      <c r="Q566" s="453"/>
      <c r="R566" s="453"/>
      <c r="S566" s="453"/>
      <c r="T566" s="453"/>
      <c r="U566" s="453"/>
      <c r="V566" s="454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x14ac:dyDescent="0.2">
      <c r="A567" s="455"/>
      <c r="B567" s="455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6"/>
      <c r="P567" s="452" t="s">
        <v>43</v>
      </c>
      <c r="Q567" s="453"/>
      <c r="R567" s="453"/>
      <c r="S567" s="453"/>
      <c r="T567" s="453"/>
      <c r="U567" s="453"/>
      <c r="V567" s="454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customHeight="1" x14ac:dyDescent="0.25">
      <c r="A568" s="446" t="s">
        <v>718</v>
      </c>
      <c r="B568" s="446"/>
      <c r="C568" s="446"/>
      <c r="D568" s="446"/>
      <c r="E568" s="446"/>
      <c r="F568" s="446"/>
      <c r="G568" s="446"/>
      <c r="H568" s="446"/>
      <c r="I568" s="446"/>
      <c r="J568" s="446"/>
      <c r="K568" s="446"/>
      <c r="L568" s="446"/>
      <c r="M568" s="446"/>
      <c r="N568" s="446"/>
      <c r="O568" s="446"/>
      <c r="P568" s="446"/>
      <c r="Q568" s="446"/>
      <c r="R568" s="446"/>
      <c r="S568" s="446"/>
      <c r="T568" s="446"/>
      <c r="U568" s="446"/>
      <c r="V568" s="446"/>
      <c r="W568" s="446"/>
      <c r="X568" s="446"/>
      <c r="Y568" s="446"/>
      <c r="Z568" s="446"/>
      <c r="AA568" s="66"/>
      <c r="AB568" s="66"/>
      <c r="AC568" s="80"/>
    </row>
    <row r="569" spans="1:68" ht="14.25" customHeight="1" x14ac:dyDescent="0.25">
      <c r="A569" s="447" t="s">
        <v>122</v>
      </c>
      <c r="B569" s="447"/>
      <c r="C569" s="447"/>
      <c r="D569" s="447"/>
      <c r="E569" s="447"/>
      <c r="F569" s="447"/>
      <c r="G569" s="447"/>
      <c r="H569" s="447"/>
      <c r="I569" s="447"/>
      <c r="J569" s="447"/>
      <c r="K569" s="447"/>
      <c r="L569" s="447"/>
      <c r="M569" s="447"/>
      <c r="N569" s="447"/>
      <c r="O569" s="447"/>
      <c r="P569" s="447"/>
      <c r="Q569" s="447"/>
      <c r="R569" s="447"/>
      <c r="S569" s="447"/>
      <c r="T569" s="447"/>
      <c r="U569" s="447"/>
      <c r="V569" s="447"/>
      <c r="W569" s="447"/>
      <c r="X569" s="447"/>
      <c r="Y569" s="447"/>
      <c r="Z569" s="447"/>
      <c r="AA569" s="67"/>
      <c r="AB569" s="67"/>
      <c r="AC569" s="81"/>
    </row>
    <row r="570" spans="1:68" ht="27" customHeight="1" x14ac:dyDescent="0.25">
      <c r="A570" s="64" t="s">
        <v>719</v>
      </c>
      <c r="B570" s="64" t="s">
        <v>720</v>
      </c>
      <c r="C570" s="37">
        <v>4301011951</v>
      </c>
      <c r="D570" s="448">
        <v>4640242180045</v>
      </c>
      <c r="E570" s="448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128</v>
      </c>
      <c r="N570" s="39"/>
      <c r="O570" s="38">
        <v>55</v>
      </c>
      <c r="P570" s="749" t="s">
        <v>721</v>
      </c>
      <c r="Q570" s="450"/>
      <c r="R570" s="450"/>
      <c r="S570" s="450"/>
      <c r="T570" s="451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722</v>
      </c>
      <c r="B571" s="64" t="s">
        <v>723</v>
      </c>
      <c r="C571" s="37">
        <v>4301011950</v>
      </c>
      <c r="D571" s="448">
        <v>4640242180601</v>
      </c>
      <c r="E571" s="448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128</v>
      </c>
      <c r="N571" s="39"/>
      <c r="O571" s="38">
        <v>55</v>
      </c>
      <c r="P571" s="750" t="s">
        <v>724</v>
      </c>
      <c r="Q571" s="450"/>
      <c r="R571" s="450"/>
      <c r="S571" s="450"/>
      <c r="T571" s="45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55"/>
      <c r="B572" s="455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6"/>
      <c r="P572" s="452" t="s">
        <v>43</v>
      </c>
      <c r="Q572" s="453"/>
      <c r="R572" s="453"/>
      <c r="S572" s="453"/>
      <c r="T572" s="453"/>
      <c r="U572" s="453"/>
      <c r="V572" s="454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x14ac:dyDescent="0.2">
      <c r="A573" s="455"/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6"/>
      <c r="P573" s="452" t="s">
        <v>43</v>
      </c>
      <c r="Q573" s="453"/>
      <c r="R573" s="453"/>
      <c r="S573" s="453"/>
      <c r="T573" s="453"/>
      <c r="U573" s="453"/>
      <c r="V573" s="454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customHeight="1" x14ac:dyDescent="0.25">
      <c r="A574" s="447" t="s">
        <v>155</v>
      </c>
      <c r="B574" s="447"/>
      <c r="C574" s="447"/>
      <c r="D574" s="447"/>
      <c r="E574" s="447"/>
      <c r="F574" s="447"/>
      <c r="G574" s="447"/>
      <c r="H574" s="447"/>
      <c r="I574" s="447"/>
      <c r="J574" s="447"/>
      <c r="K574" s="447"/>
      <c r="L574" s="447"/>
      <c r="M574" s="447"/>
      <c r="N574" s="447"/>
      <c r="O574" s="447"/>
      <c r="P574" s="447"/>
      <c r="Q574" s="447"/>
      <c r="R574" s="447"/>
      <c r="S574" s="447"/>
      <c r="T574" s="447"/>
      <c r="U574" s="447"/>
      <c r="V574" s="447"/>
      <c r="W574" s="447"/>
      <c r="X574" s="447"/>
      <c r="Y574" s="447"/>
      <c r="Z574" s="447"/>
      <c r="AA574" s="67"/>
      <c r="AB574" s="67"/>
      <c r="AC574" s="81"/>
    </row>
    <row r="575" spans="1:68" ht="27" customHeight="1" x14ac:dyDescent="0.25">
      <c r="A575" s="64" t="s">
        <v>725</v>
      </c>
      <c r="B575" s="64" t="s">
        <v>726</v>
      </c>
      <c r="C575" s="37">
        <v>4301020314</v>
      </c>
      <c r="D575" s="448">
        <v>4640242180090</v>
      </c>
      <c r="E575" s="448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128</v>
      </c>
      <c r="N575" s="39"/>
      <c r="O575" s="38">
        <v>50</v>
      </c>
      <c r="P575" s="752" t="s">
        <v>727</v>
      </c>
      <c r="Q575" s="450"/>
      <c r="R575" s="450"/>
      <c r="S575" s="450"/>
      <c r="T575" s="451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55"/>
      <c r="B576" s="455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6"/>
      <c r="P576" s="452" t="s">
        <v>43</v>
      </c>
      <c r="Q576" s="453"/>
      <c r="R576" s="453"/>
      <c r="S576" s="453"/>
      <c r="T576" s="453"/>
      <c r="U576" s="453"/>
      <c r="V576" s="454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x14ac:dyDescent="0.2">
      <c r="A577" s="455"/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6"/>
      <c r="P577" s="452" t="s">
        <v>43</v>
      </c>
      <c r="Q577" s="453"/>
      <c r="R577" s="453"/>
      <c r="S577" s="453"/>
      <c r="T577" s="453"/>
      <c r="U577" s="453"/>
      <c r="V577" s="454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customHeight="1" x14ac:dyDescent="0.25">
      <c r="A578" s="447" t="s">
        <v>79</v>
      </c>
      <c r="B578" s="447"/>
      <c r="C578" s="447"/>
      <c r="D578" s="447"/>
      <c r="E578" s="447"/>
      <c r="F578" s="447"/>
      <c r="G578" s="447"/>
      <c r="H578" s="447"/>
      <c r="I578" s="447"/>
      <c r="J578" s="447"/>
      <c r="K578" s="447"/>
      <c r="L578" s="447"/>
      <c r="M578" s="447"/>
      <c r="N578" s="447"/>
      <c r="O578" s="447"/>
      <c r="P578" s="447"/>
      <c r="Q578" s="447"/>
      <c r="R578" s="447"/>
      <c r="S578" s="447"/>
      <c r="T578" s="447"/>
      <c r="U578" s="447"/>
      <c r="V578" s="447"/>
      <c r="W578" s="447"/>
      <c r="X578" s="447"/>
      <c r="Y578" s="447"/>
      <c r="Z578" s="447"/>
      <c r="AA578" s="67"/>
      <c r="AB578" s="67"/>
      <c r="AC578" s="81"/>
    </row>
    <row r="579" spans="1:68" ht="27" customHeight="1" x14ac:dyDescent="0.25">
      <c r="A579" s="64" t="s">
        <v>728</v>
      </c>
      <c r="B579" s="64" t="s">
        <v>729</v>
      </c>
      <c r="C579" s="37">
        <v>4301031321</v>
      </c>
      <c r="D579" s="448">
        <v>4640242180076</v>
      </c>
      <c r="E579" s="448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753" t="s">
        <v>730</v>
      </c>
      <c r="Q579" s="450"/>
      <c r="R579" s="450"/>
      <c r="S579" s="450"/>
      <c r="T579" s="45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x14ac:dyDescent="0.2">
      <c r="A580" s="455"/>
      <c r="B580" s="455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6"/>
      <c r="P580" s="452" t="s">
        <v>43</v>
      </c>
      <c r="Q580" s="453"/>
      <c r="R580" s="453"/>
      <c r="S580" s="453"/>
      <c r="T580" s="453"/>
      <c r="U580" s="453"/>
      <c r="V580" s="454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x14ac:dyDescent="0.2">
      <c r="A581" s="455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6"/>
      <c r="P581" s="452" t="s">
        <v>43</v>
      </c>
      <c r="Q581" s="453"/>
      <c r="R581" s="453"/>
      <c r="S581" s="453"/>
      <c r="T581" s="453"/>
      <c r="U581" s="453"/>
      <c r="V581" s="454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customHeight="1" x14ac:dyDescent="0.25">
      <c r="A582" s="447" t="s">
        <v>84</v>
      </c>
      <c r="B582" s="447"/>
      <c r="C582" s="447"/>
      <c r="D582" s="447"/>
      <c r="E582" s="447"/>
      <c r="F582" s="447"/>
      <c r="G582" s="447"/>
      <c r="H582" s="447"/>
      <c r="I582" s="447"/>
      <c r="J582" s="447"/>
      <c r="K582" s="447"/>
      <c r="L582" s="447"/>
      <c r="M582" s="447"/>
      <c r="N582" s="447"/>
      <c r="O582" s="447"/>
      <c r="P582" s="447"/>
      <c r="Q582" s="447"/>
      <c r="R582" s="447"/>
      <c r="S582" s="447"/>
      <c r="T582" s="447"/>
      <c r="U582" s="447"/>
      <c r="V582" s="447"/>
      <c r="W582" s="447"/>
      <c r="X582" s="447"/>
      <c r="Y582" s="447"/>
      <c r="Z582" s="447"/>
      <c r="AA582" s="67"/>
      <c r="AB582" s="67"/>
      <c r="AC582" s="81"/>
    </row>
    <row r="583" spans="1:68" ht="27" customHeight="1" x14ac:dyDescent="0.25">
      <c r="A583" s="64" t="s">
        <v>731</v>
      </c>
      <c r="B583" s="64" t="s">
        <v>732</v>
      </c>
      <c r="C583" s="37">
        <v>4301051780</v>
      </c>
      <c r="D583" s="448">
        <v>4640242180106</v>
      </c>
      <c r="E583" s="44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754" t="s">
        <v>733</v>
      </c>
      <c r="Q583" s="450"/>
      <c r="R583" s="450"/>
      <c r="S583" s="450"/>
      <c r="T583" s="45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55"/>
      <c r="B584" s="455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6"/>
      <c r="P584" s="452" t="s">
        <v>43</v>
      </c>
      <c r="Q584" s="453"/>
      <c r="R584" s="453"/>
      <c r="S584" s="453"/>
      <c r="T584" s="453"/>
      <c r="U584" s="453"/>
      <c r="V584" s="454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x14ac:dyDescent="0.2">
      <c r="A585" s="455"/>
      <c r="B585" s="455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6"/>
      <c r="P585" s="452" t="s">
        <v>43</v>
      </c>
      <c r="Q585" s="453"/>
      <c r="R585" s="453"/>
      <c r="S585" s="453"/>
      <c r="T585" s="453"/>
      <c r="U585" s="453"/>
      <c r="V585" s="454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455"/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758"/>
      <c r="P586" s="755" t="s">
        <v>36</v>
      </c>
      <c r="Q586" s="756"/>
      <c r="R586" s="756"/>
      <c r="S586" s="756"/>
      <c r="T586" s="756"/>
      <c r="U586" s="756"/>
      <c r="V586" s="757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0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0</v>
      </c>
      <c r="Z586" s="43"/>
      <c r="AA586" s="68"/>
      <c r="AB586" s="68"/>
      <c r="AC586" s="68"/>
    </row>
    <row r="587" spans="1:68" x14ac:dyDescent="0.2">
      <c r="A587" s="455"/>
      <c r="B587" s="455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758"/>
      <c r="P587" s="755" t="s">
        <v>37</v>
      </c>
      <c r="Q587" s="756"/>
      <c r="R587" s="756"/>
      <c r="S587" s="756"/>
      <c r="T587" s="756"/>
      <c r="U587" s="756"/>
      <c r="V587" s="757"/>
      <c r="W587" s="43" t="s">
        <v>0</v>
      </c>
      <c r="X587" s="44">
        <f>IFERROR(SUM(BM22:BM583),"0")</f>
        <v>0</v>
      </c>
      <c r="Y587" s="44">
        <f>IFERROR(SUM(BN22:BN583),"0")</f>
        <v>0</v>
      </c>
      <c r="Z587" s="43"/>
      <c r="AA587" s="68"/>
      <c r="AB587" s="68"/>
      <c r="AC587" s="68"/>
    </row>
    <row r="588" spans="1:68" x14ac:dyDescent="0.2">
      <c r="A588" s="455"/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758"/>
      <c r="P588" s="755" t="s">
        <v>38</v>
      </c>
      <c r="Q588" s="756"/>
      <c r="R588" s="756"/>
      <c r="S588" s="756"/>
      <c r="T588" s="756"/>
      <c r="U588" s="756"/>
      <c r="V588" s="757"/>
      <c r="W588" s="43" t="s">
        <v>23</v>
      </c>
      <c r="X588" s="45">
        <f>ROUNDUP(SUM(BO22:BO583),0)</f>
        <v>0</v>
      </c>
      <c r="Y588" s="45">
        <f>ROUNDUP(SUM(BP22:BP583),0)</f>
        <v>0</v>
      </c>
      <c r="Z588" s="43"/>
      <c r="AA588" s="68"/>
      <c r="AB588" s="68"/>
      <c r="AC588" s="68"/>
    </row>
    <row r="589" spans="1:68" x14ac:dyDescent="0.2">
      <c r="A589" s="455"/>
      <c r="B589" s="455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758"/>
      <c r="P589" s="755" t="s">
        <v>39</v>
      </c>
      <c r="Q589" s="756"/>
      <c r="R589" s="756"/>
      <c r="S589" s="756"/>
      <c r="T589" s="756"/>
      <c r="U589" s="756"/>
      <c r="V589" s="757"/>
      <c r="W589" s="43" t="s">
        <v>0</v>
      </c>
      <c r="X589" s="44">
        <f>GrossWeightTotal+PalletQtyTotal*25</f>
        <v>0</v>
      </c>
      <c r="Y589" s="44">
        <f>GrossWeightTotalR+PalletQtyTotalR*25</f>
        <v>0</v>
      </c>
      <c r="Z589" s="43"/>
      <c r="AA589" s="68"/>
      <c r="AB589" s="68"/>
      <c r="AC589" s="68"/>
    </row>
    <row r="590" spans="1:68" x14ac:dyDescent="0.2">
      <c r="A590" s="455"/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758"/>
      <c r="P590" s="755" t="s">
        <v>40</v>
      </c>
      <c r="Q590" s="756"/>
      <c r="R590" s="756"/>
      <c r="S590" s="756"/>
      <c r="T590" s="756"/>
      <c r="U590" s="756"/>
      <c r="V590" s="757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0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0</v>
      </c>
      <c r="Z590" s="43"/>
      <c r="AA590" s="68"/>
      <c r="AB590" s="68"/>
      <c r="AC590" s="68"/>
    </row>
    <row r="591" spans="1:68" ht="14.25" x14ac:dyDescent="0.2">
      <c r="A591" s="455"/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758"/>
      <c r="P591" s="755" t="s">
        <v>41</v>
      </c>
      <c r="Q591" s="756"/>
      <c r="R591" s="756"/>
      <c r="S591" s="756"/>
      <c r="T591" s="756"/>
      <c r="U591" s="756"/>
      <c r="V591" s="757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0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751" t="s">
        <v>120</v>
      </c>
      <c r="D593" s="751" t="s">
        <v>120</v>
      </c>
      <c r="E593" s="751" t="s">
        <v>120</v>
      </c>
      <c r="F593" s="751" t="s">
        <v>120</v>
      </c>
      <c r="G593" s="751" t="s">
        <v>120</v>
      </c>
      <c r="H593" s="751" t="s">
        <v>120</v>
      </c>
      <c r="I593" s="751" t="s">
        <v>266</v>
      </c>
      <c r="J593" s="751" t="s">
        <v>266</v>
      </c>
      <c r="K593" s="751" t="s">
        <v>266</v>
      </c>
      <c r="L593" s="759"/>
      <c r="M593" s="751" t="s">
        <v>266</v>
      </c>
      <c r="N593" s="759"/>
      <c r="O593" s="751" t="s">
        <v>266</v>
      </c>
      <c r="P593" s="751" t="s">
        <v>266</v>
      </c>
      <c r="Q593" s="751" t="s">
        <v>266</v>
      </c>
      <c r="R593" s="751" t="s">
        <v>266</v>
      </c>
      <c r="S593" s="751" t="s">
        <v>266</v>
      </c>
      <c r="T593" s="751" t="s">
        <v>266</v>
      </c>
      <c r="U593" s="751" t="s">
        <v>266</v>
      </c>
      <c r="V593" s="751" t="s">
        <v>266</v>
      </c>
      <c r="W593" s="751" t="s">
        <v>482</v>
      </c>
      <c r="X593" s="751" t="s">
        <v>482</v>
      </c>
      <c r="Y593" s="751" t="s">
        <v>536</v>
      </c>
      <c r="Z593" s="751" t="s">
        <v>536</v>
      </c>
      <c r="AA593" s="751" t="s">
        <v>536</v>
      </c>
      <c r="AB593" s="751" t="s">
        <v>536</v>
      </c>
      <c r="AC593" s="83" t="s">
        <v>607</v>
      </c>
      <c r="AD593" s="751" t="s">
        <v>650</v>
      </c>
      <c r="AE593" s="751" t="s">
        <v>650</v>
      </c>
      <c r="AF593" s="1"/>
    </row>
    <row r="594" spans="1:32" ht="14.25" customHeight="1" thickTop="1" x14ac:dyDescent="0.2">
      <c r="A594" s="760" t="s">
        <v>10</v>
      </c>
      <c r="B594" s="751" t="s">
        <v>78</v>
      </c>
      <c r="C594" s="751" t="s">
        <v>121</v>
      </c>
      <c r="D594" s="751" t="s">
        <v>141</v>
      </c>
      <c r="E594" s="751" t="s">
        <v>182</v>
      </c>
      <c r="F594" s="751" t="s">
        <v>203</v>
      </c>
      <c r="G594" s="751" t="s">
        <v>234</v>
      </c>
      <c r="H594" s="751" t="s">
        <v>120</v>
      </c>
      <c r="I594" s="751" t="s">
        <v>267</v>
      </c>
      <c r="J594" s="751" t="s">
        <v>284</v>
      </c>
      <c r="K594" s="751" t="s">
        <v>340</v>
      </c>
      <c r="L594" s="1"/>
      <c r="M594" s="751" t="s">
        <v>355</v>
      </c>
      <c r="N594" s="1"/>
      <c r="O594" s="751" t="s">
        <v>371</v>
      </c>
      <c r="P594" s="751" t="s">
        <v>382</v>
      </c>
      <c r="Q594" s="751" t="s">
        <v>385</v>
      </c>
      <c r="R594" s="751" t="s">
        <v>392</v>
      </c>
      <c r="S594" s="751" t="s">
        <v>403</v>
      </c>
      <c r="T594" s="751" t="s">
        <v>406</v>
      </c>
      <c r="U594" s="751" t="s">
        <v>413</v>
      </c>
      <c r="V594" s="751" t="s">
        <v>473</v>
      </c>
      <c r="W594" s="751" t="s">
        <v>483</v>
      </c>
      <c r="X594" s="751" t="s">
        <v>511</v>
      </c>
      <c r="Y594" s="751" t="s">
        <v>537</v>
      </c>
      <c r="Z594" s="751" t="s">
        <v>582</v>
      </c>
      <c r="AA594" s="751" t="s">
        <v>597</v>
      </c>
      <c r="AB594" s="751" t="s">
        <v>604</v>
      </c>
      <c r="AC594" s="751" t="s">
        <v>607</v>
      </c>
      <c r="AD594" s="751" t="s">
        <v>650</v>
      </c>
      <c r="AE594" s="751" t="s">
        <v>718</v>
      </c>
      <c r="AF594" s="1"/>
    </row>
    <row r="595" spans="1:32" ht="13.5" thickBot="1" x14ac:dyDescent="0.25">
      <c r="A595" s="761"/>
      <c r="B595" s="751"/>
      <c r="C595" s="751"/>
      <c r="D595" s="751"/>
      <c r="E595" s="751"/>
      <c r="F595" s="751"/>
      <c r="G595" s="751"/>
      <c r="H595" s="751"/>
      <c r="I595" s="751"/>
      <c r="J595" s="751"/>
      <c r="K595" s="751"/>
      <c r="L595" s="1"/>
      <c r="M595" s="751"/>
      <c r="N595" s="1"/>
      <c r="O595" s="751"/>
      <c r="P595" s="751"/>
      <c r="Q595" s="751"/>
      <c r="R595" s="751"/>
      <c r="S595" s="751"/>
      <c r="T595" s="751"/>
      <c r="U595" s="751"/>
      <c r="V595" s="751"/>
      <c r="W595" s="751"/>
      <c r="X595" s="751"/>
      <c r="Y595" s="751"/>
      <c r="Z595" s="751"/>
      <c r="AA595" s="751"/>
      <c r="AB595" s="751"/>
      <c r="AC595" s="751"/>
      <c r="AD595" s="751"/>
      <c r="AE595" s="751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0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53">
        <f>IFERROR(Y357*1,"0")+IFERROR(Y361*1,"0")+IFERROR(Y362*1,"0")+IFERROR(Y363*1,"0")</f>
        <v>0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53">
        <f>IFERROR(Y462*1,"0")+IFERROR(Y466*1,"0")+IFERROR(Y467*1,"0")+IFERROR(Y468*1,"0")+IFERROR(Y469*1,"0")+IFERROR(Y470*1,"0")+IFERROR(Y471*1,"0")+IFERROR(Y475*1,"0")</f>
        <v>0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2"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8" spans="2:8" x14ac:dyDescent="0.2">
      <c r="B8" s="54" t="s">
        <v>743</v>
      </c>
      <c r="C8" s="54" t="s">
        <v>744</v>
      </c>
      <c r="D8" s="54" t="s">
        <v>745</v>
      </c>
      <c r="E8" s="54" t="s">
        <v>48</v>
      </c>
    </row>
    <row r="9" spans="2:8" x14ac:dyDescent="0.2">
      <c r="B9" s="54" t="s">
        <v>746</v>
      </c>
      <c r="C9" s="54" t="s">
        <v>747</v>
      </c>
      <c r="D9" s="54" t="s">
        <v>748</v>
      </c>
      <c r="E9" s="54" t="s">
        <v>48</v>
      </c>
    </row>
    <row r="10" spans="2:8" x14ac:dyDescent="0.2">
      <c r="B10" s="54" t="s">
        <v>749</v>
      </c>
      <c r="C10" s="54" t="s">
        <v>750</v>
      </c>
      <c r="D10" s="54" t="s">
        <v>751</v>
      </c>
      <c r="E10" s="54" t="s">
        <v>48</v>
      </c>
    </row>
    <row r="12" spans="2:8" x14ac:dyDescent="0.2">
      <c r="B12" s="54" t="s">
        <v>752</v>
      </c>
      <c r="C12" s="54" t="s">
        <v>738</v>
      </c>
      <c r="D12" s="54" t="s">
        <v>48</v>
      </c>
      <c r="E12" s="54" t="s">
        <v>48</v>
      </c>
    </row>
    <row r="14" spans="2:8" x14ac:dyDescent="0.2">
      <c r="B14" s="54" t="s">
        <v>753</v>
      </c>
      <c r="C14" s="54" t="s">
        <v>741</v>
      </c>
      <c r="D14" s="54" t="s">
        <v>48</v>
      </c>
      <c r="E14" s="54" t="s">
        <v>48</v>
      </c>
    </row>
    <row r="16" spans="2:8" x14ac:dyDescent="0.2">
      <c r="B16" s="54" t="s">
        <v>754</v>
      </c>
      <c r="C16" s="54" t="s">
        <v>744</v>
      </c>
      <c r="D16" s="54" t="s">
        <v>48</v>
      </c>
      <c r="E16" s="54" t="s">
        <v>48</v>
      </c>
    </row>
    <row r="18" spans="2:5" x14ac:dyDescent="0.2">
      <c r="B18" s="54" t="s">
        <v>755</v>
      </c>
      <c r="C18" s="54" t="s">
        <v>747</v>
      </c>
      <c r="D18" s="54" t="s">
        <v>48</v>
      </c>
      <c r="E18" s="54" t="s">
        <v>48</v>
      </c>
    </row>
    <row r="20" spans="2:5" x14ac:dyDescent="0.2">
      <c r="B20" s="54" t="s">
        <v>756</v>
      </c>
      <c r="C20" s="54" t="s">
        <v>750</v>
      </c>
      <c r="D20" s="54" t="s">
        <v>48</v>
      </c>
      <c r="E20" s="54" t="s">
        <v>48</v>
      </c>
    </row>
    <row r="22" spans="2:5" x14ac:dyDescent="0.2">
      <c r="B22" s="54" t="s">
        <v>757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758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759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760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767</v>
      </c>
      <c r="C32" s="54" t="s">
        <v>48</v>
      </c>
      <c r="D32" s="54" t="s">
        <v>48</v>
      </c>
      <c r="E32" s="54" t="s">
        <v>48</v>
      </c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1242</vt:i4>
      </vt:variant>
    </vt:vector>
  </HeadingPairs>
  <TitlesOfParts>
    <vt:vector size="12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