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8BA0EF54-4113-4D38-8023-ADBB57D141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3" i="2" l="1"/>
  <c r="V462" i="2"/>
  <c r="V464" i="2" s="1"/>
  <c r="V460" i="2"/>
  <c r="V459" i="2"/>
  <c r="W458" i="2"/>
  <c r="W460" i="2" s="1"/>
  <c r="N458" i="2"/>
  <c r="V456" i="2"/>
  <c r="V455" i="2"/>
  <c r="W454" i="2"/>
  <c r="T471" i="2" s="1"/>
  <c r="N454" i="2"/>
  <c r="V451" i="2"/>
  <c r="V450" i="2"/>
  <c r="W449" i="2"/>
  <c r="X449" i="2" s="1"/>
  <c r="W448" i="2"/>
  <c r="X448" i="2" s="1"/>
  <c r="V446" i="2"/>
  <c r="V445" i="2"/>
  <c r="W444" i="2"/>
  <c r="X444" i="2" s="1"/>
  <c r="W443" i="2"/>
  <c r="X443" i="2" s="1"/>
  <c r="V441" i="2"/>
  <c r="V440" i="2"/>
  <c r="W439" i="2"/>
  <c r="X439" i="2" s="1"/>
  <c r="W438" i="2"/>
  <c r="W441" i="2" s="1"/>
  <c r="V436" i="2"/>
  <c r="V435" i="2"/>
  <c r="W434" i="2"/>
  <c r="X434" i="2" s="1"/>
  <c r="W433" i="2"/>
  <c r="V429" i="2"/>
  <c r="V428" i="2"/>
  <c r="W427" i="2"/>
  <c r="X427" i="2" s="1"/>
  <c r="N427" i="2"/>
  <c r="W426" i="2"/>
  <c r="X426" i="2" s="1"/>
  <c r="N426" i="2"/>
  <c r="V424" i="2"/>
  <c r="V423" i="2"/>
  <c r="W422" i="2"/>
  <c r="X422" i="2" s="1"/>
  <c r="W421" i="2"/>
  <c r="X421" i="2" s="1"/>
  <c r="W420" i="2"/>
  <c r="X420" i="2" s="1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N413" i="2"/>
  <c r="W412" i="2"/>
  <c r="N412" i="2"/>
  <c r="V410" i="2"/>
  <c r="V409" i="2"/>
  <c r="W408" i="2"/>
  <c r="X408" i="2" s="1"/>
  <c r="N408" i="2"/>
  <c r="W407" i="2"/>
  <c r="X407" i="2" s="1"/>
  <c r="N407" i="2"/>
  <c r="X406" i="2"/>
  <c r="W406" i="2"/>
  <c r="N406" i="2"/>
  <c r="W405" i="2"/>
  <c r="X405" i="2" s="1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N400" i="2"/>
  <c r="V396" i="2"/>
  <c r="V395" i="2"/>
  <c r="W394" i="2"/>
  <c r="W396" i="2" s="1"/>
  <c r="N394" i="2"/>
  <c r="V392" i="2"/>
  <c r="V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N380" i="2"/>
  <c r="W379" i="2"/>
  <c r="X379" i="2" s="1"/>
  <c r="N379" i="2"/>
  <c r="V376" i="2"/>
  <c r="V375" i="2"/>
  <c r="W374" i="2"/>
  <c r="V372" i="2"/>
  <c r="V371" i="2"/>
  <c r="W370" i="2"/>
  <c r="W372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N363" i="2"/>
  <c r="V361" i="2"/>
  <c r="V360" i="2"/>
  <c r="W359" i="2"/>
  <c r="X359" i="2" s="1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N347" i="2"/>
  <c r="V345" i="2"/>
  <c r="V344" i="2"/>
  <c r="W343" i="2"/>
  <c r="N343" i="2"/>
  <c r="W342" i="2"/>
  <c r="N342" i="2"/>
  <c r="V338" i="2"/>
  <c r="V337" i="2"/>
  <c r="W336" i="2"/>
  <c r="W338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N329" i="2"/>
  <c r="V327" i="2"/>
  <c r="V326" i="2"/>
  <c r="W325" i="2"/>
  <c r="N325" i="2"/>
  <c r="W324" i="2"/>
  <c r="X324" i="2" s="1"/>
  <c r="N324" i="2"/>
  <c r="V322" i="2"/>
  <c r="V321" i="2"/>
  <c r="W320" i="2"/>
  <c r="X320" i="2" s="1"/>
  <c r="N320" i="2"/>
  <c r="W319" i="2"/>
  <c r="X319" i="2" s="1"/>
  <c r="N319" i="2"/>
  <c r="W318" i="2"/>
  <c r="X318" i="2" s="1"/>
  <c r="N318" i="2"/>
  <c r="W317" i="2"/>
  <c r="N317" i="2"/>
  <c r="V314" i="2"/>
  <c r="V313" i="2"/>
  <c r="W312" i="2"/>
  <c r="W314" i="2" s="1"/>
  <c r="N312" i="2"/>
  <c r="V310" i="2"/>
  <c r="V309" i="2"/>
  <c r="W308" i="2"/>
  <c r="W309" i="2" s="1"/>
  <c r="N308" i="2"/>
  <c r="V306" i="2"/>
  <c r="V305" i="2"/>
  <c r="W304" i="2"/>
  <c r="N304" i="2"/>
  <c r="W303" i="2"/>
  <c r="X303" i="2" s="1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V288" i="2"/>
  <c r="V287" i="2"/>
  <c r="W286" i="2"/>
  <c r="N286" i="2"/>
  <c r="V284" i="2"/>
  <c r="V283" i="2"/>
  <c r="W282" i="2"/>
  <c r="N282" i="2"/>
  <c r="V280" i="2"/>
  <c r="V279" i="2"/>
  <c r="W278" i="2"/>
  <c r="X278" i="2" s="1"/>
  <c r="W277" i="2"/>
  <c r="X277" i="2" s="1"/>
  <c r="N277" i="2"/>
  <c r="W276" i="2"/>
  <c r="N276" i="2"/>
  <c r="V274" i="2"/>
  <c r="V273" i="2"/>
  <c r="W272" i="2"/>
  <c r="W274" i="2" s="1"/>
  <c r="N272" i="2"/>
  <c r="V269" i="2"/>
  <c r="V268" i="2"/>
  <c r="W267" i="2"/>
  <c r="N267" i="2"/>
  <c r="W266" i="2"/>
  <c r="X266" i="2" s="1"/>
  <c r="N266" i="2"/>
  <c r="V264" i="2"/>
  <c r="V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W257" i="2"/>
  <c r="X257" i="2" s="1"/>
  <c r="N257" i="2"/>
  <c r="W256" i="2"/>
  <c r="X256" i="2" s="1"/>
  <c r="N256" i="2"/>
  <c r="V253" i="2"/>
  <c r="V252" i="2"/>
  <c r="W251" i="2"/>
  <c r="N251" i="2"/>
  <c r="W250" i="2"/>
  <c r="X250" i="2" s="1"/>
  <c r="N250" i="2"/>
  <c r="W249" i="2"/>
  <c r="X249" i="2" s="1"/>
  <c r="N249" i="2"/>
  <c r="V247" i="2"/>
  <c r="V246" i="2"/>
  <c r="W245" i="2"/>
  <c r="X245" i="2" s="1"/>
  <c r="N245" i="2"/>
  <c r="W244" i="2"/>
  <c r="W246" i="2" s="1"/>
  <c r="W243" i="2"/>
  <c r="V241" i="2"/>
  <c r="V240" i="2"/>
  <c r="W239" i="2"/>
  <c r="X239" i="2" s="1"/>
  <c r="N239" i="2"/>
  <c r="W238" i="2"/>
  <c r="X238" i="2" s="1"/>
  <c r="N238" i="2"/>
  <c r="W237" i="2"/>
  <c r="W240" i="2" s="1"/>
  <c r="N237" i="2"/>
  <c r="V235" i="2"/>
  <c r="V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W227" i="2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N216" i="2"/>
  <c r="V214" i="2"/>
  <c r="V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5" i="2"/>
  <c r="V194" i="2"/>
  <c r="W193" i="2"/>
  <c r="X193" i="2" s="1"/>
  <c r="N193" i="2"/>
  <c r="W192" i="2"/>
  <c r="X192" i="2" s="1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X176" i="2"/>
  <c r="W176" i="2"/>
  <c r="N176" i="2"/>
  <c r="W175" i="2"/>
  <c r="X175" i="2" s="1"/>
  <c r="W174" i="2"/>
  <c r="X174" i="2" s="1"/>
  <c r="N174" i="2"/>
  <c r="W173" i="2"/>
  <c r="X173" i="2" s="1"/>
  <c r="W172" i="2"/>
  <c r="X172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N165" i="2"/>
  <c r="V163" i="2"/>
  <c r="V162" i="2"/>
  <c r="W161" i="2"/>
  <c r="X161" i="2" s="1"/>
  <c r="N161" i="2"/>
  <c r="W160" i="2"/>
  <c r="W163" i="2" s="1"/>
  <c r="V158" i="2"/>
  <c r="V157" i="2"/>
  <c r="W156" i="2"/>
  <c r="X156" i="2" s="1"/>
  <c r="N156" i="2"/>
  <c r="W155" i="2"/>
  <c r="X155" i="2" s="1"/>
  <c r="X157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W152" i="2" s="1"/>
  <c r="N144" i="2"/>
  <c r="X143" i="2"/>
  <c r="W143" i="2"/>
  <c r="N143" i="2"/>
  <c r="V140" i="2"/>
  <c r="V139" i="2"/>
  <c r="W138" i="2"/>
  <c r="X138" i="2" s="1"/>
  <c r="N138" i="2"/>
  <c r="W137" i="2"/>
  <c r="X137" i="2" s="1"/>
  <c r="N137" i="2"/>
  <c r="W136" i="2"/>
  <c r="N136" i="2"/>
  <c r="V132" i="2"/>
  <c r="V131" i="2"/>
  <c r="W130" i="2"/>
  <c r="X130" i="2" s="1"/>
  <c r="N130" i="2"/>
  <c r="W129" i="2"/>
  <c r="X129" i="2" s="1"/>
  <c r="N129" i="2"/>
  <c r="W128" i="2"/>
  <c r="N128" i="2"/>
  <c r="V125" i="2"/>
  <c r="V124" i="2"/>
  <c r="W123" i="2"/>
  <c r="X123" i="2" s="1"/>
  <c r="W122" i="2"/>
  <c r="X122" i="2" s="1"/>
  <c r="N122" i="2"/>
  <c r="W121" i="2"/>
  <c r="X121" i="2" s="1"/>
  <c r="W120" i="2"/>
  <c r="X120" i="2" s="1"/>
  <c r="N120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W86" i="2"/>
  <c r="X86" i="2" s="1"/>
  <c r="W85" i="2"/>
  <c r="X85" i="2" s="1"/>
  <c r="W84" i="2"/>
  <c r="X84" i="2" s="1"/>
  <c r="N84" i="2"/>
  <c r="X83" i="2"/>
  <c r="W83" i="2"/>
  <c r="V81" i="2"/>
  <c r="V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D471" i="2" s="1"/>
  <c r="V52" i="2"/>
  <c r="V51" i="2"/>
  <c r="W50" i="2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W462" i="2" s="1"/>
  <c r="N22" i="2"/>
  <c r="H10" i="2"/>
  <c r="A9" i="2"/>
  <c r="F10" i="2" s="1"/>
  <c r="D7" i="2"/>
  <c r="O6" i="2"/>
  <c r="N2" i="2"/>
  <c r="X35" i="2" l="1"/>
  <c r="X36" i="2" s="1"/>
  <c r="W36" i="2"/>
  <c r="W263" i="2"/>
  <c r="W306" i="2"/>
  <c r="O471" i="2"/>
  <c r="V465" i="2"/>
  <c r="W33" i="2"/>
  <c r="W51" i="2"/>
  <c r="W268" i="2"/>
  <c r="W280" i="2"/>
  <c r="W326" i="2"/>
  <c r="X336" i="2"/>
  <c r="X337" i="2" s="1"/>
  <c r="W337" i="2"/>
  <c r="X394" i="2"/>
  <c r="X395" i="2" s="1"/>
  <c r="W395" i="2"/>
  <c r="R471" i="2"/>
  <c r="X90" i="2"/>
  <c r="X103" i="2"/>
  <c r="G471" i="2"/>
  <c r="X136" i="2"/>
  <c r="X139" i="2" s="1"/>
  <c r="W169" i="2"/>
  <c r="X165" i="2"/>
  <c r="X169" i="2" s="1"/>
  <c r="W218" i="2"/>
  <c r="W217" i="2"/>
  <c r="X216" i="2"/>
  <c r="X217" i="2" s="1"/>
  <c r="W381" i="2"/>
  <c r="X380" i="2"/>
  <c r="X381" i="2" s="1"/>
  <c r="W450" i="2"/>
  <c r="W214" i="2"/>
  <c r="X198" i="2"/>
  <c r="W235" i="2"/>
  <c r="X227" i="2"/>
  <c r="X22" i="2"/>
  <c r="X23" i="2" s="1"/>
  <c r="V461" i="2"/>
  <c r="X39" i="2"/>
  <c r="X40" i="2" s="1"/>
  <c r="W40" i="2"/>
  <c r="X43" i="2"/>
  <c r="X44" i="2" s="1"/>
  <c r="W44" i="2"/>
  <c r="C471" i="2"/>
  <c r="E471" i="2"/>
  <c r="W90" i="2"/>
  <c r="W104" i="2"/>
  <c r="W125" i="2"/>
  <c r="W124" i="2"/>
  <c r="X119" i="2"/>
  <c r="X124" i="2" s="1"/>
  <c r="F471" i="2"/>
  <c r="X128" i="2"/>
  <c r="X234" i="2"/>
  <c r="W247" i="2"/>
  <c r="X243" i="2"/>
  <c r="W284" i="2"/>
  <c r="W283" i="2"/>
  <c r="X282" i="2"/>
  <c r="X283" i="2" s="1"/>
  <c r="W288" i="2"/>
  <c r="W287" i="2"/>
  <c r="X286" i="2"/>
  <c r="X287" i="2" s="1"/>
  <c r="W334" i="2"/>
  <c r="P471" i="2"/>
  <c r="X342" i="2"/>
  <c r="W367" i="2"/>
  <c r="X363" i="2"/>
  <c r="X367" i="2" s="1"/>
  <c r="W376" i="2"/>
  <c r="X374" i="2"/>
  <c r="X375" i="2" s="1"/>
  <c r="W382" i="2"/>
  <c r="W414" i="2"/>
  <c r="W415" i="2"/>
  <c r="X412" i="2"/>
  <c r="X414" i="2" s="1"/>
  <c r="W428" i="2"/>
  <c r="S471" i="2"/>
  <c r="W436" i="2"/>
  <c r="W103" i="2"/>
  <c r="W117" i="2"/>
  <c r="X131" i="2"/>
  <c r="W139" i="2"/>
  <c r="W151" i="2"/>
  <c r="I471" i="2"/>
  <c r="W157" i="2"/>
  <c r="W158" i="2"/>
  <c r="X194" i="2"/>
  <c r="W213" i="2"/>
  <c r="W224" i="2"/>
  <c r="W253" i="2"/>
  <c r="W252" i="2"/>
  <c r="W301" i="2"/>
  <c r="W344" i="2"/>
  <c r="W361" i="2"/>
  <c r="W360" i="2"/>
  <c r="Q471" i="2"/>
  <c r="W440" i="2"/>
  <c r="X445" i="2"/>
  <c r="X450" i="2"/>
  <c r="X428" i="2"/>
  <c r="X423" i="2"/>
  <c r="X391" i="2"/>
  <c r="X189" i="2"/>
  <c r="X213" i="2"/>
  <c r="X224" i="2"/>
  <c r="X300" i="2"/>
  <c r="W32" i="2"/>
  <c r="W23" i="2"/>
  <c r="X28" i="2"/>
  <c r="X32" i="2" s="1"/>
  <c r="X144" i="2"/>
  <c r="X151" i="2" s="1"/>
  <c r="X160" i="2"/>
  <c r="X162" i="2" s="1"/>
  <c r="X237" i="2"/>
  <c r="X240" i="2" s="1"/>
  <c r="X259" i="2"/>
  <c r="X263" i="2" s="1"/>
  <c r="X276" i="2"/>
  <c r="X279" i="2" s="1"/>
  <c r="X304" i="2"/>
  <c r="X305" i="2" s="1"/>
  <c r="X317" i="2"/>
  <c r="X321" i="2" s="1"/>
  <c r="W423" i="2"/>
  <c r="W463" i="2"/>
  <c r="W464" i="2" s="1"/>
  <c r="H471" i="2"/>
  <c r="W52" i="2"/>
  <c r="W59" i="2"/>
  <c r="W131" i="2"/>
  <c r="W170" i="2"/>
  <c r="W194" i="2"/>
  <c r="W269" i="2"/>
  <c r="W310" i="2"/>
  <c r="W327" i="2"/>
  <c r="W345" i="2"/>
  <c r="W368" i="2"/>
  <c r="W375" i="2"/>
  <c r="W391" i="2"/>
  <c r="X438" i="2"/>
  <c r="X440" i="2" s="1"/>
  <c r="X458" i="2"/>
  <c r="X459" i="2" s="1"/>
  <c r="W321" i="2"/>
  <c r="W189" i="2"/>
  <c r="W264" i="2"/>
  <c r="W305" i="2"/>
  <c r="W322" i="2"/>
  <c r="W429" i="2"/>
  <c r="W445" i="2"/>
  <c r="W451" i="2"/>
  <c r="J471" i="2"/>
  <c r="W91" i="2"/>
  <c r="W241" i="2"/>
  <c r="H9" i="2"/>
  <c r="W24" i="2"/>
  <c r="X55" i="2"/>
  <c r="X59" i="2" s="1"/>
  <c r="X244" i="2"/>
  <c r="X246" i="2" s="1"/>
  <c r="W300" i="2"/>
  <c r="W333" i="2"/>
  <c r="X400" i="2"/>
  <c r="X409" i="2" s="1"/>
  <c r="W424" i="2"/>
  <c r="W459" i="2"/>
  <c r="L471" i="2"/>
  <c r="J9" i="2"/>
  <c r="W60" i="2"/>
  <c r="W132" i="2"/>
  <c r="W195" i="2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X433" i="2"/>
  <c r="X435" i="2" s="1"/>
  <c r="M471" i="2"/>
  <c r="W116" i="2"/>
  <c r="W162" i="2"/>
  <c r="W409" i="2"/>
  <c r="W446" i="2"/>
  <c r="X454" i="2"/>
  <c r="X455" i="2" s="1"/>
  <c r="N471" i="2"/>
  <c r="F9" i="2"/>
  <c r="A10" i="2"/>
  <c r="W190" i="2"/>
  <c r="X63" i="2"/>
  <c r="X80" i="2" s="1"/>
  <c r="W80" i="2"/>
  <c r="X106" i="2"/>
  <c r="X116" i="2" s="1"/>
  <c r="W140" i="2"/>
  <c r="W234" i="2"/>
  <c r="W273" i="2"/>
  <c r="W313" i="2"/>
  <c r="W371" i="2"/>
  <c r="B471" i="2"/>
  <c r="W455" i="2"/>
  <c r="W225" i="2"/>
  <c r="W279" i="2"/>
  <c r="X50" i="2"/>
  <c r="X51" i="2" s="1"/>
  <c r="X251" i="2"/>
  <c r="X252" i="2" s="1"/>
  <c r="X267" i="2"/>
  <c r="X268" i="2" s="1"/>
  <c r="X308" i="2"/>
  <c r="X309" i="2" s="1"/>
  <c r="X325" i="2"/>
  <c r="X326" i="2" s="1"/>
  <c r="X343" i="2"/>
  <c r="X344" i="2" s="1"/>
  <c r="W410" i="2"/>
  <c r="W435" i="2"/>
  <c r="W81" i="2"/>
  <c r="W456" i="2"/>
  <c r="X466" i="2" l="1"/>
  <c r="W461" i="2"/>
  <c r="W465" i="2"/>
</calcChain>
</file>

<file path=xl/sharedStrings.xml><?xml version="1.0" encoding="utf-8"?>
<sst xmlns="http://schemas.openxmlformats.org/spreadsheetml/2006/main" count="2949" uniqueCount="656">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</sst>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1"/>
  <sheetViews>
    <sheetView showGridLines="0" tabSelected="1" topLeftCell="A2" zoomScaleNormal="100" zoomScaleSheetLayoutView="100" workbookViewId="0">
      <selection activeCell="S22" sqref="S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3" t="s">
        <v>29</v>
      </c>
      <c r="E1" s="313"/>
      <c r="F1" s="313"/>
      <c r="G1" s="14" t="s">
        <v>66</v>
      </c>
      <c r="H1" s="313" t="s">
        <v>49</v>
      </c>
      <c r="I1" s="313"/>
      <c r="J1" s="313"/>
      <c r="K1" s="313"/>
      <c r="L1" s="313"/>
      <c r="M1" s="313"/>
      <c r="N1" s="313"/>
      <c r="O1" s="313"/>
      <c r="P1" s="314" t="s">
        <v>67</v>
      </c>
      <c r="Q1" s="315"/>
      <c r="R1" s="31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6"/>
      <c r="O3" s="316"/>
      <c r="P3" s="316"/>
      <c r="Q3" s="316"/>
      <c r="R3" s="316"/>
      <c r="S3" s="316"/>
      <c r="T3" s="316"/>
      <c r="U3" s="31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7" t="s">
        <v>8</v>
      </c>
      <c r="B5" s="317"/>
      <c r="C5" s="317"/>
      <c r="D5" s="318"/>
      <c r="E5" s="318"/>
      <c r="F5" s="319" t="s">
        <v>14</v>
      </c>
      <c r="G5" s="319"/>
      <c r="H5" s="318"/>
      <c r="I5" s="318"/>
      <c r="J5" s="318"/>
      <c r="K5" s="318"/>
      <c r="L5" s="318"/>
      <c r="N5" s="27" t="s">
        <v>4</v>
      </c>
      <c r="O5" s="320">
        <v>45235</v>
      </c>
      <c r="P5" s="320"/>
      <c r="R5" s="321" t="s">
        <v>3</v>
      </c>
      <c r="S5" s="322"/>
      <c r="T5" s="323" t="s">
        <v>636</v>
      </c>
      <c r="U5" s="324"/>
      <c r="Z5" s="60"/>
      <c r="AA5" s="60"/>
      <c r="AB5" s="60"/>
    </row>
    <row r="6" spans="1:29" s="17" customFormat="1" ht="24" customHeight="1" x14ac:dyDescent="0.2">
      <c r="A6" s="317" t="s">
        <v>1</v>
      </c>
      <c r="B6" s="317"/>
      <c r="C6" s="317"/>
      <c r="D6" s="325" t="s">
        <v>637</v>
      </c>
      <c r="E6" s="325"/>
      <c r="F6" s="325"/>
      <c r="G6" s="325"/>
      <c r="H6" s="325"/>
      <c r="I6" s="325"/>
      <c r="J6" s="325"/>
      <c r="K6" s="325"/>
      <c r="L6" s="325"/>
      <c r="N6" s="27" t="s">
        <v>30</v>
      </c>
      <c r="O6" s="326" t="str">
        <f>IF(O5=0," ",CHOOSE(WEEKDAY(O5,2),"Понедельник","Вторник","Среда","Четверг","Пятница","Суббота","Воскресенье"))</f>
        <v>Воскресенье</v>
      </c>
      <c r="P6" s="326"/>
      <c r="R6" s="327" t="s">
        <v>5</v>
      </c>
      <c r="S6" s="328"/>
      <c r="T6" s="329" t="s">
        <v>69</v>
      </c>
      <c r="U6" s="33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6"/>
      <c r="L7" s="337"/>
      <c r="N7" s="29"/>
      <c r="O7" s="49"/>
      <c r="P7" s="49"/>
      <c r="R7" s="327"/>
      <c r="S7" s="328"/>
      <c r="T7" s="331"/>
      <c r="U7" s="332"/>
      <c r="Z7" s="60"/>
      <c r="AA7" s="60"/>
      <c r="AB7" s="60"/>
    </row>
    <row r="8" spans="1:29" s="17" customFormat="1" ht="25.5" customHeight="1" x14ac:dyDescent="0.2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L8" s="339"/>
      <c r="N8" s="27" t="s">
        <v>11</v>
      </c>
      <c r="O8" s="340">
        <v>0.33333333333333331</v>
      </c>
      <c r="P8" s="340"/>
      <c r="R8" s="327"/>
      <c r="S8" s="328"/>
      <c r="T8" s="331"/>
      <c r="U8" s="332"/>
      <c r="Z8" s="60"/>
      <c r="AA8" s="60"/>
      <c r="AB8" s="60"/>
    </row>
    <row r="9" spans="1:29" s="17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31" t="s">
        <v>15</v>
      </c>
      <c r="O9" s="320"/>
      <c r="P9" s="320"/>
      <c r="R9" s="327"/>
      <c r="S9" s="328"/>
      <c r="T9" s="333"/>
      <c r="U9" s="33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L10" s="345"/>
      <c r="N10" s="31" t="s">
        <v>35</v>
      </c>
      <c r="O10" s="340"/>
      <c r="P10" s="340"/>
      <c r="S10" s="29" t="s">
        <v>12</v>
      </c>
      <c r="T10" s="346" t="s">
        <v>70</v>
      </c>
      <c r="U10" s="34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0"/>
      <c r="P11" s="340"/>
      <c r="S11" s="29" t="s">
        <v>31</v>
      </c>
      <c r="T11" s="348" t="s">
        <v>57</v>
      </c>
      <c r="U11" s="34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9" t="s">
        <v>71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N12" s="27" t="s">
        <v>33</v>
      </c>
      <c r="O12" s="350"/>
      <c r="P12" s="350"/>
      <c r="Q12" s="28"/>
      <c r="R12"/>
      <c r="S12" s="29" t="s">
        <v>48</v>
      </c>
      <c r="T12" s="351"/>
      <c r="U12" s="351"/>
      <c r="V12"/>
      <c r="Z12" s="60"/>
      <c r="AA12" s="60"/>
      <c r="AB12" s="60"/>
    </row>
    <row r="13" spans="1:29" s="17" customFormat="1" ht="23.25" customHeight="1" x14ac:dyDescent="0.2">
      <c r="A13" s="349" t="s">
        <v>72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1"/>
      <c r="N13" s="31" t="s">
        <v>34</v>
      </c>
      <c r="O13" s="348"/>
      <c r="P13" s="34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9" t="s">
        <v>73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2" t="s">
        <v>74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/>
      <c r="N15" s="353" t="s">
        <v>63</v>
      </c>
      <c r="O15" s="353"/>
      <c r="P15" s="353"/>
      <c r="Q15" s="353"/>
      <c r="R15" s="3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4"/>
      <c r="O16" s="354"/>
      <c r="P16" s="354"/>
      <c r="Q16" s="354"/>
      <c r="R16" s="3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65</v>
      </c>
      <c r="L17" s="358" t="s">
        <v>2</v>
      </c>
      <c r="M17" s="356" t="s">
        <v>28</v>
      </c>
      <c r="N17" s="356" t="s">
        <v>17</v>
      </c>
      <c r="O17" s="356"/>
      <c r="P17" s="356"/>
      <c r="Q17" s="356"/>
      <c r="R17" s="356"/>
      <c r="S17" s="355" t="s">
        <v>58</v>
      </c>
      <c r="T17" s="356"/>
      <c r="U17" s="356" t="s">
        <v>6</v>
      </c>
      <c r="V17" s="356" t="s">
        <v>44</v>
      </c>
      <c r="W17" s="360" t="s">
        <v>56</v>
      </c>
      <c r="X17" s="356" t="s">
        <v>18</v>
      </c>
      <c r="Y17" s="362" t="s">
        <v>62</v>
      </c>
      <c r="Z17" s="362" t="s">
        <v>19</v>
      </c>
      <c r="AA17" s="363" t="s">
        <v>59</v>
      </c>
      <c r="AB17" s="364"/>
      <c r="AC17" s="365"/>
      <c r="AD17" s="369"/>
      <c r="BA17" s="370" t="s">
        <v>64</v>
      </c>
    </row>
    <row r="18" spans="1:53" ht="14.25" customHeight="1" x14ac:dyDescent="0.2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9"/>
      <c r="M18" s="356"/>
      <c r="N18" s="356"/>
      <c r="O18" s="356"/>
      <c r="P18" s="356"/>
      <c r="Q18" s="356"/>
      <c r="R18" s="356"/>
      <c r="S18" s="36" t="s">
        <v>47</v>
      </c>
      <c r="T18" s="36" t="s">
        <v>46</v>
      </c>
      <c r="U18" s="356"/>
      <c r="V18" s="356"/>
      <c r="W18" s="361"/>
      <c r="X18" s="356"/>
      <c r="Y18" s="362"/>
      <c r="Z18" s="362"/>
      <c r="AA18" s="366"/>
      <c r="AB18" s="367"/>
      <c r="AC18" s="368"/>
      <c r="AD18" s="369"/>
      <c r="BA18" s="370"/>
    </row>
    <row r="19" spans="1:53" ht="27.75" customHeight="1" x14ac:dyDescent="0.2">
      <c r="A19" s="371" t="s">
        <v>75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55"/>
      <c r="Z19" s="55"/>
    </row>
    <row r="20" spans="1:53" ht="16.5" customHeight="1" x14ac:dyDescent="0.25">
      <c r="A20" s="372" t="s">
        <v>75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66"/>
      <c r="Z20" s="66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6"/>
      <c r="P22" s="376"/>
      <c r="Q22" s="376"/>
      <c r="R22" s="37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2"/>
      <c r="N23" s="378" t="s">
        <v>43</v>
      </c>
      <c r="O23" s="379"/>
      <c r="P23" s="379"/>
      <c r="Q23" s="379"/>
      <c r="R23" s="379"/>
      <c r="S23" s="379"/>
      <c r="T23" s="38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2"/>
      <c r="N24" s="378" t="s">
        <v>43</v>
      </c>
      <c r="O24" s="379"/>
      <c r="P24" s="379"/>
      <c r="Q24" s="379"/>
      <c r="R24" s="379"/>
      <c r="S24" s="379"/>
      <c r="T24" s="38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6"/>
      <c r="P26" s="376"/>
      <c r="Q26" s="376"/>
      <c r="R26" s="37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6"/>
      <c r="P27" s="376"/>
      <c r="Q27" s="376"/>
      <c r="R27" s="37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6"/>
      <c r="P28" s="376"/>
      <c r="Q28" s="376"/>
      <c r="R28" s="37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6"/>
      <c r="P29" s="376"/>
      <c r="Q29" s="376"/>
      <c r="R29" s="37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6"/>
      <c r="P30" s="376"/>
      <c r="Q30" s="376"/>
      <c r="R30" s="37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6"/>
      <c r="P31" s="376"/>
      <c r="Q31" s="376"/>
      <c r="R31" s="37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2"/>
      <c r="N32" s="378" t="s">
        <v>43</v>
      </c>
      <c r="O32" s="379"/>
      <c r="P32" s="379"/>
      <c r="Q32" s="379"/>
      <c r="R32" s="379"/>
      <c r="S32" s="379"/>
      <c r="T32" s="380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2"/>
      <c r="N33" s="378" t="s">
        <v>43</v>
      </c>
      <c r="O33" s="379"/>
      <c r="P33" s="379"/>
      <c r="Q33" s="379"/>
      <c r="R33" s="379"/>
      <c r="S33" s="379"/>
      <c r="T33" s="380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6"/>
      <c r="P35" s="376"/>
      <c r="Q35" s="376"/>
      <c r="R35" s="37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1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2"/>
      <c r="N36" s="378" t="s">
        <v>43</v>
      </c>
      <c r="O36" s="379"/>
      <c r="P36" s="379"/>
      <c r="Q36" s="379"/>
      <c r="R36" s="379"/>
      <c r="S36" s="379"/>
      <c r="T36" s="38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2"/>
      <c r="N37" s="378" t="s">
        <v>43</v>
      </c>
      <c r="O37" s="379"/>
      <c r="P37" s="379"/>
      <c r="Q37" s="379"/>
      <c r="R37" s="379"/>
      <c r="S37" s="379"/>
      <c r="T37" s="38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3" t="s">
        <v>99</v>
      </c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373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4">
        <v>4607091388282</v>
      </c>
      <c r="E39" s="37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6"/>
      <c r="P39" s="376"/>
      <c r="Q39" s="376"/>
      <c r="R39" s="37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2"/>
      <c r="N40" s="378" t="s">
        <v>43</v>
      </c>
      <c r="O40" s="379"/>
      <c r="P40" s="379"/>
      <c r="Q40" s="379"/>
      <c r="R40" s="379"/>
      <c r="S40" s="379"/>
      <c r="T40" s="38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2"/>
      <c r="N41" s="378" t="s">
        <v>43</v>
      </c>
      <c r="O41" s="379"/>
      <c r="P41" s="379"/>
      <c r="Q41" s="379"/>
      <c r="R41" s="379"/>
      <c r="S41" s="379"/>
      <c r="T41" s="38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3" t="s">
        <v>103</v>
      </c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4">
        <v>4607091389111</v>
      </c>
      <c r="E43" s="37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6"/>
      <c r="P43" s="376"/>
      <c r="Q43" s="376"/>
      <c r="R43" s="37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2"/>
      <c r="N44" s="378" t="s">
        <v>43</v>
      </c>
      <c r="O44" s="379"/>
      <c r="P44" s="379"/>
      <c r="Q44" s="379"/>
      <c r="R44" s="379"/>
      <c r="S44" s="379"/>
      <c r="T44" s="38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2"/>
      <c r="N45" s="378" t="s">
        <v>43</v>
      </c>
      <c r="O45" s="379"/>
      <c r="P45" s="379"/>
      <c r="Q45" s="379"/>
      <c r="R45" s="379"/>
      <c r="S45" s="379"/>
      <c r="T45" s="38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1" t="s">
        <v>106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55"/>
      <c r="Z46" s="55"/>
    </row>
    <row r="47" spans="1:53" ht="16.5" customHeight="1" x14ac:dyDescent="0.25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66"/>
      <c r="Z47" s="66"/>
    </row>
    <row r="48" spans="1:53" ht="14.2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4">
        <v>4680115881440</v>
      </c>
      <c r="E49" s="37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6"/>
      <c r="P49" s="376"/>
      <c r="Q49" s="376"/>
      <c r="R49" s="37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4">
        <v>4680115881433</v>
      </c>
      <c r="E50" s="37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6"/>
      <c r="P50" s="376"/>
      <c r="Q50" s="376"/>
      <c r="R50" s="37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2"/>
      <c r="N51" s="378" t="s">
        <v>43</v>
      </c>
      <c r="O51" s="379"/>
      <c r="P51" s="379"/>
      <c r="Q51" s="379"/>
      <c r="R51" s="379"/>
      <c r="S51" s="379"/>
      <c r="T51" s="380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2"/>
      <c r="N52" s="378" t="s">
        <v>43</v>
      </c>
      <c r="O52" s="379"/>
      <c r="P52" s="379"/>
      <c r="Q52" s="379"/>
      <c r="R52" s="379"/>
      <c r="S52" s="379"/>
      <c r="T52" s="380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2" t="s">
        <v>115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6"/>
      <c r="Z53" s="66"/>
    </row>
    <row r="54" spans="1:53" ht="14.25" customHeight="1" x14ac:dyDescent="0.25">
      <c r="A54" s="373" t="s">
        <v>116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4">
        <v>4680115881426</v>
      </c>
      <c r="E55" s="37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4" t="s">
        <v>119</v>
      </c>
      <c r="O55" s="376"/>
      <c r="P55" s="376"/>
      <c r="Q55" s="376"/>
      <c r="R55" s="37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6"/>
      <c r="P56" s="376"/>
      <c r="Q56" s="376"/>
      <c r="R56" s="37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6"/>
      <c r="P57" s="376"/>
      <c r="Q57" s="376"/>
      <c r="R57" s="37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7" t="s">
        <v>126</v>
      </c>
      <c r="O58" s="376"/>
      <c r="P58" s="376"/>
      <c r="Q58" s="376"/>
      <c r="R58" s="37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2"/>
      <c r="N59" s="378" t="s">
        <v>43</v>
      </c>
      <c r="O59" s="379"/>
      <c r="P59" s="379"/>
      <c r="Q59" s="379"/>
      <c r="R59" s="379"/>
      <c r="S59" s="379"/>
      <c r="T59" s="380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  <c r="N60" s="378" t="s">
        <v>43</v>
      </c>
      <c r="O60" s="379"/>
      <c r="P60" s="379"/>
      <c r="Q60" s="379"/>
      <c r="R60" s="379"/>
      <c r="S60" s="379"/>
      <c r="T60" s="380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2" t="s">
        <v>106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6"/>
      <c r="Z61" s="66"/>
    </row>
    <row r="62" spans="1:53" ht="14.25" customHeight="1" x14ac:dyDescent="0.25">
      <c r="A62" s="373" t="s">
        <v>116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4">
        <v>4607091382945</v>
      </c>
      <c r="E63" s="37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8" t="s">
        <v>129</v>
      </c>
      <c r="O63" s="376"/>
      <c r="P63" s="376"/>
      <c r="Q63" s="376"/>
      <c r="R63" s="37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6"/>
      <c r="P64" s="376"/>
      <c r="Q64" s="376"/>
      <c r="R64" s="37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6"/>
      <c r="P65" s="376"/>
      <c r="Q65" s="376"/>
      <c r="R65" s="37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4">
        <v>4680115882133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6"/>
      <c r="P66" s="376"/>
      <c r="Q66" s="376"/>
      <c r="R66" s="37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4">
        <v>4607091382952</v>
      </c>
      <c r="E67" s="37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6"/>
      <c r="P67" s="376"/>
      <c r="Q67" s="376"/>
      <c r="R67" s="37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4">
        <v>4680115882539</v>
      </c>
      <c r="E68" s="37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6"/>
      <c r="P68" s="376"/>
      <c r="Q68" s="376"/>
      <c r="R68" s="37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4">
        <v>4607091385687</v>
      </c>
      <c r="E69" s="37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6"/>
      <c r="P69" s="376"/>
      <c r="Q69" s="376"/>
      <c r="R69" s="37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4">
        <v>4607091384604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6"/>
      <c r="P70" s="376"/>
      <c r="Q70" s="376"/>
      <c r="R70" s="37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4">
        <v>4680115880283</v>
      </c>
      <c r="E71" s="37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6"/>
      <c r="P71" s="376"/>
      <c r="Q71" s="376"/>
      <c r="R71" s="37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4">
        <v>4680115881518</v>
      </c>
      <c r="E72" s="37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6"/>
      <c r="P72" s="376"/>
      <c r="Q72" s="376"/>
      <c r="R72" s="37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4">
        <v>4680115881303</v>
      </c>
      <c r="E73" s="37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6"/>
      <c r="P73" s="376"/>
      <c r="Q73" s="376"/>
      <c r="R73" s="37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74">
        <v>4680115882577</v>
      </c>
      <c r="E74" s="37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09" t="s">
        <v>154</v>
      </c>
      <c r="O74" s="376"/>
      <c r="P74" s="376"/>
      <c r="Q74" s="376"/>
      <c r="R74" s="37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74">
        <v>4680115882720</v>
      </c>
      <c r="E75" s="37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0" t="s">
        <v>157</v>
      </c>
      <c r="O75" s="376"/>
      <c r="P75" s="376"/>
      <c r="Q75" s="376"/>
      <c r="R75" s="37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6"/>
      <c r="P76" s="376"/>
      <c r="Q76" s="376"/>
      <c r="R76" s="37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6"/>
      <c r="P77" s="376"/>
      <c r="Q77" s="376"/>
      <c r="R77" s="37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6"/>
      <c r="P78" s="376"/>
      <c r="Q78" s="376"/>
      <c r="R78" s="37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6"/>
      <c r="P79" s="376"/>
      <c r="Q79" s="376"/>
      <c r="R79" s="37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2"/>
      <c r="N80" s="378" t="s">
        <v>43</v>
      </c>
      <c r="O80" s="379"/>
      <c r="P80" s="379"/>
      <c r="Q80" s="379"/>
      <c r="R80" s="379"/>
      <c r="S80" s="379"/>
      <c r="T80" s="380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2"/>
      <c r="N81" s="378" t="s">
        <v>43</v>
      </c>
      <c r="O81" s="379"/>
      <c r="P81" s="379"/>
      <c r="Q81" s="379"/>
      <c r="R81" s="379"/>
      <c r="S81" s="379"/>
      <c r="T81" s="380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3" t="s">
        <v>108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74">
        <v>4607091384789</v>
      </c>
      <c r="E83" s="37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5" t="s">
        <v>168</v>
      </c>
      <c r="O83" s="376"/>
      <c r="P83" s="376"/>
      <c r="Q83" s="376"/>
      <c r="R83" s="37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74">
        <v>4680115881488</v>
      </c>
      <c r="E84" s="37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6"/>
      <c r="P84" s="376"/>
      <c r="Q84" s="376"/>
      <c r="R84" s="37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74">
        <v>4607091384765</v>
      </c>
      <c r="E85" s="37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7" t="s">
        <v>173</v>
      </c>
      <c r="O85" s="376"/>
      <c r="P85" s="376"/>
      <c r="Q85" s="376"/>
      <c r="R85" s="37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74">
        <v>4680115882751</v>
      </c>
      <c r="E86" s="3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8" t="s">
        <v>176</v>
      </c>
      <c r="O86" s="376"/>
      <c r="P86" s="376"/>
      <c r="Q86" s="376"/>
      <c r="R86" s="37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74">
        <v>4680115882775</v>
      </c>
      <c r="E87" s="37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19" t="s">
        <v>179</v>
      </c>
      <c r="O87" s="376"/>
      <c r="P87" s="376"/>
      <c r="Q87" s="376"/>
      <c r="R87" s="37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74">
        <v>4680115880658</v>
      </c>
      <c r="E88" s="37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6"/>
      <c r="P88" s="376"/>
      <c r="Q88" s="376"/>
      <c r="R88" s="37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74">
        <v>4607091381962</v>
      </c>
      <c r="E89" s="37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6"/>
      <c r="P89" s="376"/>
      <c r="Q89" s="376"/>
      <c r="R89" s="37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2"/>
      <c r="N90" s="378" t="s">
        <v>43</v>
      </c>
      <c r="O90" s="379"/>
      <c r="P90" s="379"/>
      <c r="Q90" s="379"/>
      <c r="R90" s="379"/>
      <c r="S90" s="379"/>
      <c r="T90" s="380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1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2"/>
      <c r="N91" s="378" t="s">
        <v>43</v>
      </c>
      <c r="O91" s="379"/>
      <c r="P91" s="379"/>
      <c r="Q91" s="379"/>
      <c r="R91" s="379"/>
      <c r="S91" s="379"/>
      <c r="T91" s="380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3" t="s">
        <v>76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74">
        <v>4607091387667</v>
      </c>
      <c r="E93" s="37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6"/>
      <c r="P93" s="376"/>
      <c r="Q93" s="376"/>
      <c r="R93" s="37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74">
        <v>4607091387636</v>
      </c>
      <c r="E94" s="37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6"/>
      <c r="P94" s="376"/>
      <c r="Q94" s="376"/>
      <c r="R94" s="37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74">
        <v>4607091384727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6"/>
      <c r="P95" s="376"/>
      <c r="Q95" s="376"/>
      <c r="R95" s="37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74">
        <v>4607091386745</v>
      </c>
      <c r="E96" s="37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6"/>
      <c r="P96" s="376"/>
      <c r="Q96" s="376"/>
      <c r="R96" s="37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74">
        <v>4607091382426</v>
      </c>
      <c r="E97" s="37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6"/>
      <c r="P97" s="376"/>
      <c r="Q97" s="376"/>
      <c r="R97" s="37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74">
        <v>4607091386547</v>
      </c>
      <c r="E98" s="37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6"/>
      <c r="P98" s="376"/>
      <c r="Q98" s="376"/>
      <c r="R98" s="37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6"/>
      <c r="P99" s="376"/>
      <c r="Q99" s="376"/>
      <c r="R99" s="37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6"/>
      <c r="P100" s="376"/>
      <c r="Q100" s="376"/>
      <c r="R100" s="37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74">
        <v>4680115883444</v>
      </c>
      <c r="E101" s="37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0" t="s">
        <v>203</v>
      </c>
      <c r="O101" s="376"/>
      <c r="P101" s="376"/>
      <c r="Q101" s="376"/>
      <c r="R101" s="37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74">
        <v>4680115883444</v>
      </c>
      <c r="E102" s="37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1" t="s">
        <v>203</v>
      </c>
      <c r="O102" s="376"/>
      <c r="P102" s="376"/>
      <c r="Q102" s="376"/>
      <c r="R102" s="37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1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2"/>
      <c r="N103" s="378" t="s">
        <v>43</v>
      </c>
      <c r="O103" s="379"/>
      <c r="P103" s="379"/>
      <c r="Q103" s="379"/>
      <c r="R103" s="379"/>
      <c r="S103" s="379"/>
      <c r="T103" s="380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1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2"/>
      <c r="N104" s="378" t="s">
        <v>43</v>
      </c>
      <c r="O104" s="379"/>
      <c r="P104" s="379"/>
      <c r="Q104" s="379"/>
      <c r="R104" s="379"/>
      <c r="S104" s="379"/>
      <c r="T104" s="380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3" t="s">
        <v>81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74">
        <v>4607091386967</v>
      </c>
      <c r="E106" s="37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2" t="s">
        <v>207</v>
      </c>
      <c r="O106" s="376"/>
      <c r="P106" s="376"/>
      <c r="Q106" s="376"/>
      <c r="R106" s="37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74">
        <v>4607091386967</v>
      </c>
      <c r="E107" s="37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3" t="s">
        <v>209</v>
      </c>
      <c r="O107" s="376"/>
      <c r="P107" s="376"/>
      <c r="Q107" s="376"/>
      <c r="R107" s="37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74">
        <v>4607091385304</v>
      </c>
      <c r="E108" s="37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6"/>
      <c r="P108" s="376"/>
      <c r="Q108" s="376"/>
      <c r="R108" s="37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74">
        <v>4607091386264</v>
      </c>
      <c r="E109" s="37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6"/>
      <c r="P109" s="376"/>
      <c r="Q109" s="376"/>
      <c r="R109" s="37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74">
        <v>4680115882584</v>
      </c>
      <c r="E110" s="37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6" t="s">
        <v>216</v>
      </c>
      <c r="O110" s="376"/>
      <c r="P110" s="376"/>
      <c r="Q110" s="376"/>
      <c r="R110" s="37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74">
        <v>4607091385731</v>
      </c>
      <c r="E111" s="37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7" t="s">
        <v>219</v>
      </c>
      <c r="O111" s="376"/>
      <c r="P111" s="376"/>
      <c r="Q111" s="376"/>
      <c r="R111" s="37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74">
        <v>4680115880214</v>
      </c>
      <c r="E112" s="37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8" t="s">
        <v>222</v>
      </c>
      <c r="O112" s="376"/>
      <c r="P112" s="376"/>
      <c r="Q112" s="376"/>
      <c r="R112" s="37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74">
        <v>4680115880894</v>
      </c>
      <c r="E113" s="37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39" t="s">
        <v>225</v>
      </c>
      <c r="O113" s="376"/>
      <c r="P113" s="376"/>
      <c r="Q113" s="376"/>
      <c r="R113" s="37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74">
        <v>4607091385427</v>
      </c>
      <c r="E114" s="37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6"/>
      <c r="P114" s="376"/>
      <c r="Q114" s="376"/>
      <c r="R114" s="37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74">
        <v>4680115882645</v>
      </c>
      <c r="E115" s="37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1" t="s">
        <v>230</v>
      </c>
      <c r="O115" s="376"/>
      <c r="P115" s="376"/>
      <c r="Q115" s="376"/>
      <c r="R115" s="37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2"/>
      <c r="N116" s="378" t="s">
        <v>43</v>
      </c>
      <c r="O116" s="379"/>
      <c r="P116" s="379"/>
      <c r="Q116" s="379"/>
      <c r="R116" s="379"/>
      <c r="S116" s="379"/>
      <c r="T116" s="380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81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2"/>
      <c r="N117" s="378" t="s">
        <v>43</v>
      </c>
      <c r="O117" s="379"/>
      <c r="P117" s="379"/>
      <c r="Q117" s="379"/>
      <c r="R117" s="379"/>
      <c r="S117" s="379"/>
      <c r="T117" s="380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3" t="s">
        <v>231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74">
        <v>4607091383065</v>
      </c>
      <c r="E119" s="37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6"/>
      <c r="P119" s="376"/>
      <c r="Q119" s="376"/>
      <c r="R119" s="37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74">
        <v>4680115881532</v>
      </c>
      <c r="E120" s="37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6"/>
      <c r="P120" s="376"/>
      <c r="Q120" s="376"/>
      <c r="R120" s="37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74">
        <v>4680115882652</v>
      </c>
      <c r="E121" s="37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4" t="s">
        <v>238</v>
      </c>
      <c r="O121" s="376"/>
      <c r="P121" s="376"/>
      <c r="Q121" s="376"/>
      <c r="R121" s="37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74">
        <v>4680115880238</v>
      </c>
      <c r="E122" s="37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6"/>
      <c r="P122" s="376"/>
      <c r="Q122" s="376"/>
      <c r="R122" s="37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74">
        <v>4680115881464</v>
      </c>
      <c r="E123" s="37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6" t="s">
        <v>243</v>
      </c>
      <c r="O123" s="376"/>
      <c r="P123" s="376"/>
      <c r="Q123" s="376"/>
      <c r="R123" s="37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1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2"/>
      <c r="N124" s="378" t="s">
        <v>43</v>
      </c>
      <c r="O124" s="379"/>
      <c r="P124" s="379"/>
      <c r="Q124" s="379"/>
      <c r="R124" s="379"/>
      <c r="S124" s="379"/>
      <c r="T124" s="380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2"/>
      <c r="N125" s="378" t="s">
        <v>43</v>
      </c>
      <c r="O125" s="379"/>
      <c r="P125" s="379"/>
      <c r="Q125" s="379"/>
      <c r="R125" s="379"/>
      <c r="S125" s="379"/>
      <c r="T125" s="380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2" t="s">
        <v>244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66"/>
      <c r="Z126" s="66"/>
    </row>
    <row r="127" spans="1:53" ht="14.25" customHeight="1" x14ac:dyDescent="0.25">
      <c r="A127" s="373" t="s">
        <v>81</v>
      </c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3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74">
        <v>4607091385168</v>
      </c>
      <c r="E128" s="37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6"/>
      <c r="P128" s="376"/>
      <c r="Q128" s="376"/>
      <c r="R128" s="37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74">
        <v>4607091383256</v>
      </c>
      <c r="E129" s="37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6"/>
      <c r="P129" s="376"/>
      <c r="Q129" s="376"/>
      <c r="R129" s="37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74">
        <v>4607091385748</v>
      </c>
      <c r="E130" s="37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6"/>
      <c r="P130" s="376"/>
      <c r="Q130" s="376"/>
      <c r="R130" s="37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2"/>
      <c r="N131" s="378" t="s">
        <v>43</v>
      </c>
      <c r="O131" s="379"/>
      <c r="P131" s="379"/>
      <c r="Q131" s="379"/>
      <c r="R131" s="379"/>
      <c r="S131" s="379"/>
      <c r="T131" s="380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1"/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2"/>
      <c r="N132" s="378" t="s">
        <v>43</v>
      </c>
      <c r="O132" s="379"/>
      <c r="P132" s="379"/>
      <c r="Q132" s="379"/>
      <c r="R132" s="379"/>
      <c r="S132" s="379"/>
      <c r="T132" s="380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1" t="s">
        <v>251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55"/>
      <c r="Z133" s="55"/>
    </row>
    <row r="134" spans="1:53" ht="16.5" customHeight="1" x14ac:dyDescent="0.25">
      <c r="A134" s="372" t="s">
        <v>252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66"/>
      <c r="Z134" s="66"/>
    </row>
    <row r="135" spans="1:53" ht="14.25" customHeight="1" x14ac:dyDescent="0.25">
      <c r="A135" s="373" t="s">
        <v>116</v>
      </c>
      <c r="B135" s="373"/>
      <c r="C135" s="373"/>
      <c r="D135" s="373"/>
      <c r="E135" s="373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  <c r="X135" s="373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74">
        <v>4607091383423</v>
      </c>
      <c r="E136" s="37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6"/>
      <c r="P136" s="376"/>
      <c r="Q136" s="376"/>
      <c r="R136" s="37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74">
        <v>4607091381405</v>
      </c>
      <c r="E137" s="37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6"/>
      <c r="P137" s="376"/>
      <c r="Q137" s="376"/>
      <c r="R137" s="37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74">
        <v>4607091386516</v>
      </c>
      <c r="E138" s="37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6"/>
      <c r="P138" s="376"/>
      <c r="Q138" s="376"/>
      <c r="R138" s="37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1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2"/>
      <c r="N139" s="378" t="s">
        <v>43</v>
      </c>
      <c r="O139" s="379"/>
      <c r="P139" s="379"/>
      <c r="Q139" s="379"/>
      <c r="R139" s="379"/>
      <c r="S139" s="379"/>
      <c r="T139" s="380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2"/>
      <c r="N140" s="378" t="s">
        <v>43</v>
      </c>
      <c r="O140" s="379"/>
      <c r="P140" s="379"/>
      <c r="Q140" s="379"/>
      <c r="R140" s="379"/>
      <c r="S140" s="379"/>
      <c r="T140" s="380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2" t="s">
        <v>259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66"/>
      <c r="Z141" s="66"/>
    </row>
    <row r="142" spans="1:53" ht="14.25" customHeight="1" x14ac:dyDescent="0.25">
      <c r="A142" s="373" t="s">
        <v>76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74">
        <v>4680115880993</v>
      </c>
      <c r="E143" s="37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6"/>
      <c r="P143" s="376"/>
      <c r="Q143" s="376"/>
      <c r="R143" s="37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74">
        <v>4680115881761</v>
      </c>
      <c r="E144" s="37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6"/>
      <c r="P144" s="376"/>
      <c r="Q144" s="376"/>
      <c r="R144" s="37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74">
        <v>4680115881563</v>
      </c>
      <c r="E145" s="37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6"/>
      <c r="P145" s="376"/>
      <c r="Q145" s="376"/>
      <c r="R145" s="37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74">
        <v>4680115880986</v>
      </c>
      <c r="E146" s="37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6"/>
      <c r="P146" s="376"/>
      <c r="Q146" s="376"/>
      <c r="R146" s="37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74">
        <v>4680115880207</v>
      </c>
      <c r="E147" s="37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6"/>
      <c r="P147" s="376"/>
      <c r="Q147" s="376"/>
      <c r="R147" s="37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74">
        <v>4680115881785</v>
      </c>
      <c r="E148" s="37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6"/>
      <c r="P148" s="376"/>
      <c r="Q148" s="376"/>
      <c r="R148" s="37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74">
        <v>4680115881679</v>
      </c>
      <c r="E149" s="37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6"/>
      <c r="P149" s="376"/>
      <c r="Q149" s="376"/>
      <c r="R149" s="37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74">
        <v>4680115880191</v>
      </c>
      <c r="E150" s="37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6"/>
      <c r="P150" s="376"/>
      <c r="Q150" s="376"/>
      <c r="R150" s="37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2"/>
      <c r="N151" s="378" t="s">
        <v>43</v>
      </c>
      <c r="O151" s="379"/>
      <c r="P151" s="379"/>
      <c r="Q151" s="379"/>
      <c r="R151" s="379"/>
      <c r="S151" s="379"/>
      <c r="T151" s="380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1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2"/>
      <c r="N152" s="378" t="s">
        <v>43</v>
      </c>
      <c r="O152" s="379"/>
      <c r="P152" s="379"/>
      <c r="Q152" s="379"/>
      <c r="R152" s="379"/>
      <c r="S152" s="379"/>
      <c r="T152" s="380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2" t="s">
        <v>276</v>
      </c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2"/>
      <c r="P153" s="372"/>
      <c r="Q153" s="372"/>
      <c r="R153" s="372"/>
      <c r="S153" s="372"/>
      <c r="T153" s="372"/>
      <c r="U153" s="372"/>
      <c r="V153" s="372"/>
      <c r="W153" s="372"/>
      <c r="X153" s="372"/>
      <c r="Y153" s="66"/>
      <c r="Z153" s="66"/>
    </row>
    <row r="154" spans="1:53" ht="14.25" customHeight="1" x14ac:dyDescent="0.25">
      <c r="A154" s="373" t="s">
        <v>116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373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74">
        <v>4680115881402</v>
      </c>
      <c r="E155" s="37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6"/>
      <c r="P155" s="376"/>
      <c r="Q155" s="376"/>
      <c r="R155" s="37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74">
        <v>4680115881396</v>
      </c>
      <c r="E156" s="37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6"/>
      <c r="P156" s="376"/>
      <c r="Q156" s="376"/>
      <c r="R156" s="37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1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2"/>
      <c r="N157" s="378" t="s">
        <v>43</v>
      </c>
      <c r="O157" s="379"/>
      <c r="P157" s="379"/>
      <c r="Q157" s="379"/>
      <c r="R157" s="379"/>
      <c r="S157" s="379"/>
      <c r="T157" s="380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2"/>
      <c r="N158" s="378" t="s">
        <v>43</v>
      </c>
      <c r="O158" s="379"/>
      <c r="P158" s="379"/>
      <c r="Q158" s="379"/>
      <c r="R158" s="379"/>
      <c r="S158" s="379"/>
      <c r="T158" s="380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3" t="s">
        <v>108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74">
        <v>4680115882935</v>
      </c>
      <c r="E160" s="37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3" t="s">
        <v>283</v>
      </c>
      <c r="O160" s="376"/>
      <c r="P160" s="376"/>
      <c r="Q160" s="376"/>
      <c r="R160" s="37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74">
        <v>4680115880764</v>
      </c>
      <c r="E161" s="37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6"/>
      <c r="P161" s="376"/>
      <c r="Q161" s="376"/>
      <c r="R161" s="37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2"/>
      <c r="N162" s="378" t="s">
        <v>43</v>
      </c>
      <c r="O162" s="379"/>
      <c r="P162" s="379"/>
      <c r="Q162" s="379"/>
      <c r="R162" s="379"/>
      <c r="S162" s="379"/>
      <c r="T162" s="380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1"/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2"/>
      <c r="N163" s="378" t="s">
        <v>43</v>
      </c>
      <c r="O163" s="379"/>
      <c r="P163" s="379"/>
      <c r="Q163" s="379"/>
      <c r="R163" s="379"/>
      <c r="S163" s="379"/>
      <c r="T163" s="380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3" t="s">
        <v>76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74">
        <v>4680115882683</v>
      </c>
      <c r="E165" s="37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6"/>
      <c r="P165" s="376"/>
      <c r="Q165" s="376"/>
      <c r="R165" s="37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74">
        <v>4680115882690</v>
      </c>
      <c r="E166" s="37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6"/>
      <c r="P166" s="376"/>
      <c r="Q166" s="376"/>
      <c r="R166" s="37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74">
        <v>4680115882669</v>
      </c>
      <c r="E167" s="37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6"/>
      <c r="P167" s="376"/>
      <c r="Q167" s="376"/>
      <c r="R167" s="37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74">
        <v>4680115882676</v>
      </c>
      <c r="E168" s="37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6"/>
      <c r="P168" s="376"/>
      <c r="Q168" s="376"/>
      <c r="R168" s="37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1"/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2"/>
      <c r="N169" s="378" t="s">
        <v>43</v>
      </c>
      <c r="O169" s="379"/>
      <c r="P169" s="379"/>
      <c r="Q169" s="379"/>
      <c r="R169" s="379"/>
      <c r="S169" s="379"/>
      <c r="T169" s="380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1"/>
      <c r="B170" s="381"/>
      <c r="C170" s="381"/>
      <c r="D170" s="381"/>
      <c r="E170" s="381"/>
      <c r="F170" s="381"/>
      <c r="G170" s="381"/>
      <c r="H170" s="381"/>
      <c r="I170" s="381"/>
      <c r="J170" s="381"/>
      <c r="K170" s="381"/>
      <c r="L170" s="381"/>
      <c r="M170" s="382"/>
      <c r="N170" s="378" t="s">
        <v>43</v>
      </c>
      <c r="O170" s="379"/>
      <c r="P170" s="379"/>
      <c r="Q170" s="379"/>
      <c r="R170" s="379"/>
      <c r="S170" s="379"/>
      <c r="T170" s="380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3" t="s">
        <v>81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74">
        <v>4680115881556</v>
      </c>
      <c r="E172" s="37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6"/>
      <c r="P172" s="376"/>
      <c r="Q172" s="376"/>
      <c r="R172" s="37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74">
        <v>4680115880573</v>
      </c>
      <c r="E173" s="37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0" t="s">
        <v>298</v>
      </c>
      <c r="O173" s="376"/>
      <c r="P173" s="376"/>
      <c r="Q173" s="376"/>
      <c r="R173" s="37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74">
        <v>4680115881594</v>
      </c>
      <c r="E174" s="37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6"/>
      <c r="P174" s="376"/>
      <c r="Q174" s="376"/>
      <c r="R174" s="37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74">
        <v>4680115881587</v>
      </c>
      <c r="E175" s="37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2" t="s">
        <v>303</v>
      </c>
      <c r="O175" s="376"/>
      <c r="P175" s="376"/>
      <c r="Q175" s="376"/>
      <c r="R175" s="37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74">
        <v>4680115880962</v>
      </c>
      <c r="E176" s="37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6"/>
      <c r="P176" s="376"/>
      <c r="Q176" s="376"/>
      <c r="R176" s="37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74">
        <v>4680115881617</v>
      </c>
      <c r="E177" s="37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6"/>
      <c r="P177" s="376"/>
      <c r="Q177" s="376"/>
      <c r="R177" s="37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74">
        <v>4680115881228</v>
      </c>
      <c r="E178" s="37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5" t="s">
        <v>310</v>
      </c>
      <c r="O178" s="376"/>
      <c r="P178" s="376"/>
      <c r="Q178" s="376"/>
      <c r="R178" s="37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74">
        <v>4680115881037</v>
      </c>
      <c r="E179" s="37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6" t="s">
        <v>313</v>
      </c>
      <c r="O179" s="376"/>
      <c r="P179" s="376"/>
      <c r="Q179" s="376"/>
      <c r="R179" s="37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74">
        <v>4680115881211</v>
      </c>
      <c r="E180" s="37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6"/>
      <c r="P180" s="376"/>
      <c r="Q180" s="376"/>
      <c r="R180" s="37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74">
        <v>4680115881020</v>
      </c>
      <c r="E181" s="37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6"/>
      <c r="P181" s="376"/>
      <c r="Q181" s="376"/>
      <c r="R181" s="37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74">
        <v>4680115882195</v>
      </c>
      <c r="E182" s="37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6"/>
      <c r="P182" s="376"/>
      <c r="Q182" s="376"/>
      <c r="R182" s="37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74">
        <v>4680115882607</v>
      </c>
      <c r="E183" s="374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6"/>
      <c r="P183" s="376"/>
      <c r="Q183" s="376"/>
      <c r="R183" s="37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74">
        <v>4680115880092</v>
      </c>
      <c r="E184" s="37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6"/>
      <c r="P184" s="376"/>
      <c r="Q184" s="376"/>
      <c r="R184" s="37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74">
        <v>4680115880221</v>
      </c>
      <c r="E185" s="37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6"/>
      <c r="P185" s="376"/>
      <c r="Q185" s="376"/>
      <c r="R185" s="37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74">
        <v>4680115882942</v>
      </c>
      <c r="E186" s="37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6"/>
      <c r="P186" s="376"/>
      <c r="Q186" s="376"/>
      <c r="R186" s="37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74">
        <v>4680115880504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6"/>
      <c r="P187" s="376"/>
      <c r="Q187" s="376"/>
      <c r="R187" s="37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74">
        <v>4680115882164</v>
      </c>
      <c r="E188" s="374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6"/>
      <c r="P188" s="376"/>
      <c r="Q188" s="376"/>
      <c r="R188" s="37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  <c r="M189" s="382"/>
      <c r="N189" s="378" t="s">
        <v>43</v>
      </c>
      <c r="O189" s="379"/>
      <c r="P189" s="379"/>
      <c r="Q189" s="379"/>
      <c r="R189" s="379"/>
      <c r="S189" s="379"/>
      <c r="T189" s="380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2"/>
      <c r="N190" s="378" t="s">
        <v>43</v>
      </c>
      <c r="O190" s="379"/>
      <c r="P190" s="379"/>
      <c r="Q190" s="379"/>
      <c r="R190" s="379"/>
      <c r="S190" s="379"/>
      <c r="T190" s="380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3" t="s">
        <v>231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74">
        <v>4680115880801</v>
      </c>
      <c r="E192" s="37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6"/>
      <c r="P192" s="376"/>
      <c r="Q192" s="376"/>
      <c r="R192" s="377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74">
        <v>4680115880818</v>
      </c>
      <c r="E193" s="37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6"/>
      <c r="P193" s="376"/>
      <c r="Q193" s="376"/>
      <c r="R193" s="377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81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2"/>
      <c r="N194" s="378" t="s">
        <v>43</v>
      </c>
      <c r="O194" s="379"/>
      <c r="P194" s="379"/>
      <c r="Q194" s="379"/>
      <c r="R194" s="379"/>
      <c r="S194" s="379"/>
      <c r="T194" s="380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2"/>
      <c r="N195" s="378" t="s">
        <v>43</v>
      </c>
      <c r="O195" s="379"/>
      <c r="P195" s="379"/>
      <c r="Q195" s="379"/>
      <c r="R195" s="379"/>
      <c r="S195" s="379"/>
      <c r="T195" s="380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72" t="s">
        <v>336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66"/>
      <c r="Z196" s="66"/>
    </row>
    <row r="197" spans="1:53" ht="14.25" customHeight="1" x14ac:dyDescent="0.25">
      <c r="A197" s="373" t="s">
        <v>116</v>
      </c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74">
        <v>4607091387445</v>
      </c>
      <c r="E198" s="374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6"/>
      <c r="P198" s="376"/>
      <c r="Q198" s="376"/>
      <c r="R198" s="37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74">
        <v>4607091386004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6"/>
      <c r="P199" s="376"/>
      <c r="Q199" s="376"/>
      <c r="R199" s="37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74">
        <v>4607091386004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6"/>
      <c r="P200" s="376"/>
      <c r="Q200" s="376"/>
      <c r="R200" s="37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74">
        <v>4607091386073</v>
      </c>
      <c r="E201" s="37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6"/>
      <c r="P201" s="376"/>
      <c r="Q201" s="376"/>
      <c r="R201" s="37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4301010928</v>
      </c>
      <c r="D202" s="374">
        <v>4607091387322</v>
      </c>
      <c r="E202" s="37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6"/>
      <c r="P202" s="376"/>
      <c r="Q202" s="376"/>
      <c r="R202" s="37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4301011395</v>
      </c>
      <c r="D203" s="374">
        <v>4607091387322</v>
      </c>
      <c r="E203" s="374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120</v>
      </c>
      <c r="M203" s="38">
        <v>55</v>
      </c>
      <c r="N203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6"/>
      <c r="P203" s="376"/>
      <c r="Q203" s="376"/>
      <c r="R203" s="37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74">
        <v>4607091387377</v>
      </c>
      <c r="E204" s="37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6"/>
      <c r="P204" s="376"/>
      <c r="Q204" s="376"/>
      <c r="R204" s="37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74">
        <v>4607091387353</v>
      </c>
      <c r="E205" s="37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6"/>
      <c r="P205" s="376"/>
      <c r="Q205" s="376"/>
      <c r="R205" s="37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74">
        <v>4607091386011</v>
      </c>
      <c r="E206" s="37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6"/>
      <c r="P206" s="376"/>
      <c r="Q206" s="376"/>
      <c r="R206" s="37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74">
        <v>4607091387308</v>
      </c>
      <c r="E207" s="37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6"/>
      <c r="P207" s="376"/>
      <c r="Q207" s="376"/>
      <c r="R207" s="37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74">
        <v>4607091387339</v>
      </c>
      <c r="E208" s="374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6"/>
      <c r="P208" s="376"/>
      <c r="Q208" s="376"/>
      <c r="R208" s="37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74">
        <v>4680115882638</v>
      </c>
      <c r="E209" s="37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6"/>
      <c r="P209" s="376"/>
      <c r="Q209" s="376"/>
      <c r="R209" s="37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74">
        <v>4680115881938</v>
      </c>
      <c r="E210" s="37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6"/>
      <c r="P210" s="376"/>
      <c r="Q210" s="376"/>
      <c r="R210" s="37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74">
        <v>4607091387346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6"/>
      <c r="P211" s="376"/>
      <c r="Q211" s="376"/>
      <c r="R211" s="37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74">
        <v>4607091389807</v>
      </c>
      <c r="E212" s="37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6"/>
      <c r="P212" s="376"/>
      <c r="Q212" s="376"/>
      <c r="R212" s="37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1"/>
      <c r="M213" s="382"/>
      <c r="N213" s="378" t="s">
        <v>43</v>
      </c>
      <c r="O213" s="379"/>
      <c r="P213" s="379"/>
      <c r="Q213" s="379"/>
      <c r="R213" s="379"/>
      <c r="S213" s="379"/>
      <c r="T213" s="380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81"/>
      <c r="B214" s="381"/>
      <c r="C214" s="381"/>
      <c r="D214" s="381"/>
      <c r="E214" s="381"/>
      <c r="F214" s="381"/>
      <c r="G214" s="381"/>
      <c r="H214" s="381"/>
      <c r="I214" s="381"/>
      <c r="J214" s="381"/>
      <c r="K214" s="381"/>
      <c r="L214" s="381"/>
      <c r="M214" s="382"/>
      <c r="N214" s="378" t="s">
        <v>43</v>
      </c>
      <c r="O214" s="379"/>
      <c r="P214" s="379"/>
      <c r="Q214" s="379"/>
      <c r="R214" s="379"/>
      <c r="S214" s="379"/>
      <c r="T214" s="380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73" t="s">
        <v>108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74">
        <v>4680115881914</v>
      </c>
      <c r="E216" s="37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6"/>
      <c r="P216" s="376"/>
      <c r="Q216" s="376"/>
      <c r="R216" s="377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2"/>
      <c r="N217" s="378" t="s">
        <v>43</v>
      </c>
      <c r="O217" s="379"/>
      <c r="P217" s="379"/>
      <c r="Q217" s="379"/>
      <c r="R217" s="379"/>
      <c r="S217" s="379"/>
      <c r="T217" s="380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1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2"/>
      <c r="N218" s="378" t="s">
        <v>43</v>
      </c>
      <c r="O218" s="379"/>
      <c r="P218" s="379"/>
      <c r="Q218" s="379"/>
      <c r="R218" s="379"/>
      <c r="S218" s="379"/>
      <c r="T218" s="380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73" t="s">
        <v>76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74">
        <v>4607091387193</v>
      </c>
      <c r="E220" s="37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6"/>
      <c r="P220" s="376"/>
      <c r="Q220" s="376"/>
      <c r="R220" s="37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74">
        <v>4607091387230</v>
      </c>
      <c r="E221" s="37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6"/>
      <c r="P221" s="376"/>
      <c r="Q221" s="376"/>
      <c r="R221" s="37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74">
        <v>4607091387285</v>
      </c>
      <c r="E222" s="374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6"/>
      <c r="P222" s="376"/>
      <c r="Q222" s="376"/>
      <c r="R222" s="37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74">
        <v>4607091389845</v>
      </c>
      <c r="E223" s="37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6"/>
      <c r="P223" s="376"/>
      <c r="Q223" s="376"/>
      <c r="R223" s="37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1"/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2"/>
      <c r="N224" s="378" t="s">
        <v>43</v>
      </c>
      <c r="O224" s="379"/>
      <c r="P224" s="379"/>
      <c r="Q224" s="379"/>
      <c r="R224" s="379"/>
      <c r="S224" s="379"/>
      <c r="T224" s="380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1"/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2"/>
      <c r="N225" s="378" t="s">
        <v>43</v>
      </c>
      <c r="O225" s="379"/>
      <c r="P225" s="379"/>
      <c r="Q225" s="379"/>
      <c r="R225" s="379"/>
      <c r="S225" s="379"/>
      <c r="T225" s="380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73" t="s">
        <v>81</v>
      </c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  <c r="X226" s="373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74">
        <v>4607091387766</v>
      </c>
      <c r="E227" s="374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6"/>
      <c r="P227" s="376"/>
      <c r="Q227" s="376"/>
      <c r="R227" s="37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74">
        <v>4607091387957</v>
      </c>
      <c r="E228" s="37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6"/>
      <c r="P228" s="376"/>
      <c r="Q228" s="376"/>
      <c r="R228" s="37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74">
        <v>4607091387964</v>
      </c>
      <c r="E229" s="37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6"/>
      <c r="P229" s="376"/>
      <c r="Q229" s="376"/>
      <c r="R229" s="37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74">
        <v>4607091381672</v>
      </c>
      <c r="E230" s="374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6"/>
      <c r="P230" s="376"/>
      <c r="Q230" s="376"/>
      <c r="R230" s="37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74">
        <v>4607091387537</v>
      </c>
      <c r="E231" s="374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6"/>
      <c r="P231" s="376"/>
      <c r="Q231" s="376"/>
      <c r="R231" s="37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74">
        <v>4607091387513</v>
      </c>
      <c r="E232" s="374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6"/>
      <c r="P232" s="376"/>
      <c r="Q232" s="376"/>
      <c r="R232" s="37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74">
        <v>4680115880511</v>
      </c>
      <c r="E233" s="374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6"/>
      <c r="P233" s="376"/>
      <c r="Q233" s="376"/>
      <c r="R233" s="37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1"/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2"/>
      <c r="N234" s="378" t="s">
        <v>43</v>
      </c>
      <c r="O234" s="379"/>
      <c r="P234" s="379"/>
      <c r="Q234" s="379"/>
      <c r="R234" s="379"/>
      <c r="S234" s="379"/>
      <c r="T234" s="380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2"/>
      <c r="N235" s="378" t="s">
        <v>43</v>
      </c>
      <c r="O235" s="379"/>
      <c r="P235" s="379"/>
      <c r="Q235" s="379"/>
      <c r="R235" s="379"/>
      <c r="S235" s="379"/>
      <c r="T235" s="380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73" t="s">
        <v>231</v>
      </c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74">
        <v>4607091380880</v>
      </c>
      <c r="E237" s="37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6"/>
      <c r="P237" s="376"/>
      <c r="Q237" s="376"/>
      <c r="R237" s="37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74">
        <v>4607091384482</v>
      </c>
      <c r="E238" s="374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6"/>
      <c r="P238" s="376"/>
      <c r="Q238" s="376"/>
      <c r="R238" s="37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74">
        <v>4607091380897</v>
      </c>
      <c r="E239" s="37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6"/>
      <c r="P239" s="376"/>
      <c r="Q239" s="376"/>
      <c r="R239" s="37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1"/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2"/>
      <c r="N240" s="378" t="s">
        <v>43</v>
      </c>
      <c r="O240" s="379"/>
      <c r="P240" s="379"/>
      <c r="Q240" s="379"/>
      <c r="R240" s="379"/>
      <c r="S240" s="379"/>
      <c r="T240" s="380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2"/>
      <c r="N241" s="378" t="s">
        <v>43</v>
      </c>
      <c r="O241" s="379"/>
      <c r="P241" s="379"/>
      <c r="Q241" s="379"/>
      <c r="R241" s="379"/>
      <c r="S241" s="379"/>
      <c r="T241" s="380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3" t="s">
        <v>94</v>
      </c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74">
        <v>4607091388374</v>
      </c>
      <c r="E243" s="374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8" t="s">
        <v>397</v>
      </c>
      <c r="O243" s="376"/>
      <c r="P243" s="376"/>
      <c r="Q243" s="376"/>
      <c r="R243" s="37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74">
        <v>4607091388381</v>
      </c>
      <c r="E244" s="374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19" t="s">
        <v>400</v>
      </c>
      <c r="O244" s="376"/>
      <c r="P244" s="376"/>
      <c r="Q244" s="376"/>
      <c r="R244" s="37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74">
        <v>4607091388404</v>
      </c>
      <c r="E245" s="374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76"/>
      <c r="P245" s="376"/>
      <c r="Q245" s="376"/>
      <c r="R245" s="377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1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2"/>
      <c r="N246" s="378" t="s">
        <v>43</v>
      </c>
      <c r="O246" s="379"/>
      <c r="P246" s="379"/>
      <c r="Q246" s="379"/>
      <c r="R246" s="379"/>
      <c r="S246" s="379"/>
      <c r="T246" s="380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2"/>
      <c r="N247" s="378" t="s">
        <v>43</v>
      </c>
      <c r="O247" s="379"/>
      <c r="P247" s="379"/>
      <c r="Q247" s="379"/>
      <c r="R247" s="379"/>
      <c r="S247" s="379"/>
      <c r="T247" s="380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73" t="s">
        <v>403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74">
        <v>4680115881808</v>
      </c>
      <c r="E249" s="37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76"/>
      <c r="P249" s="376"/>
      <c r="Q249" s="376"/>
      <c r="R249" s="37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74">
        <v>4680115881822</v>
      </c>
      <c r="E250" s="37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76"/>
      <c r="P250" s="376"/>
      <c r="Q250" s="376"/>
      <c r="R250" s="37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74">
        <v>4680115880016</v>
      </c>
      <c r="E251" s="37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76"/>
      <c r="P251" s="376"/>
      <c r="Q251" s="376"/>
      <c r="R251" s="377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1"/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2"/>
      <c r="N252" s="378" t="s">
        <v>43</v>
      </c>
      <c r="O252" s="379"/>
      <c r="P252" s="379"/>
      <c r="Q252" s="379"/>
      <c r="R252" s="379"/>
      <c r="S252" s="379"/>
      <c r="T252" s="380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81"/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2"/>
      <c r="N253" s="378" t="s">
        <v>43</v>
      </c>
      <c r="O253" s="379"/>
      <c r="P253" s="379"/>
      <c r="Q253" s="379"/>
      <c r="R253" s="379"/>
      <c r="S253" s="379"/>
      <c r="T253" s="380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72" t="s">
        <v>412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66"/>
      <c r="Z254" s="66"/>
    </row>
    <row r="255" spans="1:53" ht="14.25" customHeight="1" x14ac:dyDescent="0.25">
      <c r="A255" s="373" t="s">
        <v>116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74">
        <v>4607091387421</v>
      </c>
      <c r="E256" s="37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6"/>
      <c r="P256" s="376"/>
      <c r="Q256" s="376"/>
      <c r="R256" s="37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74">
        <v>4607091387421</v>
      </c>
      <c r="E257" s="374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6"/>
      <c r="P257" s="376"/>
      <c r="Q257" s="376"/>
      <c r="R257" s="37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4301011619</v>
      </c>
      <c r="D258" s="374">
        <v>4607091387452</v>
      </c>
      <c r="E258" s="374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526" t="s">
        <v>418</v>
      </c>
      <c r="O258" s="376"/>
      <c r="P258" s="376"/>
      <c r="Q258" s="376"/>
      <c r="R258" s="37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419</v>
      </c>
      <c r="C259" s="37">
        <v>4301011396</v>
      </c>
      <c r="D259" s="374">
        <v>4607091387452</v>
      </c>
      <c r="E259" s="374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120</v>
      </c>
      <c r="M259" s="38">
        <v>55</v>
      </c>
      <c r="N259" s="5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76"/>
      <c r="P259" s="376"/>
      <c r="Q259" s="376"/>
      <c r="R259" s="37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74">
        <v>4607091385984</v>
      </c>
      <c r="E260" s="374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76"/>
      <c r="P260" s="376"/>
      <c r="Q260" s="376"/>
      <c r="R260" s="37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74">
        <v>4607091387438</v>
      </c>
      <c r="E261" s="374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76"/>
      <c r="P261" s="376"/>
      <c r="Q261" s="376"/>
      <c r="R261" s="37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74">
        <v>4607091387469</v>
      </c>
      <c r="E262" s="374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76"/>
      <c r="P262" s="376"/>
      <c r="Q262" s="376"/>
      <c r="R262" s="37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2"/>
      <c r="N263" s="378" t="s">
        <v>43</v>
      </c>
      <c r="O263" s="379"/>
      <c r="P263" s="379"/>
      <c r="Q263" s="379"/>
      <c r="R263" s="379"/>
      <c r="S263" s="379"/>
      <c r="T263" s="380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2"/>
      <c r="N264" s="378" t="s">
        <v>43</v>
      </c>
      <c r="O264" s="379"/>
      <c r="P264" s="379"/>
      <c r="Q264" s="379"/>
      <c r="R264" s="379"/>
      <c r="S264" s="379"/>
      <c r="T264" s="380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73" t="s">
        <v>76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74">
        <v>4607091387292</v>
      </c>
      <c r="E266" s="374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76"/>
      <c r="P266" s="376"/>
      <c r="Q266" s="376"/>
      <c r="R266" s="37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74">
        <v>4607091387315</v>
      </c>
      <c r="E267" s="374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76"/>
      <c r="P267" s="376"/>
      <c r="Q267" s="376"/>
      <c r="R267" s="377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1"/>
      <c r="B268" s="381"/>
      <c r="C268" s="381"/>
      <c r="D268" s="381"/>
      <c r="E268" s="381"/>
      <c r="F268" s="381"/>
      <c r="G268" s="381"/>
      <c r="H268" s="381"/>
      <c r="I268" s="381"/>
      <c r="J268" s="381"/>
      <c r="K268" s="381"/>
      <c r="L268" s="381"/>
      <c r="M268" s="382"/>
      <c r="N268" s="378" t="s">
        <v>43</v>
      </c>
      <c r="O268" s="379"/>
      <c r="P268" s="379"/>
      <c r="Q268" s="379"/>
      <c r="R268" s="379"/>
      <c r="S268" s="379"/>
      <c r="T268" s="380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2"/>
      <c r="N269" s="378" t="s">
        <v>43</v>
      </c>
      <c r="O269" s="379"/>
      <c r="P269" s="379"/>
      <c r="Q269" s="379"/>
      <c r="R269" s="379"/>
      <c r="S269" s="379"/>
      <c r="T269" s="380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72" t="s">
        <v>430</v>
      </c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2"/>
      <c r="P270" s="372"/>
      <c r="Q270" s="372"/>
      <c r="R270" s="372"/>
      <c r="S270" s="372"/>
      <c r="T270" s="372"/>
      <c r="U270" s="372"/>
      <c r="V270" s="372"/>
      <c r="W270" s="372"/>
      <c r="X270" s="372"/>
      <c r="Y270" s="66"/>
      <c r="Z270" s="66"/>
    </row>
    <row r="271" spans="1:53" ht="14.25" customHeight="1" x14ac:dyDescent="0.25">
      <c r="A271" s="373" t="s">
        <v>76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74">
        <v>4607091383836</v>
      </c>
      <c r="E272" s="374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76"/>
      <c r="P272" s="376"/>
      <c r="Q272" s="376"/>
      <c r="R272" s="377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1"/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2"/>
      <c r="N273" s="378" t="s">
        <v>43</v>
      </c>
      <c r="O273" s="379"/>
      <c r="P273" s="379"/>
      <c r="Q273" s="379"/>
      <c r="R273" s="379"/>
      <c r="S273" s="379"/>
      <c r="T273" s="380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2"/>
      <c r="N274" s="378" t="s">
        <v>43</v>
      </c>
      <c r="O274" s="379"/>
      <c r="P274" s="379"/>
      <c r="Q274" s="379"/>
      <c r="R274" s="379"/>
      <c r="S274" s="379"/>
      <c r="T274" s="380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3" t="s">
        <v>81</v>
      </c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3"/>
      <c r="N275" s="373"/>
      <c r="O275" s="373"/>
      <c r="P275" s="373"/>
      <c r="Q275" s="373"/>
      <c r="R275" s="373"/>
      <c r="S275" s="373"/>
      <c r="T275" s="373"/>
      <c r="U275" s="373"/>
      <c r="V275" s="373"/>
      <c r="W275" s="373"/>
      <c r="X275" s="373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74">
        <v>4607091387919</v>
      </c>
      <c r="E276" s="374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76"/>
      <c r="P276" s="376"/>
      <c r="Q276" s="376"/>
      <c r="R276" s="37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74">
        <v>4607091383942</v>
      </c>
      <c r="E277" s="374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76"/>
      <c r="P277" s="376"/>
      <c r="Q277" s="376"/>
      <c r="R277" s="37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74">
        <v>4607091383959</v>
      </c>
      <c r="E278" s="374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536" t="s">
        <v>439</v>
      </c>
      <c r="O278" s="376"/>
      <c r="P278" s="376"/>
      <c r="Q278" s="376"/>
      <c r="R278" s="377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2"/>
      <c r="N279" s="378" t="s">
        <v>43</v>
      </c>
      <c r="O279" s="379"/>
      <c r="P279" s="379"/>
      <c r="Q279" s="379"/>
      <c r="R279" s="379"/>
      <c r="S279" s="379"/>
      <c r="T279" s="380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2"/>
      <c r="N280" s="378" t="s">
        <v>43</v>
      </c>
      <c r="O280" s="379"/>
      <c r="P280" s="379"/>
      <c r="Q280" s="379"/>
      <c r="R280" s="379"/>
      <c r="S280" s="379"/>
      <c r="T280" s="380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73" t="s">
        <v>231</v>
      </c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373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74">
        <v>4607091388831</v>
      </c>
      <c r="E282" s="374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76"/>
      <c r="P282" s="376"/>
      <c r="Q282" s="376"/>
      <c r="R282" s="377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81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2"/>
      <c r="N283" s="378" t="s">
        <v>43</v>
      </c>
      <c r="O283" s="379"/>
      <c r="P283" s="379"/>
      <c r="Q283" s="379"/>
      <c r="R283" s="379"/>
      <c r="S283" s="379"/>
      <c r="T283" s="380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2"/>
      <c r="N284" s="378" t="s">
        <v>43</v>
      </c>
      <c r="O284" s="379"/>
      <c r="P284" s="379"/>
      <c r="Q284" s="379"/>
      <c r="R284" s="379"/>
      <c r="S284" s="379"/>
      <c r="T284" s="380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73" t="s">
        <v>94</v>
      </c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373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74">
        <v>4607091383102</v>
      </c>
      <c r="E286" s="374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76"/>
      <c r="P286" s="376"/>
      <c r="Q286" s="376"/>
      <c r="R286" s="37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81"/>
      <c r="B287" s="381"/>
      <c r="C287" s="381"/>
      <c r="D287" s="381"/>
      <c r="E287" s="381"/>
      <c r="F287" s="381"/>
      <c r="G287" s="381"/>
      <c r="H287" s="381"/>
      <c r="I287" s="381"/>
      <c r="J287" s="381"/>
      <c r="K287" s="381"/>
      <c r="L287" s="381"/>
      <c r="M287" s="382"/>
      <c r="N287" s="378" t="s">
        <v>43</v>
      </c>
      <c r="O287" s="379"/>
      <c r="P287" s="379"/>
      <c r="Q287" s="379"/>
      <c r="R287" s="379"/>
      <c r="S287" s="379"/>
      <c r="T287" s="380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81"/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2"/>
      <c r="N288" s="378" t="s">
        <v>43</v>
      </c>
      <c r="O288" s="379"/>
      <c r="P288" s="379"/>
      <c r="Q288" s="379"/>
      <c r="R288" s="379"/>
      <c r="S288" s="379"/>
      <c r="T288" s="380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71" t="s">
        <v>444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371"/>
      <c r="Y289" s="55"/>
      <c r="Z289" s="55"/>
    </row>
    <row r="290" spans="1:53" ht="16.5" customHeight="1" x14ac:dyDescent="0.25">
      <c r="A290" s="372" t="s">
        <v>445</v>
      </c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66"/>
      <c r="Z290" s="66"/>
    </row>
    <row r="291" spans="1:53" ht="14.25" customHeight="1" x14ac:dyDescent="0.25">
      <c r="A291" s="373" t="s">
        <v>116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74">
        <v>4607091383997</v>
      </c>
      <c r="E292" s="37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6"/>
      <c r="P292" s="376"/>
      <c r="Q292" s="376"/>
      <c r="R292" s="37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74">
        <v>4607091383997</v>
      </c>
      <c r="E293" s="37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6"/>
      <c r="P293" s="376"/>
      <c r="Q293" s="376"/>
      <c r="R293" s="37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74">
        <v>4607091384130</v>
      </c>
      <c r="E294" s="37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6"/>
      <c r="P294" s="376"/>
      <c r="Q294" s="376"/>
      <c r="R294" s="37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74">
        <v>4607091384130</v>
      </c>
      <c r="E295" s="37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6"/>
      <c r="P295" s="376"/>
      <c r="Q295" s="376"/>
      <c r="R295" s="37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74">
        <v>4607091384147</v>
      </c>
      <c r="E296" s="37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76"/>
      <c r="P296" s="376"/>
      <c r="Q296" s="376"/>
      <c r="R296" s="37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74">
        <v>4607091384147</v>
      </c>
      <c r="E297" s="37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120</v>
      </c>
      <c r="M297" s="38">
        <v>60</v>
      </c>
      <c r="N297" s="544" t="s">
        <v>455</v>
      </c>
      <c r="O297" s="376"/>
      <c r="P297" s="376"/>
      <c r="Q297" s="376"/>
      <c r="R297" s="37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74">
        <v>4607091384154</v>
      </c>
      <c r="E298" s="37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76"/>
      <c r="P298" s="376"/>
      <c r="Q298" s="376"/>
      <c r="R298" s="37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74">
        <v>4607091384161</v>
      </c>
      <c r="E299" s="37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76"/>
      <c r="P299" s="376"/>
      <c r="Q299" s="376"/>
      <c r="R299" s="37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81"/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2"/>
      <c r="N300" s="378" t="s">
        <v>43</v>
      </c>
      <c r="O300" s="379"/>
      <c r="P300" s="379"/>
      <c r="Q300" s="379"/>
      <c r="R300" s="379"/>
      <c r="S300" s="379"/>
      <c r="T300" s="380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1"/>
      <c r="M301" s="382"/>
      <c r="N301" s="378" t="s">
        <v>43</v>
      </c>
      <c r="O301" s="379"/>
      <c r="P301" s="379"/>
      <c r="Q301" s="379"/>
      <c r="R301" s="379"/>
      <c r="S301" s="379"/>
      <c r="T301" s="380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73" t="s">
        <v>108</v>
      </c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  <c r="W302" s="373"/>
      <c r="X302" s="373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74">
        <v>4607091383980</v>
      </c>
      <c r="E303" s="37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76"/>
      <c r="P303" s="376"/>
      <c r="Q303" s="376"/>
      <c r="R303" s="37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74">
        <v>4607091384178</v>
      </c>
      <c r="E304" s="374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76"/>
      <c r="P304" s="376"/>
      <c r="Q304" s="376"/>
      <c r="R304" s="377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2"/>
      <c r="N305" s="378" t="s">
        <v>43</v>
      </c>
      <c r="O305" s="379"/>
      <c r="P305" s="379"/>
      <c r="Q305" s="379"/>
      <c r="R305" s="379"/>
      <c r="S305" s="379"/>
      <c r="T305" s="380"/>
      <c r="U305" s="43" t="s">
        <v>42</v>
      </c>
      <c r="V305" s="44">
        <f>IFERROR(V303/H303,"0")+IFERROR(V304/H304,"0")</f>
        <v>0</v>
      </c>
      <c r="W305" s="44">
        <f>IFERROR(W303/H303,"0")+IFERROR(W304/H304,"0")</f>
        <v>0</v>
      </c>
      <c r="X305" s="44">
        <f>IFERROR(IF(X303="",0,X303),"0")+IFERROR(IF(X304="",0,X304),"0")</f>
        <v>0</v>
      </c>
      <c r="Y305" s="68"/>
      <c r="Z305" s="68"/>
    </row>
    <row r="306" spans="1:53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2"/>
      <c r="N306" s="378" t="s">
        <v>43</v>
      </c>
      <c r="O306" s="379"/>
      <c r="P306" s="379"/>
      <c r="Q306" s="379"/>
      <c r="R306" s="379"/>
      <c r="S306" s="379"/>
      <c r="T306" s="380"/>
      <c r="U306" s="43" t="s">
        <v>0</v>
      </c>
      <c r="V306" s="44">
        <f>IFERROR(SUM(V303:V304),"0")</f>
        <v>0</v>
      </c>
      <c r="W306" s="44">
        <f>IFERROR(SUM(W303:W304),"0")</f>
        <v>0</v>
      </c>
      <c r="X306" s="43"/>
      <c r="Y306" s="68"/>
      <c r="Z306" s="68"/>
    </row>
    <row r="307" spans="1:53" ht="14.25" customHeight="1" x14ac:dyDescent="0.25">
      <c r="A307" s="373" t="s">
        <v>81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74">
        <v>4607091384260</v>
      </c>
      <c r="E308" s="374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76"/>
      <c r="P308" s="376"/>
      <c r="Q308" s="376"/>
      <c r="R308" s="37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2"/>
      <c r="N309" s="378" t="s">
        <v>43</v>
      </c>
      <c r="O309" s="379"/>
      <c r="P309" s="379"/>
      <c r="Q309" s="379"/>
      <c r="R309" s="379"/>
      <c r="S309" s="379"/>
      <c r="T309" s="380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2"/>
      <c r="N310" s="378" t="s">
        <v>43</v>
      </c>
      <c r="O310" s="379"/>
      <c r="P310" s="379"/>
      <c r="Q310" s="379"/>
      <c r="R310" s="379"/>
      <c r="S310" s="379"/>
      <c r="T310" s="380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3" t="s">
        <v>231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74">
        <v>4607091384673</v>
      </c>
      <c r="E312" s="37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76"/>
      <c r="P312" s="376"/>
      <c r="Q312" s="376"/>
      <c r="R312" s="37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1"/>
      <c r="M313" s="382"/>
      <c r="N313" s="378" t="s">
        <v>43</v>
      </c>
      <c r="O313" s="379"/>
      <c r="P313" s="379"/>
      <c r="Q313" s="379"/>
      <c r="R313" s="379"/>
      <c r="S313" s="379"/>
      <c r="T313" s="380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1"/>
      <c r="M314" s="382"/>
      <c r="N314" s="378" t="s">
        <v>43</v>
      </c>
      <c r="O314" s="379"/>
      <c r="P314" s="379"/>
      <c r="Q314" s="379"/>
      <c r="R314" s="379"/>
      <c r="S314" s="379"/>
      <c r="T314" s="380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72" t="s">
        <v>468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66"/>
      <c r="Z315" s="66"/>
    </row>
    <row r="316" spans="1:53" ht="14.25" customHeight="1" x14ac:dyDescent="0.25">
      <c r="A316" s="373" t="s">
        <v>116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74">
        <v>4607091384185</v>
      </c>
      <c r="E317" s="374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76"/>
      <c r="P317" s="376"/>
      <c r="Q317" s="376"/>
      <c r="R317" s="37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74">
        <v>4607091384192</v>
      </c>
      <c r="E318" s="37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76"/>
      <c r="P318" s="376"/>
      <c r="Q318" s="376"/>
      <c r="R318" s="37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74">
        <v>4680115881907</v>
      </c>
      <c r="E319" s="37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76"/>
      <c r="P319" s="376"/>
      <c r="Q319" s="376"/>
      <c r="R319" s="37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74">
        <v>4607091384680</v>
      </c>
      <c r="E320" s="374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76"/>
      <c r="P320" s="376"/>
      <c r="Q320" s="376"/>
      <c r="R320" s="37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1"/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1"/>
      <c r="M321" s="382"/>
      <c r="N321" s="378" t="s">
        <v>43</v>
      </c>
      <c r="O321" s="379"/>
      <c r="P321" s="379"/>
      <c r="Q321" s="379"/>
      <c r="R321" s="379"/>
      <c r="S321" s="379"/>
      <c r="T321" s="380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2"/>
      <c r="N322" s="378" t="s">
        <v>43</v>
      </c>
      <c r="O322" s="379"/>
      <c r="P322" s="379"/>
      <c r="Q322" s="379"/>
      <c r="R322" s="379"/>
      <c r="S322" s="379"/>
      <c r="T322" s="380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73" t="s">
        <v>76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373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74">
        <v>4607091384802</v>
      </c>
      <c r="E324" s="374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76"/>
      <c r="P324" s="376"/>
      <c r="Q324" s="376"/>
      <c r="R324" s="37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74">
        <v>4607091384826</v>
      </c>
      <c r="E325" s="374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76"/>
      <c r="P325" s="376"/>
      <c r="Q325" s="376"/>
      <c r="R325" s="377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2"/>
      <c r="N326" s="378" t="s">
        <v>43</v>
      </c>
      <c r="O326" s="379"/>
      <c r="P326" s="379"/>
      <c r="Q326" s="379"/>
      <c r="R326" s="379"/>
      <c r="S326" s="379"/>
      <c r="T326" s="380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81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2"/>
      <c r="N327" s="378" t="s">
        <v>43</v>
      </c>
      <c r="O327" s="379"/>
      <c r="P327" s="379"/>
      <c r="Q327" s="379"/>
      <c r="R327" s="379"/>
      <c r="S327" s="379"/>
      <c r="T327" s="380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73" t="s">
        <v>81</v>
      </c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373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74">
        <v>4607091384246</v>
      </c>
      <c r="E329" s="374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76"/>
      <c r="P329" s="376"/>
      <c r="Q329" s="376"/>
      <c r="R329" s="37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74">
        <v>4680115881976</v>
      </c>
      <c r="E330" s="374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76"/>
      <c r="P330" s="376"/>
      <c r="Q330" s="376"/>
      <c r="R330" s="37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74">
        <v>4607091384253</v>
      </c>
      <c r="E331" s="374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76"/>
      <c r="P331" s="376"/>
      <c r="Q331" s="376"/>
      <c r="R331" s="37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74">
        <v>4680115881969</v>
      </c>
      <c r="E332" s="374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76"/>
      <c r="P332" s="376"/>
      <c r="Q332" s="376"/>
      <c r="R332" s="377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1"/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1"/>
      <c r="M333" s="382"/>
      <c r="N333" s="378" t="s">
        <v>43</v>
      </c>
      <c r="O333" s="379"/>
      <c r="P333" s="379"/>
      <c r="Q333" s="379"/>
      <c r="R333" s="379"/>
      <c r="S333" s="379"/>
      <c r="T333" s="380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81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2"/>
      <c r="N334" s="378" t="s">
        <v>43</v>
      </c>
      <c r="O334" s="379"/>
      <c r="P334" s="379"/>
      <c r="Q334" s="379"/>
      <c r="R334" s="379"/>
      <c r="S334" s="379"/>
      <c r="T334" s="380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73" t="s">
        <v>231</v>
      </c>
      <c r="B335" s="373"/>
      <c r="C335" s="373"/>
      <c r="D335" s="373"/>
      <c r="E335" s="373"/>
      <c r="F335" s="373"/>
      <c r="G335" s="373"/>
      <c r="H335" s="373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  <c r="U335" s="373"/>
      <c r="V335" s="373"/>
      <c r="W335" s="373"/>
      <c r="X335" s="373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74">
        <v>4607091389357</v>
      </c>
      <c r="E336" s="374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76"/>
      <c r="P336" s="376"/>
      <c r="Q336" s="376"/>
      <c r="R336" s="377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1"/>
      <c r="B337" s="381"/>
      <c r="C337" s="381"/>
      <c r="D337" s="381"/>
      <c r="E337" s="381"/>
      <c r="F337" s="381"/>
      <c r="G337" s="381"/>
      <c r="H337" s="381"/>
      <c r="I337" s="381"/>
      <c r="J337" s="381"/>
      <c r="K337" s="381"/>
      <c r="L337" s="381"/>
      <c r="M337" s="382"/>
      <c r="N337" s="378" t="s">
        <v>43</v>
      </c>
      <c r="O337" s="379"/>
      <c r="P337" s="379"/>
      <c r="Q337" s="379"/>
      <c r="R337" s="379"/>
      <c r="S337" s="379"/>
      <c r="T337" s="380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1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1"/>
      <c r="M338" s="382"/>
      <c r="N338" s="378" t="s">
        <v>43</v>
      </c>
      <c r="O338" s="379"/>
      <c r="P338" s="379"/>
      <c r="Q338" s="379"/>
      <c r="R338" s="379"/>
      <c r="S338" s="379"/>
      <c r="T338" s="380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1" t="s">
        <v>491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371"/>
      <c r="Y339" s="55"/>
      <c r="Z339" s="55"/>
    </row>
    <row r="340" spans="1:53" ht="16.5" customHeight="1" x14ac:dyDescent="0.25">
      <c r="A340" s="372" t="s">
        <v>492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66"/>
      <c r="Z340" s="66"/>
    </row>
    <row r="341" spans="1:53" ht="14.25" customHeight="1" x14ac:dyDescent="0.25">
      <c r="A341" s="373" t="s">
        <v>116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74">
        <v>4607091389708</v>
      </c>
      <c r="E342" s="37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76"/>
      <c r="P342" s="376"/>
      <c r="Q342" s="376"/>
      <c r="R342" s="37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74">
        <v>4607091389692</v>
      </c>
      <c r="E343" s="37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76"/>
      <c r="P343" s="376"/>
      <c r="Q343" s="376"/>
      <c r="R343" s="377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1"/>
      <c r="B344" s="381"/>
      <c r="C344" s="381"/>
      <c r="D344" s="381"/>
      <c r="E344" s="381"/>
      <c r="F344" s="381"/>
      <c r="G344" s="381"/>
      <c r="H344" s="381"/>
      <c r="I344" s="381"/>
      <c r="J344" s="381"/>
      <c r="K344" s="381"/>
      <c r="L344" s="381"/>
      <c r="M344" s="382"/>
      <c r="N344" s="378" t="s">
        <v>43</v>
      </c>
      <c r="O344" s="379"/>
      <c r="P344" s="379"/>
      <c r="Q344" s="379"/>
      <c r="R344" s="379"/>
      <c r="S344" s="379"/>
      <c r="T344" s="380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1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2"/>
      <c r="N345" s="378" t="s">
        <v>43</v>
      </c>
      <c r="O345" s="379"/>
      <c r="P345" s="379"/>
      <c r="Q345" s="379"/>
      <c r="R345" s="379"/>
      <c r="S345" s="379"/>
      <c r="T345" s="380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73" t="s">
        <v>76</v>
      </c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74">
        <v>4607091389753</v>
      </c>
      <c r="E347" s="37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76"/>
      <c r="P347" s="376"/>
      <c r="Q347" s="376"/>
      <c r="R347" s="37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74">
        <v>4607091389760</v>
      </c>
      <c r="E348" s="37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76"/>
      <c r="P348" s="376"/>
      <c r="Q348" s="376"/>
      <c r="R348" s="37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74">
        <v>4607091389746</v>
      </c>
      <c r="E349" s="37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76"/>
      <c r="P349" s="376"/>
      <c r="Q349" s="376"/>
      <c r="R349" s="37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74">
        <v>4680115882928</v>
      </c>
      <c r="E350" s="374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76"/>
      <c r="P350" s="376"/>
      <c r="Q350" s="376"/>
      <c r="R350" s="37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74">
        <v>4680115883147</v>
      </c>
      <c r="E351" s="37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76"/>
      <c r="P351" s="376"/>
      <c r="Q351" s="376"/>
      <c r="R351" s="37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74">
        <v>4607091384338</v>
      </c>
      <c r="E352" s="374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76"/>
      <c r="P352" s="376"/>
      <c r="Q352" s="376"/>
      <c r="R352" s="37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74">
        <v>4680115883154</v>
      </c>
      <c r="E353" s="374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76"/>
      <c r="P353" s="376"/>
      <c r="Q353" s="376"/>
      <c r="R353" s="37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74">
        <v>4607091389524</v>
      </c>
      <c r="E354" s="374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76"/>
      <c r="P354" s="376"/>
      <c r="Q354" s="376"/>
      <c r="R354" s="37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74">
        <v>4680115883161</v>
      </c>
      <c r="E355" s="37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76"/>
      <c r="P355" s="376"/>
      <c r="Q355" s="376"/>
      <c r="R355" s="37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74">
        <v>4607091384345</v>
      </c>
      <c r="E356" s="37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76"/>
      <c r="P356" s="376"/>
      <c r="Q356" s="376"/>
      <c r="R356" s="37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74">
        <v>4680115883178</v>
      </c>
      <c r="E357" s="37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76"/>
      <c r="P357" s="376"/>
      <c r="Q357" s="376"/>
      <c r="R357" s="37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74">
        <v>4607091389531</v>
      </c>
      <c r="E358" s="37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76"/>
      <c r="P358" s="376"/>
      <c r="Q358" s="376"/>
      <c r="R358" s="37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74">
        <v>4680115883185</v>
      </c>
      <c r="E359" s="37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576" t="s">
        <v>523</v>
      </c>
      <c r="O359" s="376"/>
      <c r="P359" s="376"/>
      <c r="Q359" s="376"/>
      <c r="R359" s="37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1"/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2"/>
      <c r="N360" s="378" t="s">
        <v>43</v>
      </c>
      <c r="O360" s="379"/>
      <c r="P360" s="379"/>
      <c r="Q360" s="379"/>
      <c r="R360" s="379"/>
      <c r="S360" s="379"/>
      <c r="T360" s="380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81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1"/>
      <c r="M361" s="382"/>
      <c r="N361" s="378" t="s">
        <v>43</v>
      </c>
      <c r="O361" s="379"/>
      <c r="P361" s="379"/>
      <c r="Q361" s="379"/>
      <c r="R361" s="379"/>
      <c r="S361" s="379"/>
      <c r="T361" s="380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73" t="s">
        <v>81</v>
      </c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373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74">
        <v>4607091389685</v>
      </c>
      <c r="E363" s="374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76"/>
      <c r="P363" s="376"/>
      <c r="Q363" s="376"/>
      <c r="R363" s="37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74">
        <v>4607091389654</v>
      </c>
      <c r="E364" s="374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76"/>
      <c r="P364" s="376"/>
      <c r="Q364" s="376"/>
      <c r="R364" s="37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74">
        <v>4607091384352</v>
      </c>
      <c r="E365" s="374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76"/>
      <c r="P365" s="376"/>
      <c r="Q365" s="376"/>
      <c r="R365" s="37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74">
        <v>4607091389661</v>
      </c>
      <c r="E366" s="374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76"/>
      <c r="P366" s="376"/>
      <c r="Q366" s="376"/>
      <c r="R366" s="377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1"/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2"/>
      <c r="N367" s="378" t="s">
        <v>43</v>
      </c>
      <c r="O367" s="379"/>
      <c r="P367" s="379"/>
      <c r="Q367" s="379"/>
      <c r="R367" s="379"/>
      <c r="S367" s="379"/>
      <c r="T367" s="380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1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2"/>
      <c r="N368" s="378" t="s">
        <v>43</v>
      </c>
      <c r="O368" s="379"/>
      <c r="P368" s="379"/>
      <c r="Q368" s="379"/>
      <c r="R368" s="379"/>
      <c r="S368" s="379"/>
      <c r="T368" s="380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3" t="s">
        <v>231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74">
        <v>4680115881648</v>
      </c>
      <c r="E370" s="374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76"/>
      <c r="P370" s="376"/>
      <c r="Q370" s="376"/>
      <c r="R370" s="377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1"/>
      <c r="B371" s="381"/>
      <c r="C371" s="381"/>
      <c r="D371" s="381"/>
      <c r="E371" s="381"/>
      <c r="F371" s="381"/>
      <c r="G371" s="381"/>
      <c r="H371" s="381"/>
      <c r="I371" s="381"/>
      <c r="J371" s="381"/>
      <c r="K371" s="381"/>
      <c r="L371" s="381"/>
      <c r="M371" s="382"/>
      <c r="N371" s="378" t="s">
        <v>43</v>
      </c>
      <c r="O371" s="379"/>
      <c r="P371" s="379"/>
      <c r="Q371" s="379"/>
      <c r="R371" s="379"/>
      <c r="S371" s="379"/>
      <c r="T371" s="380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1"/>
      <c r="M372" s="382"/>
      <c r="N372" s="378" t="s">
        <v>43</v>
      </c>
      <c r="O372" s="379"/>
      <c r="P372" s="379"/>
      <c r="Q372" s="379"/>
      <c r="R372" s="379"/>
      <c r="S372" s="379"/>
      <c r="T372" s="380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73" t="s">
        <v>103</v>
      </c>
      <c r="B373" s="373"/>
      <c r="C373" s="373"/>
      <c r="D373" s="373"/>
      <c r="E373" s="373"/>
      <c r="F373" s="373"/>
      <c r="G373" s="373"/>
      <c r="H373" s="373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  <c r="U373" s="373"/>
      <c r="V373" s="373"/>
      <c r="W373" s="373"/>
      <c r="X373" s="373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74">
        <v>4680115882997</v>
      </c>
      <c r="E374" s="374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582" t="s">
        <v>536</v>
      </c>
      <c r="O374" s="376"/>
      <c r="P374" s="376"/>
      <c r="Q374" s="376"/>
      <c r="R374" s="37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81"/>
      <c r="B375" s="381"/>
      <c r="C375" s="381"/>
      <c r="D375" s="381"/>
      <c r="E375" s="381"/>
      <c r="F375" s="381"/>
      <c r="G375" s="381"/>
      <c r="H375" s="381"/>
      <c r="I375" s="381"/>
      <c r="J375" s="381"/>
      <c r="K375" s="381"/>
      <c r="L375" s="381"/>
      <c r="M375" s="382"/>
      <c r="N375" s="378" t="s">
        <v>43</v>
      </c>
      <c r="O375" s="379"/>
      <c r="P375" s="379"/>
      <c r="Q375" s="379"/>
      <c r="R375" s="379"/>
      <c r="S375" s="379"/>
      <c r="T375" s="380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2"/>
      <c r="N376" s="378" t="s">
        <v>43</v>
      </c>
      <c r="O376" s="379"/>
      <c r="P376" s="379"/>
      <c r="Q376" s="379"/>
      <c r="R376" s="379"/>
      <c r="S376" s="379"/>
      <c r="T376" s="380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72" t="s">
        <v>539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66"/>
      <c r="Z377" s="66"/>
    </row>
    <row r="378" spans="1:53" ht="14.25" customHeight="1" x14ac:dyDescent="0.25">
      <c r="A378" s="373" t="s">
        <v>108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74">
        <v>4607091389388</v>
      </c>
      <c r="E379" s="374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76"/>
      <c r="P379" s="376"/>
      <c r="Q379" s="376"/>
      <c r="R379" s="37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74">
        <v>4607091389364</v>
      </c>
      <c r="E380" s="374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76"/>
      <c r="P380" s="376"/>
      <c r="Q380" s="376"/>
      <c r="R380" s="37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1"/>
      <c r="M381" s="382"/>
      <c r="N381" s="378" t="s">
        <v>43</v>
      </c>
      <c r="O381" s="379"/>
      <c r="P381" s="379"/>
      <c r="Q381" s="379"/>
      <c r="R381" s="379"/>
      <c r="S381" s="379"/>
      <c r="T381" s="380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1"/>
      <c r="M382" s="382"/>
      <c r="N382" s="378" t="s">
        <v>43</v>
      </c>
      <c r="O382" s="379"/>
      <c r="P382" s="379"/>
      <c r="Q382" s="379"/>
      <c r="R382" s="379"/>
      <c r="S382" s="379"/>
      <c r="T382" s="380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73" t="s">
        <v>76</v>
      </c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74">
        <v>4607091389739</v>
      </c>
      <c r="E384" s="37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76"/>
      <c r="P384" s="376"/>
      <c r="Q384" s="376"/>
      <c r="R384" s="37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74">
        <v>4680115883048</v>
      </c>
      <c r="E385" s="374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76"/>
      <c r="P385" s="376"/>
      <c r="Q385" s="376"/>
      <c r="R385" s="37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74">
        <v>4607091389425</v>
      </c>
      <c r="E386" s="374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5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76"/>
      <c r="P386" s="376"/>
      <c r="Q386" s="376"/>
      <c r="R386" s="37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74">
        <v>4680115882911</v>
      </c>
      <c r="E387" s="374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588" t="s">
        <v>552</v>
      </c>
      <c r="O387" s="376"/>
      <c r="P387" s="376"/>
      <c r="Q387" s="376"/>
      <c r="R387" s="37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74">
        <v>4680115880771</v>
      </c>
      <c r="E388" s="374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76"/>
      <c r="P388" s="376"/>
      <c r="Q388" s="376"/>
      <c r="R388" s="37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74">
        <v>4607091389500</v>
      </c>
      <c r="E389" s="374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76"/>
      <c r="P389" s="376"/>
      <c r="Q389" s="376"/>
      <c r="R389" s="37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74">
        <v>4680115881983</v>
      </c>
      <c r="E390" s="374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59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76"/>
      <c r="P390" s="376"/>
      <c r="Q390" s="376"/>
      <c r="R390" s="37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81"/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2"/>
      <c r="N391" s="378" t="s">
        <v>43</v>
      </c>
      <c r="O391" s="379"/>
      <c r="P391" s="379"/>
      <c r="Q391" s="379"/>
      <c r="R391" s="379"/>
      <c r="S391" s="379"/>
      <c r="T391" s="380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81"/>
      <c r="B392" s="381"/>
      <c r="C392" s="381"/>
      <c r="D392" s="381"/>
      <c r="E392" s="381"/>
      <c r="F392" s="381"/>
      <c r="G392" s="381"/>
      <c r="H392" s="381"/>
      <c r="I392" s="381"/>
      <c r="J392" s="381"/>
      <c r="K392" s="381"/>
      <c r="L392" s="381"/>
      <c r="M392" s="382"/>
      <c r="N392" s="378" t="s">
        <v>43</v>
      </c>
      <c r="O392" s="379"/>
      <c r="P392" s="379"/>
      <c r="Q392" s="379"/>
      <c r="R392" s="379"/>
      <c r="S392" s="379"/>
      <c r="T392" s="380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73" t="s">
        <v>103</v>
      </c>
      <c r="B393" s="373"/>
      <c r="C393" s="373"/>
      <c r="D393" s="373"/>
      <c r="E393" s="373"/>
      <c r="F393" s="373"/>
      <c r="G393" s="373"/>
      <c r="H393" s="373"/>
      <c r="I393" s="373"/>
      <c r="J393" s="373"/>
      <c r="K393" s="373"/>
      <c r="L393" s="373"/>
      <c r="M393" s="373"/>
      <c r="N393" s="373"/>
      <c r="O393" s="373"/>
      <c r="P393" s="373"/>
      <c r="Q393" s="373"/>
      <c r="R393" s="373"/>
      <c r="S393" s="373"/>
      <c r="T393" s="373"/>
      <c r="U393" s="373"/>
      <c r="V393" s="373"/>
      <c r="W393" s="373"/>
      <c r="X393" s="373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74">
        <v>4680115882980</v>
      </c>
      <c r="E394" s="374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59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76"/>
      <c r="P394" s="376"/>
      <c r="Q394" s="376"/>
      <c r="R394" s="377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2"/>
      <c r="N395" s="378" t="s">
        <v>43</v>
      </c>
      <c r="O395" s="379"/>
      <c r="P395" s="379"/>
      <c r="Q395" s="379"/>
      <c r="R395" s="379"/>
      <c r="S395" s="379"/>
      <c r="T395" s="380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2"/>
      <c r="N396" s="378" t="s">
        <v>43</v>
      </c>
      <c r="O396" s="379"/>
      <c r="P396" s="379"/>
      <c r="Q396" s="379"/>
      <c r="R396" s="379"/>
      <c r="S396" s="379"/>
      <c r="T396" s="380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71" t="s">
        <v>561</v>
      </c>
      <c r="B397" s="371"/>
      <c r="C397" s="371"/>
      <c r="D397" s="371"/>
      <c r="E397" s="371"/>
      <c r="F397" s="371"/>
      <c r="G397" s="371"/>
      <c r="H397" s="371"/>
      <c r="I397" s="371"/>
      <c r="J397" s="371"/>
      <c r="K397" s="371"/>
      <c r="L397" s="371"/>
      <c r="M397" s="371"/>
      <c r="N397" s="371"/>
      <c r="O397" s="371"/>
      <c r="P397" s="371"/>
      <c r="Q397" s="371"/>
      <c r="R397" s="371"/>
      <c r="S397" s="371"/>
      <c r="T397" s="371"/>
      <c r="U397" s="371"/>
      <c r="V397" s="371"/>
      <c r="W397" s="371"/>
      <c r="X397" s="371"/>
      <c r="Y397" s="55"/>
      <c r="Z397" s="55"/>
    </row>
    <row r="398" spans="1:53" ht="16.5" customHeight="1" x14ac:dyDescent="0.25">
      <c r="A398" s="372" t="s">
        <v>561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66"/>
      <c r="Z398" s="66"/>
    </row>
    <row r="399" spans="1:53" ht="14.25" customHeight="1" x14ac:dyDescent="0.25">
      <c r="A399" s="373" t="s">
        <v>116</v>
      </c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74">
        <v>4607091389067</v>
      </c>
      <c r="E400" s="37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59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76"/>
      <c r="P400" s="376"/>
      <c r="Q400" s="376"/>
      <c r="R400" s="37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74">
        <v>4607091383522</v>
      </c>
      <c r="E401" s="37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76"/>
      <c r="P401" s="376"/>
      <c r="Q401" s="376"/>
      <c r="R401" s="37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74">
        <v>4607091384437</v>
      </c>
      <c r="E402" s="37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5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76"/>
      <c r="P402" s="376"/>
      <c r="Q402" s="376"/>
      <c r="R402" s="37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74">
        <v>4607091389104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76"/>
      <c r="P403" s="376"/>
      <c r="Q403" s="376"/>
      <c r="R403" s="37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74">
        <v>4680115880603</v>
      </c>
      <c r="E404" s="37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76"/>
      <c r="P404" s="376"/>
      <c r="Q404" s="376"/>
      <c r="R404" s="37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74">
        <v>4607091389999</v>
      </c>
      <c r="E405" s="37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76"/>
      <c r="P405" s="376"/>
      <c r="Q405" s="376"/>
      <c r="R405" s="37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74">
        <v>4680115882782</v>
      </c>
      <c r="E406" s="37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5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76"/>
      <c r="P406" s="376"/>
      <c r="Q406" s="376"/>
      <c r="R406" s="37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74">
        <v>4607091389098</v>
      </c>
      <c r="E407" s="374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76"/>
      <c r="P407" s="376"/>
      <c r="Q407" s="376"/>
      <c r="R407" s="37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74">
        <v>4607091389982</v>
      </c>
      <c r="E408" s="37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6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76"/>
      <c r="P408" s="376"/>
      <c r="Q408" s="376"/>
      <c r="R408" s="377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81"/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2"/>
      <c r="N409" s="378" t="s">
        <v>43</v>
      </c>
      <c r="O409" s="379"/>
      <c r="P409" s="379"/>
      <c r="Q409" s="379"/>
      <c r="R409" s="379"/>
      <c r="S409" s="379"/>
      <c r="T409" s="380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0</v>
      </c>
      <c r="W409" s="44">
        <f>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81"/>
      <c r="B410" s="381"/>
      <c r="C410" s="381"/>
      <c r="D410" s="381"/>
      <c r="E410" s="381"/>
      <c r="F410" s="381"/>
      <c r="G410" s="381"/>
      <c r="H410" s="381"/>
      <c r="I410" s="381"/>
      <c r="J410" s="381"/>
      <c r="K410" s="381"/>
      <c r="L410" s="381"/>
      <c r="M410" s="382"/>
      <c r="N410" s="378" t="s">
        <v>43</v>
      </c>
      <c r="O410" s="379"/>
      <c r="P410" s="379"/>
      <c r="Q410" s="379"/>
      <c r="R410" s="379"/>
      <c r="S410" s="379"/>
      <c r="T410" s="380"/>
      <c r="U410" s="43" t="s">
        <v>0</v>
      </c>
      <c r="V410" s="44">
        <f>IFERROR(SUM(V400:V408),"0")</f>
        <v>0</v>
      </c>
      <c r="W410" s="44">
        <f>IFERROR(SUM(W400:W408),"0")</f>
        <v>0</v>
      </c>
      <c r="X410" s="43"/>
      <c r="Y410" s="68"/>
      <c r="Z410" s="68"/>
    </row>
    <row r="411" spans="1:53" ht="14.25" customHeight="1" x14ac:dyDescent="0.25">
      <c r="A411" s="373" t="s">
        <v>108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  <c r="U411" s="373"/>
      <c r="V411" s="373"/>
      <c r="W411" s="373"/>
      <c r="X411" s="373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74">
        <v>4607091388930</v>
      </c>
      <c r="E412" s="37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76"/>
      <c r="P412" s="376"/>
      <c r="Q412" s="376"/>
      <c r="R412" s="37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74">
        <v>4680115880054</v>
      </c>
      <c r="E413" s="374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76"/>
      <c r="P413" s="376"/>
      <c r="Q413" s="376"/>
      <c r="R413" s="377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81"/>
      <c r="B414" s="381"/>
      <c r="C414" s="381"/>
      <c r="D414" s="381"/>
      <c r="E414" s="381"/>
      <c r="F414" s="381"/>
      <c r="G414" s="381"/>
      <c r="H414" s="381"/>
      <c r="I414" s="381"/>
      <c r="J414" s="381"/>
      <c r="K414" s="381"/>
      <c r="L414" s="381"/>
      <c r="M414" s="382"/>
      <c r="N414" s="378" t="s">
        <v>43</v>
      </c>
      <c r="O414" s="379"/>
      <c r="P414" s="379"/>
      <c r="Q414" s="379"/>
      <c r="R414" s="379"/>
      <c r="S414" s="379"/>
      <c r="T414" s="380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81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2"/>
      <c r="N415" s="378" t="s">
        <v>43</v>
      </c>
      <c r="O415" s="379"/>
      <c r="P415" s="379"/>
      <c r="Q415" s="379"/>
      <c r="R415" s="379"/>
      <c r="S415" s="379"/>
      <c r="T415" s="380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73" t="s">
        <v>76</v>
      </c>
      <c r="B416" s="373"/>
      <c r="C416" s="373"/>
      <c r="D416" s="373"/>
      <c r="E416" s="373"/>
      <c r="F416" s="373"/>
      <c r="G416" s="373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373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74">
        <v>4680115883116</v>
      </c>
      <c r="E417" s="37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6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76"/>
      <c r="P417" s="376"/>
      <c r="Q417" s="376"/>
      <c r="R417" s="37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74">
        <v>4680115883093</v>
      </c>
      <c r="E418" s="37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76"/>
      <c r="P418" s="376"/>
      <c r="Q418" s="376"/>
      <c r="R418" s="37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74">
        <v>4680115883109</v>
      </c>
      <c r="E419" s="37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76"/>
      <c r="P419" s="376"/>
      <c r="Q419" s="376"/>
      <c r="R419" s="37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74">
        <v>4680115882072</v>
      </c>
      <c r="E420" s="37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607" t="s">
        <v>592</v>
      </c>
      <c r="O420" s="376"/>
      <c r="P420" s="376"/>
      <c r="Q420" s="376"/>
      <c r="R420" s="37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74">
        <v>4680115882102</v>
      </c>
      <c r="E421" s="37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8" t="s">
        <v>595</v>
      </c>
      <c r="O421" s="376"/>
      <c r="P421" s="376"/>
      <c r="Q421" s="376"/>
      <c r="R421" s="37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74">
        <v>4680115882096</v>
      </c>
      <c r="E422" s="374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09" t="s">
        <v>598</v>
      </c>
      <c r="O422" s="376"/>
      <c r="P422" s="376"/>
      <c r="Q422" s="376"/>
      <c r="R422" s="37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81"/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2"/>
      <c r="N423" s="378" t="s">
        <v>43</v>
      </c>
      <c r="O423" s="379"/>
      <c r="P423" s="379"/>
      <c r="Q423" s="379"/>
      <c r="R423" s="379"/>
      <c r="S423" s="379"/>
      <c r="T423" s="380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1"/>
      <c r="M424" s="382"/>
      <c r="N424" s="378" t="s">
        <v>43</v>
      </c>
      <c r="O424" s="379"/>
      <c r="P424" s="379"/>
      <c r="Q424" s="379"/>
      <c r="R424" s="379"/>
      <c r="S424" s="379"/>
      <c r="T424" s="380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73" t="s">
        <v>81</v>
      </c>
      <c r="B425" s="373"/>
      <c r="C425" s="373"/>
      <c r="D425" s="373"/>
      <c r="E425" s="373"/>
      <c r="F425" s="373"/>
      <c r="G425" s="373"/>
      <c r="H425" s="373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  <c r="U425" s="373"/>
      <c r="V425" s="373"/>
      <c r="W425" s="373"/>
      <c r="X425" s="373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74">
        <v>4607091383409</v>
      </c>
      <c r="E426" s="37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76"/>
      <c r="P426" s="376"/>
      <c r="Q426" s="376"/>
      <c r="R426" s="37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74">
        <v>4607091383416</v>
      </c>
      <c r="E427" s="374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76"/>
      <c r="P427" s="376"/>
      <c r="Q427" s="376"/>
      <c r="R427" s="37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81"/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2"/>
      <c r="N428" s="378" t="s">
        <v>43</v>
      </c>
      <c r="O428" s="379"/>
      <c r="P428" s="379"/>
      <c r="Q428" s="379"/>
      <c r="R428" s="379"/>
      <c r="S428" s="379"/>
      <c r="T428" s="380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1"/>
      <c r="M429" s="382"/>
      <c r="N429" s="378" t="s">
        <v>43</v>
      </c>
      <c r="O429" s="379"/>
      <c r="P429" s="379"/>
      <c r="Q429" s="379"/>
      <c r="R429" s="379"/>
      <c r="S429" s="379"/>
      <c r="T429" s="380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71" t="s">
        <v>603</v>
      </c>
      <c r="B430" s="371"/>
      <c r="C430" s="371"/>
      <c r="D430" s="371"/>
      <c r="E430" s="371"/>
      <c r="F430" s="371"/>
      <c r="G430" s="371"/>
      <c r="H430" s="371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371"/>
      <c r="W430" s="371"/>
      <c r="X430" s="371"/>
      <c r="Y430" s="55"/>
      <c r="Z430" s="55"/>
    </row>
    <row r="431" spans="1:53" ht="16.5" customHeight="1" x14ac:dyDescent="0.25">
      <c r="A431" s="372" t="s">
        <v>604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66"/>
      <c r="Z431" s="66"/>
    </row>
    <row r="432" spans="1:53" ht="14.25" customHeight="1" x14ac:dyDescent="0.25">
      <c r="A432" s="373" t="s">
        <v>116</v>
      </c>
      <c r="B432" s="373"/>
      <c r="C432" s="373"/>
      <c r="D432" s="373"/>
      <c r="E432" s="373"/>
      <c r="F432" s="373"/>
      <c r="G432" s="373"/>
      <c r="H432" s="373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  <c r="U432" s="373"/>
      <c r="V432" s="373"/>
      <c r="W432" s="373"/>
      <c r="X432" s="373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74">
        <v>4640242180441</v>
      </c>
      <c r="E433" s="37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2" t="s">
        <v>607</v>
      </c>
      <c r="O433" s="376"/>
      <c r="P433" s="376"/>
      <c r="Q433" s="376"/>
      <c r="R433" s="37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74">
        <v>4640242180564</v>
      </c>
      <c r="E434" s="374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3" t="s">
        <v>610</v>
      </c>
      <c r="O434" s="376"/>
      <c r="P434" s="376"/>
      <c r="Q434" s="376"/>
      <c r="R434" s="377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1"/>
      <c r="M435" s="382"/>
      <c r="N435" s="378" t="s">
        <v>43</v>
      </c>
      <c r="O435" s="379"/>
      <c r="P435" s="379"/>
      <c r="Q435" s="379"/>
      <c r="R435" s="379"/>
      <c r="S435" s="379"/>
      <c r="T435" s="380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81"/>
      <c r="B436" s="381"/>
      <c r="C436" s="381"/>
      <c r="D436" s="381"/>
      <c r="E436" s="381"/>
      <c r="F436" s="381"/>
      <c r="G436" s="381"/>
      <c r="H436" s="381"/>
      <c r="I436" s="381"/>
      <c r="J436" s="381"/>
      <c r="K436" s="381"/>
      <c r="L436" s="381"/>
      <c r="M436" s="382"/>
      <c r="N436" s="378" t="s">
        <v>43</v>
      </c>
      <c r="O436" s="379"/>
      <c r="P436" s="379"/>
      <c r="Q436" s="379"/>
      <c r="R436" s="379"/>
      <c r="S436" s="379"/>
      <c r="T436" s="380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73" t="s">
        <v>108</v>
      </c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373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74">
        <v>4640242180526</v>
      </c>
      <c r="E438" s="374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614" t="s">
        <v>613</v>
      </c>
      <c r="O438" s="376"/>
      <c r="P438" s="376"/>
      <c r="Q438" s="376"/>
      <c r="R438" s="37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74">
        <v>4640242180519</v>
      </c>
      <c r="E439" s="374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615" t="s">
        <v>616</v>
      </c>
      <c r="O439" s="376"/>
      <c r="P439" s="376"/>
      <c r="Q439" s="376"/>
      <c r="R439" s="37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1"/>
      <c r="M440" s="382"/>
      <c r="N440" s="378" t="s">
        <v>43</v>
      </c>
      <c r="O440" s="379"/>
      <c r="P440" s="379"/>
      <c r="Q440" s="379"/>
      <c r="R440" s="379"/>
      <c r="S440" s="379"/>
      <c r="T440" s="380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1"/>
      <c r="M441" s="382"/>
      <c r="N441" s="378" t="s">
        <v>43</v>
      </c>
      <c r="O441" s="379"/>
      <c r="P441" s="379"/>
      <c r="Q441" s="379"/>
      <c r="R441" s="379"/>
      <c r="S441" s="379"/>
      <c r="T441" s="380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73" t="s">
        <v>76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373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74">
        <v>4640242180816</v>
      </c>
      <c r="E443" s="37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6" t="s">
        <v>619</v>
      </c>
      <c r="O443" s="376"/>
      <c r="P443" s="376"/>
      <c r="Q443" s="376"/>
      <c r="R443" s="37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74">
        <v>4640242180595</v>
      </c>
      <c r="E444" s="374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7" t="s">
        <v>622</v>
      </c>
      <c r="O444" s="376"/>
      <c r="P444" s="376"/>
      <c r="Q444" s="376"/>
      <c r="R444" s="377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2"/>
      <c r="N445" s="378" t="s">
        <v>43</v>
      </c>
      <c r="O445" s="379"/>
      <c r="P445" s="379"/>
      <c r="Q445" s="379"/>
      <c r="R445" s="379"/>
      <c r="S445" s="379"/>
      <c r="T445" s="380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1"/>
      <c r="M446" s="382"/>
      <c r="N446" s="378" t="s">
        <v>43</v>
      </c>
      <c r="O446" s="379"/>
      <c r="P446" s="379"/>
      <c r="Q446" s="379"/>
      <c r="R446" s="379"/>
      <c r="S446" s="379"/>
      <c r="T446" s="380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3" t="s">
        <v>81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74">
        <v>4640242180540</v>
      </c>
      <c r="E448" s="374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618" t="s">
        <v>625</v>
      </c>
      <c r="O448" s="376"/>
      <c r="P448" s="376"/>
      <c r="Q448" s="376"/>
      <c r="R448" s="37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74">
        <v>4640242180557</v>
      </c>
      <c r="E449" s="374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619" t="s">
        <v>628</v>
      </c>
      <c r="O449" s="376"/>
      <c r="P449" s="376"/>
      <c r="Q449" s="376"/>
      <c r="R449" s="377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2"/>
      <c r="N450" s="378" t="s">
        <v>43</v>
      </c>
      <c r="O450" s="379"/>
      <c r="P450" s="379"/>
      <c r="Q450" s="379"/>
      <c r="R450" s="379"/>
      <c r="S450" s="379"/>
      <c r="T450" s="380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1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2"/>
      <c r="N451" s="378" t="s">
        <v>43</v>
      </c>
      <c r="O451" s="379"/>
      <c r="P451" s="379"/>
      <c r="Q451" s="379"/>
      <c r="R451" s="379"/>
      <c r="S451" s="379"/>
      <c r="T451" s="380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72" t="s">
        <v>629</v>
      </c>
      <c r="B452" s="372"/>
      <c r="C452" s="372"/>
      <c r="D452" s="372"/>
      <c r="E452" s="372"/>
      <c r="F452" s="372"/>
      <c r="G452" s="372"/>
      <c r="H452" s="372"/>
      <c r="I452" s="372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66"/>
      <c r="Z452" s="66"/>
    </row>
    <row r="453" spans="1:53" ht="14.25" customHeight="1" x14ac:dyDescent="0.25">
      <c r="A453" s="373" t="s">
        <v>76</v>
      </c>
      <c r="B453" s="373"/>
      <c r="C453" s="373"/>
      <c r="D453" s="373"/>
      <c r="E453" s="373"/>
      <c r="F453" s="373"/>
      <c r="G453" s="373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67"/>
      <c r="Z453" s="67"/>
    </row>
    <row r="454" spans="1:53" ht="27" customHeight="1" x14ac:dyDescent="0.25">
      <c r="A454" s="64" t="s">
        <v>630</v>
      </c>
      <c r="B454" s="64" t="s">
        <v>631</v>
      </c>
      <c r="C454" s="37">
        <v>4301031156</v>
      </c>
      <c r="D454" s="374">
        <v>4680115880856</v>
      </c>
      <c r="E454" s="374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35</v>
      </c>
      <c r="N454" s="62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76"/>
      <c r="P454" s="376"/>
      <c r="Q454" s="376"/>
      <c r="R454" s="377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2"/>
      <c r="N455" s="378" t="s">
        <v>43</v>
      </c>
      <c r="O455" s="379"/>
      <c r="P455" s="379"/>
      <c r="Q455" s="379"/>
      <c r="R455" s="379"/>
      <c r="S455" s="379"/>
      <c r="T455" s="380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81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2"/>
      <c r="N456" s="378" t="s">
        <v>43</v>
      </c>
      <c r="O456" s="379"/>
      <c r="P456" s="379"/>
      <c r="Q456" s="379"/>
      <c r="R456" s="379"/>
      <c r="S456" s="379"/>
      <c r="T456" s="380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4.25" customHeight="1" x14ac:dyDescent="0.25">
      <c r="A457" s="373" t="s">
        <v>81</v>
      </c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373"/>
      <c r="Y457" s="67"/>
      <c r="Z457" s="67"/>
    </row>
    <row r="458" spans="1:53" ht="16.5" customHeight="1" x14ac:dyDescent="0.25">
      <c r="A458" s="64" t="s">
        <v>632</v>
      </c>
      <c r="B458" s="64" t="s">
        <v>633</v>
      </c>
      <c r="C458" s="37">
        <v>4301051310</v>
      </c>
      <c r="D458" s="374">
        <v>4680115880870</v>
      </c>
      <c r="E458" s="374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141</v>
      </c>
      <c r="M458" s="38">
        <v>40</v>
      </c>
      <c r="N458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76"/>
      <c r="P458" s="376"/>
      <c r="Q458" s="376"/>
      <c r="R458" s="377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2"/>
      <c r="N459" s="378" t="s">
        <v>43</v>
      </c>
      <c r="O459" s="379"/>
      <c r="P459" s="379"/>
      <c r="Q459" s="379"/>
      <c r="R459" s="379"/>
      <c r="S459" s="379"/>
      <c r="T459" s="380"/>
      <c r="U459" s="43" t="s">
        <v>42</v>
      </c>
      <c r="V459" s="44">
        <f>IFERROR(V458/H458,"0")</f>
        <v>0</v>
      </c>
      <c r="W459" s="44">
        <f>IFERROR(W458/H458,"0")</f>
        <v>0</v>
      </c>
      <c r="X459" s="44">
        <f>IFERROR(IF(X458="",0,X458),"0")</f>
        <v>0</v>
      </c>
      <c r="Y459" s="68"/>
      <c r="Z459" s="68"/>
    </row>
    <row r="460" spans="1:53" x14ac:dyDescent="0.2">
      <c r="A460" s="381"/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2"/>
      <c r="N460" s="378" t="s">
        <v>43</v>
      </c>
      <c r="O460" s="379"/>
      <c r="P460" s="379"/>
      <c r="Q460" s="379"/>
      <c r="R460" s="379"/>
      <c r="S460" s="379"/>
      <c r="T460" s="380"/>
      <c r="U460" s="43" t="s">
        <v>0</v>
      </c>
      <c r="V460" s="44">
        <f>IFERROR(SUM(V458:V458),"0")</f>
        <v>0</v>
      </c>
      <c r="W460" s="44">
        <f>IFERROR(SUM(W458:W458),"0")</f>
        <v>0</v>
      </c>
      <c r="X460" s="43"/>
      <c r="Y460" s="68"/>
      <c r="Z460" s="68"/>
    </row>
    <row r="461" spans="1:53" ht="15" customHeight="1" x14ac:dyDescent="0.2">
      <c r="A461" s="381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625"/>
      <c r="N461" s="622" t="s">
        <v>36</v>
      </c>
      <c r="O461" s="623"/>
      <c r="P461" s="623"/>
      <c r="Q461" s="623"/>
      <c r="R461" s="623"/>
      <c r="S461" s="623"/>
      <c r="T461" s="624"/>
      <c r="U461" s="43" t="s">
        <v>0</v>
      </c>
      <c r="V461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0</v>
      </c>
      <c r="W461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0</v>
      </c>
      <c r="X461" s="43"/>
      <c r="Y461" s="68"/>
      <c r="Z461" s="68"/>
    </row>
    <row r="462" spans="1:53" x14ac:dyDescent="0.2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1"/>
      <c r="M462" s="625"/>
      <c r="N462" s="622" t="s">
        <v>37</v>
      </c>
      <c r="O462" s="623"/>
      <c r="P462" s="623"/>
      <c r="Q462" s="623"/>
      <c r="R462" s="623"/>
      <c r="S462" s="623"/>
      <c r="T462" s="624"/>
      <c r="U462" s="43" t="s">
        <v>0</v>
      </c>
      <c r="V46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0</v>
      </c>
      <c r="W46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0</v>
      </c>
      <c r="X462" s="43"/>
      <c r="Y462" s="68"/>
      <c r="Z462" s="68"/>
    </row>
    <row r="463" spans="1:53" x14ac:dyDescent="0.2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625"/>
      <c r="N463" s="622" t="s">
        <v>38</v>
      </c>
      <c r="O463" s="623"/>
      <c r="P463" s="623"/>
      <c r="Q463" s="623"/>
      <c r="R463" s="623"/>
      <c r="S463" s="623"/>
      <c r="T463" s="624"/>
      <c r="U463" s="43" t="s">
        <v>23</v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0</v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0</v>
      </c>
      <c r="X463" s="43"/>
      <c r="Y463" s="68"/>
      <c r="Z463" s="68"/>
    </row>
    <row r="464" spans="1:53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625"/>
      <c r="N464" s="622" t="s">
        <v>39</v>
      </c>
      <c r="O464" s="623"/>
      <c r="P464" s="623"/>
      <c r="Q464" s="623"/>
      <c r="R464" s="623"/>
      <c r="S464" s="623"/>
      <c r="T464" s="624"/>
      <c r="U464" s="43" t="s">
        <v>0</v>
      </c>
      <c r="V464" s="44">
        <f>GrossWeightTotal+PalletQtyTotal*25</f>
        <v>0</v>
      </c>
      <c r="W464" s="44">
        <f>GrossWeightTotalR+PalletQtyTotalR*25</f>
        <v>0</v>
      </c>
      <c r="X464" s="43"/>
      <c r="Y464" s="68"/>
      <c r="Z464" s="68"/>
    </row>
    <row r="465" spans="1:29" x14ac:dyDescent="0.2">
      <c r="A465" s="381"/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625"/>
      <c r="N465" s="622" t="s">
        <v>40</v>
      </c>
      <c r="O465" s="623"/>
      <c r="P465" s="623"/>
      <c r="Q465" s="623"/>
      <c r="R465" s="623"/>
      <c r="S465" s="623"/>
      <c r="T465" s="624"/>
      <c r="U465" s="43" t="s">
        <v>23</v>
      </c>
      <c r="V465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0</v>
      </c>
      <c r="W465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0</v>
      </c>
      <c r="X465" s="43"/>
      <c r="Y465" s="68"/>
      <c r="Z465" s="68"/>
    </row>
    <row r="466" spans="1:29" ht="14.25" x14ac:dyDescent="0.2">
      <c r="A466" s="381"/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625"/>
      <c r="N466" s="622" t="s">
        <v>41</v>
      </c>
      <c r="O466" s="623"/>
      <c r="P466" s="623"/>
      <c r="Q466" s="623"/>
      <c r="R466" s="623"/>
      <c r="S466" s="623"/>
      <c r="T466" s="624"/>
      <c r="U466" s="46" t="s">
        <v>54</v>
      </c>
      <c r="V466" s="43"/>
      <c r="W466" s="43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0</v>
      </c>
      <c r="Y466" s="68"/>
      <c r="Z466" s="68"/>
    </row>
    <row r="467" spans="1:29" ht="13.5" thickBot="1" x14ac:dyDescent="0.25"/>
    <row r="468" spans="1:29" ht="27" thickTop="1" thickBot="1" x14ac:dyDescent="0.25">
      <c r="A468" s="47" t="s">
        <v>9</v>
      </c>
      <c r="B468" s="72" t="s">
        <v>75</v>
      </c>
      <c r="C468" s="626" t="s">
        <v>106</v>
      </c>
      <c r="D468" s="626" t="s">
        <v>106</v>
      </c>
      <c r="E468" s="626" t="s">
        <v>106</v>
      </c>
      <c r="F468" s="626" t="s">
        <v>106</v>
      </c>
      <c r="G468" s="626" t="s">
        <v>251</v>
      </c>
      <c r="H468" s="626" t="s">
        <v>251</v>
      </c>
      <c r="I468" s="626" t="s">
        <v>251</v>
      </c>
      <c r="J468" s="626" t="s">
        <v>251</v>
      </c>
      <c r="K468" s="627"/>
      <c r="L468" s="626" t="s">
        <v>251</v>
      </c>
      <c r="M468" s="626" t="s">
        <v>251</v>
      </c>
      <c r="N468" s="626" t="s">
        <v>444</v>
      </c>
      <c r="O468" s="626" t="s">
        <v>444</v>
      </c>
      <c r="P468" s="626" t="s">
        <v>491</v>
      </c>
      <c r="Q468" s="626" t="s">
        <v>491</v>
      </c>
      <c r="R468" s="72" t="s">
        <v>561</v>
      </c>
      <c r="S468" s="626" t="s">
        <v>603</v>
      </c>
      <c r="T468" s="626" t="s">
        <v>603</v>
      </c>
      <c r="U468" s="1"/>
      <c r="Z468" s="61"/>
      <c r="AC468" s="1"/>
    </row>
    <row r="469" spans="1:29" ht="14.25" customHeight="1" thickTop="1" x14ac:dyDescent="0.2">
      <c r="A469" s="628" t="s">
        <v>10</v>
      </c>
      <c r="B469" s="626" t="s">
        <v>75</v>
      </c>
      <c r="C469" s="626" t="s">
        <v>107</v>
      </c>
      <c r="D469" s="626" t="s">
        <v>115</v>
      </c>
      <c r="E469" s="626" t="s">
        <v>106</v>
      </c>
      <c r="F469" s="626" t="s">
        <v>244</v>
      </c>
      <c r="G469" s="626" t="s">
        <v>252</v>
      </c>
      <c r="H469" s="626" t="s">
        <v>259</v>
      </c>
      <c r="I469" s="626" t="s">
        <v>276</v>
      </c>
      <c r="J469" s="626" t="s">
        <v>336</v>
      </c>
      <c r="K469" s="1"/>
      <c r="L469" s="626" t="s">
        <v>412</v>
      </c>
      <c r="M469" s="626" t="s">
        <v>430</v>
      </c>
      <c r="N469" s="626" t="s">
        <v>445</v>
      </c>
      <c r="O469" s="626" t="s">
        <v>468</v>
      </c>
      <c r="P469" s="626" t="s">
        <v>492</v>
      </c>
      <c r="Q469" s="626" t="s">
        <v>539</v>
      </c>
      <c r="R469" s="626" t="s">
        <v>561</v>
      </c>
      <c r="S469" s="626" t="s">
        <v>604</v>
      </c>
      <c r="T469" s="626" t="s">
        <v>629</v>
      </c>
      <c r="U469" s="1"/>
      <c r="Z469" s="61"/>
      <c r="AC469" s="1"/>
    </row>
    <row r="470" spans="1:29" ht="13.5" thickBot="1" x14ac:dyDescent="0.25">
      <c r="A470" s="629"/>
      <c r="B470" s="626"/>
      <c r="C470" s="626"/>
      <c r="D470" s="626"/>
      <c r="E470" s="626"/>
      <c r="F470" s="626"/>
      <c r="G470" s="626"/>
      <c r="H470" s="626"/>
      <c r="I470" s="626"/>
      <c r="J470" s="626"/>
      <c r="K470" s="1"/>
      <c r="L470" s="626"/>
      <c r="M470" s="626"/>
      <c r="N470" s="626"/>
      <c r="O470" s="626"/>
      <c r="P470" s="626"/>
      <c r="Q470" s="626"/>
      <c r="R470" s="626"/>
      <c r="S470" s="626"/>
      <c r="T470" s="626"/>
      <c r="U470" s="1"/>
      <c r="Z470" s="61"/>
      <c r="AC470" s="1"/>
    </row>
    <row r="471" spans="1:29" ht="18" thickTop="1" thickBot="1" x14ac:dyDescent="0.25">
      <c r="A471" s="47" t="s">
        <v>13</v>
      </c>
      <c r="B471" s="53">
        <f>IFERROR(W22*1,"0")+IFERROR(W26*1,"0")+IFERROR(W27*1,"0")+IFERROR(W28*1,"0")+IFERROR(W29*1,"0")+IFERROR(W30*1,"0")+IFERROR(W31*1,"0")+IFERROR(W35*1,"0")+IFERROR(W39*1,"0")+IFERROR(W43*1,"0")</f>
        <v>0</v>
      </c>
      <c r="C471" s="53">
        <f>IFERROR(W49*1,"0")+IFERROR(W50*1,"0")</f>
        <v>0</v>
      </c>
      <c r="D471" s="53">
        <f>IFERROR(W55*1,"0")+IFERROR(W56*1,"0")+IFERROR(W57*1,"0")+IFERROR(W58*1,"0")</f>
        <v>0</v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53">
        <f>IFERROR(W128*1,"0")+IFERROR(W129*1,"0")+IFERROR(W130*1,"0")</f>
        <v>0</v>
      </c>
      <c r="G471" s="53">
        <f>IFERROR(W136*1,"0")+IFERROR(W137*1,"0")+IFERROR(W138*1,"0")</f>
        <v>0</v>
      </c>
      <c r="H471" s="53">
        <f>IFERROR(W143*1,"0")+IFERROR(W144*1,"0")+IFERROR(W145*1,"0")+IFERROR(W146*1,"0")+IFERROR(W147*1,"0")+IFERROR(W148*1,"0")+IFERROR(W149*1,"0")+IFERROR(W150*1,"0")</f>
        <v>0</v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1"/>
      <c r="L471" s="53">
        <f>IFERROR(W256*1,"0")+IFERROR(W257*1,"0")+IFERROR(W258*1,"0")+IFERROR(W259*1,"0")+IFERROR(W260*1,"0")+IFERROR(W261*1,"0")+IFERROR(W262*1,"0")+IFERROR(W266*1,"0")+IFERROR(W267*1,"0")</f>
        <v>0</v>
      </c>
      <c r="M471" s="53">
        <f>IFERROR(W272*1,"0")+IFERROR(W276*1,"0")+IFERROR(W277*1,"0")+IFERROR(W278*1,"0")+IFERROR(W282*1,"0")+IFERROR(W286*1,"0")</f>
        <v>0</v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53">
        <f>IFERROR(W379*1,"0")+IFERROR(W380*1,"0")+IFERROR(W384*1,"0")+IFERROR(W385*1,"0")+IFERROR(W386*1,"0")+IFERROR(W387*1,"0")+IFERROR(W388*1,"0")+IFERROR(W389*1,"0")+IFERROR(W390*1,"0")+IFERROR(W394*1,"0")</f>
        <v>0</v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53">
        <f>IFERROR(W433*1,"0")+IFERROR(W434*1,"0")+IFERROR(W438*1,"0")+IFERROR(W439*1,"0")+IFERROR(W443*1,"0")+IFERROR(W444*1,"0")+IFERROR(W448*1,"0")+IFERROR(W449*1,"0")</f>
        <v>0</v>
      </c>
      <c r="T471" s="53">
        <f>IFERROR(W454*1,"0")+IFERROR(W458*1,"0")</f>
        <v>0</v>
      </c>
      <c r="U471" s="1"/>
      <c r="Z471" s="61"/>
      <c r="AC471" s="1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7">
    <mergeCell ref="T469:T470"/>
    <mergeCell ref="J469:J470"/>
    <mergeCell ref="L469:L470"/>
    <mergeCell ref="M469:M470"/>
    <mergeCell ref="N469:N470"/>
    <mergeCell ref="O469:O470"/>
    <mergeCell ref="P469:P470"/>
    <mergeCell ref="Q469:Q470"/>
    <mergeCell ref="R469:R470"/>
    <mergeCell ref="S469:S470"/>
    <mergeCell ref="A469:A470"/>
    <mergeCell ref="B469:B470"/>
    <mergeCell ref="C469:C470"/>
    <mergeCell ref="D469:D470"/>
    <mergeCell ref="E469:E470"/>
    <mergeCell ref="F469:F470"/>
    <mergeCell ref="G469:G470"/>
    <mergeCell ref="H469:H470"/>
    <mergeCell ref="I469:I470"/>
    <mergeCell ref="N461:T461"/>
    <mergeCell ref="A461:M466"/>
    <mergeCell ref="N462:T462"/>
    <mergeCell ref="N463:T463"/>
    <mergeCell ref="N464:T464"/>
    <mergeCell ref="N465:T465"/>
    <mergeCell ref="N466:T466"/>
    <mergeCell ref="C468:F468"/>
    <mergeCell ref="G468:M468"/>
    <mergeCell ref="N468:O468"/>
    <mergeCell ref="P468:Q468"/>
    <mergeCell ref="S468:T468"/>
    <mergeCell ref="N455:T455"/>
    <mergeCell ref="A455:M456"/>
    <mergeCell ref="N456:T456"/>
    <mergeCell ref="A457:X457"/>
    <mergeCell ref="D458:E458"/>
    <mergeCell ref="N458:R458"/>
    <mergeCell ref="N459:T459"/>
    <mergeCell ref="A459:M460"/>
    <mergeCell ref="N460:T460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634</v>
      </c>
      <c r="H1" s="9"/>
    </row>
    <row r="3" spans="2:8" x14ac:dyDescent="0.2">
      <c r="B3" s="54" t="s">
        <v>635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637</v>
      </c>
      <c r="C6" s="54" t="s">
        <v>638</v>
      </c>
      <c r="D6" s="54" t="s">
        <v>639</v>
      </c>
      <c r="E6" s="54" t="s">
        <v>48</v>
      </c>
    </row>
    <row r="7" spans="2:8" x14ac:dyDescent="0.2">
      <c r="B7" s="54" t="s">
        <v>640</v>
      </c>
      <c r="C7" s="54" t="s">
        <v>641</v>
      </c>
      <c r="D7" s="54" t="s">
        <v>642</v>
      </c>
      <c r="E7" s="54" t="s">
        <v>48</v>
      </c>
    </row>
    <row r="9" spans="2:8" x14ac:dyDescent="0.2">
      <c r="B9" s="54" t="s">
        <v>643</v>
      </c>
      <c r="C9" s="54" t="s">
        <v>638</v>
      </c>
      <c r="D9" s="54" t="s">
        <v>48</v>
      </c>
      <c r="E9" s="54" t="s">
        <v>48</v>
      </c>
    </row>
    <row r="11" spans="2:8" x14ac:dyDescent="0.2">
      <c r="B11" s="54" t="s">
        <v>644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645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2023-11-07T08:53:23Z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