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CC63AC8D-9BDD-445F-B17A-69C225C263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8" i="2"/>
  <c r="U457" i="2"/>
  <c r="V456" i="2"/>
  <c r="S473" i="2" s="1"/>
  <c r="M456" i="2"/>
  <c r="U453" i="2"/>
  <c r="U452" i="2"/>
  <c r="V451" i="2"/>
  <c r="W451" i="2" s="1"/>
  <c r="M451" i="2"/>
  <c r="V450" i="2"/>
  <c r="W450" i="2" s="1"/>
  <c r="M450" i="2"/>
  <c r="U448" i="2"/>
  <c r="U447" i="2"/>
  <c r="V446" i="2"/>
  <c r="V448" i="2" s="1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M436" i="2"/>
  <c r="U432" i="2"/>
  <c r="U431" i="2"/>
  <c r="V430" i="2"/>
  <c r="M430" i="2"/>
  <c r="V429" i="2"/>
  <c r="W429" i="2" s="1"/>
  <c r="M429" i="2"/>
  <c r="U427" i="2"/>
  <c r="U426" i="2"/>
  <c r="V425" i="2"/>
  <c r="W425" i="2" s="1"/>
  <c r="V424" i="2"/>
  <c r="W424" i="2" s="1"/>
  <c r="V423" i="2"/>
  <c r="W423" i="2" s="1"/>
  <c r="V422" i="2"/>
  <c r="W422" i="2" s="1"/>
  <c r="M422" i="2"/>
  <c r="V421" i="2"/>
  <c r="W421" i="2" s="1"/>
  <c r="M421" i="2"/>
  <c r="V420" i="2"/>
  <c r="M420" i="2"/>
  <c r="U418" i="2"/>
  <c r="U417" i="2"/>
  <c r="V416" i="2"/>
  <c r="W416" i="2" s="1"/>
  <c r="M416" i="2"/>
  <c r="V415" i="2"/>
  <c r="V417" i="2" s="1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W403" i="2"/>
  <c r="V403" i="2"/>
  <c r="M403" i="2"/>
  <c r="U399" i="2"/>
  <c r="U398" i="2"/>
  <c r="V397" i="2"/>
  <c r="M397" i="2"/>
  <c r="U395" i="2"/>
  <c r="U394" i="2"/>
  <c r="V393" i="2"/>
  <c r="V395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W386" i="2" s="1"/>
  <c r="V385" i="2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W378" i="2"/>
  <c r="V378" i="2"/>
  <c r="M378" i="2"/>
  <c r="U375" i="2"/>
  <c r="U374" i="2"/>
  <c r="V373" i="2"/>
  <c r="V374" i="2" s="1"/>
  <c r="U371" i="2"/>
  <c r="U370" i="2"/>
  <c r="V369" i="2"/>
  <c r="W369" i="2" s="1"/>
  <c r="M369" i="2"/>
  <c r="V368" i="2"/>
  <c r="W368" i="2" s="1"/>
  <c r="M368" i="2"/>
  <c r="V367" i="2"/>
  <c r="W367" i="2" s="1"/>
  <c r="M367" i="2"/>
  <c r="U365" i="2"/>
  <c r="U364" i="2"/>
  <c r="V363" i="2"/>
  <c r="W363" i="2" s="1"/>
  <c r="W364" i="2" s="1"/>
  <c r="M363" i="2"/>
  <c r="U361" i="2"/>
  <c r="U360" i="2"/>
  <c r="V359" i="2"/>
  <c r="W359" i="2" s="1"/>
  <c r="M359" i="2"/>
  <c r="V358" i="2"/>
  <c r="W358" i="2" s="1"/>
  <c r="M358" i="2"/>
  <c r="V357" i="2"/>
  <c r="M357" i="2"/>
  <c r="W356" i="2"/>
  <c r="V356" i="2"/>
  <c r="M356" i="2"/>
  <c r="U354" i="2"/>
  <c r="U353" i="2"/>
  <c r="V352" i="2"/>
  <c r="W352" i="2" s="1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V322" i="2"/>
  <c r="W322" i="2" s="1"/>
  <c r="W326" i="2" s="1"/>
  <c r="M322" i="2"/>
  <c r="U320" i="2"/>
  <c r="U319" i="2"/>
  <c r="V318" i="2"/>
  <c r="W318" i="2" s="1"/>
  <c r="M318" i="2"/>
  <c r="V317" i="2"/>
  <c r="V319" i="2" s="1"/>
  <c r="M317" i="2"/>
  <c r="U315" i="2"/>
  <c r="U314" i="2"/>
  <c r="V313" i="2"/>
  <c r="W313" i="2" s="1"/>
  <c r="M313" i="2"/>
  <c r="W312" i="2"/>
  <c r="V312" i="2"/>
  <c r="M312" i="2"/>
  <c r="V311" i="2"/>
  <c r="M311" i="2"/>
  <c r="V310" i="2"/>
  <c r="W310" i="2" s="1"/>
  <c r="M310" i="2"/>
  <c r="U307" i="2"/>
  <c r="U306" i="2"/>
  <c r="V305" i="2"/>
  <c r="W305" i="2" s="1"/>
  <c r="W306" i="2" s="1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W296" i="2" s="1"/>
  <c r="W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M285" i="2"/>
  <c r="U281" i="2"/>
  <c r="U280" i="2"/>
  <c r="V279" i="2"/>
  <c r="M279" i="2"/>
  <c r="V277" i="2"/>
  <c r="U277" i="2"/>
  <c r="U276" i="2"/>
  <c r="V275" i="2"/>
  <c r="M275" i="2"/>
  <c r="U273" i="2"/>
  <c r="U272" i="2"/>
  <c r="V271" i="2"/>
  <c r="W271" i="2" s="1"/>
  <c r="M271" i="2"/>
  <c r="V270" i="2"/>
  <c r="W270" i="2" s="1"/>
  <c r="M270" i="2"/>
  <c r="V269" i="2"/>
  <c r="M269" i="2"/>
  <c r="U267" i="2"/>
  <c r="U266" i="2"/>
  <c r="V265" i="2"/>
  <c r="V267" i="2" s="1"/>
  <c r="M265" i="2"/>
  <c r="U262" i="2"/>
  <c r="U261" i="2"/>
  <c r="V260" i="2"/>
  <c r="M260" i="2"/>
  <c r="V259" i="2"/>
  <c r="W259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W236" i="2" s="1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W213" i="2" s="1"/>
  <c r="M213" i="2"/>
  <c r="U211" i="2"/>
  <c r="U210" i="2"/>
  <c r="V209" i="2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M194" i="2"/>
  <c r="V193" i="2"/>
  <c r="W193" i="2" s="1"/>
  <c r="M193" i="2"/>
  <c r="V192" i="2"/>
  <c r="W192" i="2" s="1"/>
  <c r="M192" i="2"/>
  <c r="V191" i="2"/>
  <c r="M191" i="2"/>
  <c r="U188" i="2"/>
  <c r="U187" i="2"/>
  <c r="V186" i="2"/>
  <c r="W186" i="2" s="1"/>
  <c r="M186" i="2"/>
  <c r="V185" i="2"/>
  <c r="V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W166" i="2" s="1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M158" i="2"/>
  <c r="U156" i="2"/>
  <c r="U155" i="2"/>
  <c r="V154" i="2"/>
  <c r="W154" i="2" s="1"/>
  <c r="M154" i="2"/>
  <c r="V153" i="2"/>
  <c r="W153" i="2" s="1"/>
  <c r="U151" i="2"/>
  <c r="U150" i="2"/>
  <c r="V149" i="2"/>
  <c r="W149" i="2" s="1"/>
  <c r="M149" i="2"/>
  <c r="V148" i="2"/>
  <c r="W148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M137" i="2"/>
  <c r="V136" i="2"/>
  <c r="W136" i="2" s="1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3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V99" i="2"/>
  <c r="W99" i="2" s="1"/>
  <c r="V98" i="2"/>
  <c r="W98" i="2" s="1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M62" i="2"/>
  <c r="V61" i="2"/>
  <c r="W61" i="2" s="1"/>
  <c r="M61" i="2"/>
  <c r="W60" i="2"/>
  <c r="V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W47" i="2" s="1"/>
  <c r="M47" i="2"/>
  <c r="V46" i="2"/>
  <c r="C473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W35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M22" i="2"/>
  <c r="H10" i="2"/>
  <c r="A9" i="2"/>
  <c r="J9" i="2" s="1"/>
  <c r="D7" i="2"/>
  <c r="N6" i="2"/>
  <c r="M2" i="2"/>
  <c r="U463" i="2" l="1"/>
  <c r="V116" i="2"/>
  <c r="V155" i="2"/>
  <c r="V182" i="2"/>
  <c r="W329" i="2"/>
  <c r="W330" i="2" s="1"/>
  <c r="V330" i="2"/>
  <c r="E473" i="2"/>
  <c r="W22" i="2"/>
  <c r="W23" i="2" s="1"/>
  <c r="V48" i="2"/>
  <c r="W239" i="2"/>
  <c r="V320" i="2"/>
  <c r="W373" i="2"/>
  <c r="W374" i="2" s="1"/>
  <c r="W393" i="2"/>
  <c r="W394" i="2" s="1"/>
  <c r="V394" i="2"/>
  <c r="V426" i="2"/>
  <c r="V37" i="2"/>
  <c r="V38" i="2"/>
  <c r="V41" i="2"/>
  <c r="V55" i="2"/>
  <c r="V74" i="2"/>
  <c r="V117" i="2"/>
  <c r="V206" i="2"/>
  <c r="V245" i="2"/>
  <c r="V273" i="2"/>
  <c r="W269" i="2"/>
  <c r="V281" i="2"/>
  <c r="V280" i="2"/>
  <c r="W279" i="2"/>
  <c r="W280" i="2" s="1"/>
  <c r="V95" i="2"/>
  <c r="J473" i="2"/>
  <c r="W191" i="2"/>
  <c r="V210" i="2"/>
  <c r="V211" i="2"/>
  <c r="V226" i="2"/>
  <c r="V276" i="2"/>
  <c r="W275" i="2"/>
  <c r="W276" i="2" s="1"/>
  <c r="V298" i="2"/>
  <c r="O473" i="2"/>
  <c r="V338" i="2"/>
  <c r="V361" i="2"/>
  <c r="W357" i="2"/>
  <c r="W360" i="2" s="1"/>
  <c r="V380" i="2"/>
  <c r="V391" i="2"/>
  <c r="W385" i="2"/>
  <c r="V399" i="2"/>
  <c r="V398" i="2"/>
  <c r="W412" i="2"/>
  <c r="V432" i="2"/>
  <c r="V431" i="2"/>
  <c r="V452" i="2"/>
  <c r="V464" i="2"/>
  <c r="U467" i="2"/>
  <c r="V24" i="2"/>
  <c r="V33" i="2"/>
  <c r="D473" i="2"/>
  <c r="V84" i="2"/>
  <c r="V108" i="2"/>
  <c r="V109" i="2"/>
  <c r="G473" i="2"/>
  <c r="W150" i="2"/>
  <c r="W155" i="2"/>
  <c r="V227" i="2"/>
  <c r="V234" i="2"/>
  <c r="V257" i="2"/>
  <c r="V262" i="2"/>
  <c r="V261" i="2"/>
  <c r="V272" i="2"/>
  <c r="M473" i="2"/>
  <c r="V299" i="2"/>
  <c r="V306" i="2"/>
  <c r="V307" i="2"/>
  <c r="V315" i="2"/>
  <c r="V354" i="2"/>
  <c r="V360" i="2"/>
  <c r="V364" i="2"/>
  <c r="V365" i="2"/>
  <c r="W370" i="2"/>
  <c r="V375" i="2"/>
  <c r="P473" i="2"/>
  <c r="Q473" i="2"/>
  <c r="W415" i="2"/>
  <c r="V427" i="2"/>
  <c r="R473" i="2"/>
  <c r="V444" i="2"/>
  <c r="W446" i="2"/>
  <c r="W447" i="2" s="1"/>
  <c r="V453" i="2"/>
  <c r="U466" i="2"/>
  <c r="F10" i="2"/>
  <c r="H9" i="2"/>
  <c r="A10" i="2"/>
  <c r="W37" i="2"/>
  <c r="W390" i="2"/>
  <c r="W226" i="2"/>
  <c r="W245" i="2"/>
  <c r="W217" i="2"/>
  <c r="W380" i="2"/>
  <c r="W443" i="2"/>
  <c r="W452" i="2"/>
  <c r="W272" i="2"/>
  <c r="W417" i="2"/>
  <c r="W144" i="2"/>
  <c r="W162" i="2"/>
  <c r="W62" i="2"/>
  <c r="W100" i="2"/>
  <c r="W108" i="2" s="1"/>
  <c r="W129" i="2"/>
  <c r="W132" i="2" s="1"/>
  <c r="V150" i="2"/>
  <c r="V188" i="2"/>
  <c r="W194" i="2"/>
  <c r="W206" i="2" s="1"/>
  <c r="V217" i="2"/>
  <c r="W249" i="2"/>
  <c r="W256" i="2" s="1"/>
  <c r="W265" i="2"/>
  <c r="W266" i="2" s="1"/>
  <c r="V293" i="2"/>
  <c r="W311" i="2"/>
  <c r="W314" i="2" s="1"/>
  <c r="V326" i="2"/>
  <c r="V390" i="2"/>
  <c r="V412" i="2"/>
  <c r="W436" i="2"/>
  <c r="W438" i="2" s="1"/>
  <c r="V447" i="2"/>
  <c r="V465" i="2"/>
  <c r="V466" i="2" s="1"/>
  <c r="H473" i="2"/>
  <c r="W111" i="2"/>
  <c r="V144" i="2"/>
  <c r="V156" i="2"/>
  <c r="V183" i="2"/>
  <c r="W340" i="2"/>
  <c r="W353" i="2" s="1"/>
  <c r="W460" i="2"/>
  <c r="W461" i="2" s="1"/>
  <c r="I473" i="2"/>
  <c r="V49" i="2"/>
  <c r="V42" i="2"/>
  <c r="V56" i="2"/>
  <c r="V75" i="2"/>
  <c r="V207" i="2"/>
  <c r="V266" i="2"/>
  <c r="W285" i="2"/>
  <c r="W293" i="2" s="1"/>
  <c r="W317" i="2"/>
  <c r="W319" i="2" s="1"/>
  <c r="W335" i="2"/>
  <c r="W337" i="2" s="1"/>
  <c r="V353" i="2"/>
  <c r="V381" i="2"/>
  <c r="W397" i="2"/>
  <c r="W398" i="2" s="1"/>
  <c r="V418" i="2"/>
  <c r="V151" i="2"/>
  <c r="V162" i="2"/>
  <c r="V218" i="2"/>
  <c r="V294" i="2"/>
  <c r="V327" i="2"/>
  <c r="V413" i="2"/>
  <c r="V461" i="2"/>
  <c r="K473" i="2"/>
  <c r="V133" i="2"/>
  <c r="V32" i="2"/>
  <c r="W52" i="2"/>
  <c r="W55" i="2" s="1"/>
  <c r="W59" i="2"/>
  <c r="W77" i="2"/>
  <c r="W83" i="2" s="1"/>
  <c r="W87" i="2"/>
  <c r="W95" i="2" s="1"/>
  <c r="W112" i="2"/>
  <c r="V145" i="2"/>
  <c r="W185" i="2"/>
  <c r="W187" i="2" s="1"/>
  <c r="V233" i="2"/>
  <c r="V239" i="2"/>
  <c r="W260" i="2"/>
  <c r="W261" i="2" s="1"/>
  <c r="W430" i="2"/>
  <c r="W431" i="2" s="1"/>
  <c r="V443" i="2"/>
  <c r="L473" i="2"/>
  <c r="W46" i="2"/>
  <c r="W48" i="2" s="1"/>
  <c r="W209" i="2"/>
  <c r="W210" i="2" s="1"/>
  <c r="W229" i="2"/>
  <c r="W233" i="2" s="1"/>
  <c r="W301" i="2"/>
  <c r="W302" i="2" s="1"/>
  <c r="V370" i="2"/>
  <c r="W420" i="2"/>
  <c r="W426" i="2" s="1"/>
  <c r="V438" i="2"/>
  <c r="W456" i="2"/>
  <c r="W457" i="2" s="1"/>
  <c r="V163" i="2"/>
  <c r="B473" i="2"/>
  <c r="N473" i="2"/>
  <c r="W26" i="2"/>
  <c r="W32" i="2" s="1"/>
  <c r="V96" i="2"/>
  <c r="V124" i="2"/>
  <c r="F9" i="2"/>
  <c r="V83" i="2"/>
  <c r="W120" i="2"/>
  <c r="W124" i="2" s="1"/>
  <c r="V240" i="2"/>
  <c r="V256" i="2"/>
  <c r="V302" i="2"/>
  <c r="V337" i="2"/>
  <c r="V457" i="2"/>
  <c r="V314" i="2"/>
  <c r="V371" i="2"/>
  <c r="V439" i="2"/>
  <c r="V132" i="2"/>
  <c r="V125" i="2"/>
  <c r="W165" i="2"/>
  <c r="W182" i="2" s="1"/>
  <c r="V246" i="2"/>
  <c r="V458" i="2"/>
  <c r="W74" i="2" l="1"/>
  <c r="V467" i="2"/>
  <c r="V463" i="2"/>
  <c r="W116" i="2"/>
  <c r="W468" i="2" l="1"/>
</calcChain>
</file>

<file path=xl/sharedStrings.xml><?xml version="1.0" encoding="utf-8"?>
<sst xmlns="http://schemas.openxmlformats.org/spreadsheetml/2006/main" count="2687" uniqueCount="635">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</sst>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14" zoomScaleNormal="100" zoomScaleSheetLayoutView="100" workbookViewId="0">
      <selection activeCell="Y27" sqref="Y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45194</v>
      </c>
      <c r="O5" s="319"/>
      <c r="Q5" s="320" t="s">
        <v>3</v>
      </c>
      <c r="R5" s="321"/>
      <c r="S5" s="322" t="s">
        <v>615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616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396" t="s">
        <v>123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397" t="s">
        <v>127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106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411" t="s">
        <v>158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413" t="s">
        <v>163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414" t="s">
        <v>166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72" t="s">
        <v>75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72" t="s">
        <v>79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426" t="s">
        <v>191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427" t="s">
        <v>194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8" t="s">
        <v>196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431" t="s">
        <v>203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432" t="s">
        <v>206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433" t="s">
        <v>209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435" t="s">
        <v>214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72" t="s">
        <v>215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438" t="s">
        <v>222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440" t="s">
        <v>227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228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79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237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238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113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75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262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113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106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58" t="s">
        <v>269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75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79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66" t="s">
        <v>285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72" t="s">
        <v>215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71" t="s">
        <v>318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113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4301011395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48</v>
      </c>
      <c r="K195" s="39" t="s">
        <v>323</v>
      </c>
      <c r="L195" s="38">
        <v>55</v>
      </c>
      <c r="M195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IFERROR(IF(V195=0,"",ROUNDUP(V195/H195,0)*0.02039),"")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4301010928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72" t="s">
        <v>106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75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79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215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92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513" t="s">
        <v>380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514" t="s">
        <v>383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386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71" t="s">
        <v>394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113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1" t="s">
        <v>400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72" t="s">
        <v>75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412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75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215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425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426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539" t="s">
        <v>436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215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449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215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472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504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215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522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580" t="s">
        <v>525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539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522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550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550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581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584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587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592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80"/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1"/>
      <c r="M447" s="377" t="s">
        <v>43</v>
      </c>
      <c r="N447" s="378"/>
      <c r="O447" s="378"/>
      <c r="P447" s="378"/>
      <c r="Q447" s="378"/>
      <c r="R447" s="378"/>
      <c r="S447" s="379"/>
      <c r="T447" s="43" t="s">
        <v>42</v>
      </c>
      <c r="U447" s="44">
        <f>IFERROR(U446/H446,"0")</f>
        <v>0</v>
      </c>
      <c r="V447" s="44">
        <f>IFERROR(V446/H446,"0")</f>
        <v>0</v>
      </c>
      <c r="W447" s="44">
        <f>IFERROR(IF(W446="",0,W446),"0")</f>
        <v>0</v>
      </c>
      <c r="X447" s="68"/>
      <c r="Y447" s="68"/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0</v>
      </c>
      <c r="U448" s="44">
        <f>IFERROR(SUM(U446:U446),"0")</f>
        <v>0</v>
      </c>
      <c r="V448" s="44">
        <f>IFERROR(SUM(V446:V446),"0")</f>
        <v>0</v>
      </c>
      <c r="W448" s="43"/>
      <c r="X448" s="68"/>
      <c r="Y448" s="68"/>
    </row>
    <row r="449" spans="1:52" ht="14.25" customHeight="1" x14ac:dyDescent="0.25">
      <c r="A449" s="372" t="s">
        <v>79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67"/>
      <c r="Y449" s="67"/>
    </row>
    <row r="450" spans="1:52" ht="27" customHeight="1" x14ac:dyDescent="0.25">
      <c r="A450" s="64" t="s">
        <v>604</v>
      </c>
      <c r="B450" s="64" t="s">
        <v>605</v>
      </c>
      <c r="C450" s="37">
        <v>4301051381</v>
      </c>
      <c r="D450" s="373">
        <v>4680115881068</v>
      </c>
      <c r="E450" s="373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61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75"/>
      <c r="O450" s="375"/>
      <c r="P450" s="375"/>
      <c r="Q450" s="37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606</v>
      </c>
      <c r="B451" s="64" t="s">
        <v>607</v>
      </c>
      <c r="C451" s="37">
        <v>4301051382</v>
      </c>
      <c r="D451" s="373">
        <v>4680115881075</v>
      </c>
      <c r="E451" s="373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1"/>
      <c r="M452" s="377" t="s">
        <v>43</v>
      </c>
      <c r="N452" s="378"/>
      <c r="O452" s="378"/>
      <c r="P452" s="378"/>
      <c r="Q452" s="378"/>
      <c r="R452" s="378"/>
      <c r="S452" s="379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71" t="s">
        <v>608</v>
      </c>
      <c r="B454" s="371"/>
      <c r="C454" s="371"/>
      <c r="D454" s="371"/>
      <c r="E454" s="371"/>
      <c r="F454" s="371"/>
      <c r="G454" s="371"/>
      <c r="H454" s="371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  <c r="V454" s="371"/>
      <c r="W454" s="371"/>
      <c r="X454" s="66"/>
      <c r="Y454" s="66"/>
    </row>
    <row r="455" spans="1:52" ht="14.25" customHeight="1" x14ac:dyDescent="0.25">
      <c r="A455" s="372" t="s">
        <v>75</v>
      </c>
      <c r="B455" s="372"/>
      <c r="C455" s="372"/>
      <c r="D455" s="372"/>
      <c r="E455" s="372"/>
      <c r="F455" s="372"/>
      <c r="G455" s="372"/>
      <c r="H455" s="372"/>
      <c r="I455" s="372"/>
      <c r="J455" s="372"/>
      <c r="K455" s="372"/>
      <c r="L455" s="372"/>
      <c r="M455" s="372"/>
      <c r="N455" s="372"/>
      <c r="O455" s="372"/>
      <c r="P455" s="372"/>
      <c r="Q455" s="372"/>
      <c r="R455" s="372"/>
      <c r="S455" s="372"/>
      <c r="T455" s="372"/>
      <c r="U455" s="372"/>
      <c r="V455" s="372"/>
      <c r="W455" s="372"/>
      <c r="X455" s="67"/>
      <c r="Y455" s="67"/>
    </row>
    <row r="456" spans="1:52" ht="27" customHeight="1" x14ac:dyDescent="0.25">
      <c r="A456" s="64" t="s">
        <v>609</v>
      </c>
      <c r="B456" s="64" t="s">
        <v>610</v>
      </c>
      <c r="C456" s="37">
        <v>4301031156</v>
      </c>
      <c r="D456" s="373">
        <v>4680115880856</v>
      </c>
      <c r="E456" s="373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9" t="s">
        <v>78</v>
      </c>
      <c r="L456" s="38">
        <v>35</v>
      </c>
      <c r="M456" s="61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75"/>
      <c r="O456" s="375"/>
      <c r="P456" s="375"/>
      <c r="Q456" s="376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1"/>
      <c r="M457" s="377" t="s">
        <v>43</v>
      </c>
      <c r="N457" s="378"/>
      <c r="O457" s="378"/>
      <c r="P457" s="378"/>
      <c r="Q457" s="378"/>
      <c r="R457" s="378"/>
      <c r="S457" s="379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4.25" customHeight="1" x14ac:dyDescent="0.25">
      <c r="A459" s="372" t="s">
        <v>79</v>
      </c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67"/>
      <c r="Y459" s="67"/>
    </row>
    <row r="460" spans="1:52" ht="16.5" customHeight="1" x14ac:dyDescent="0.25">
      <c r="A460" s="64" t="s">
        <v>611</v>
      </c>
      <c r="B460" s="64" t="s">
        <v>612</v>
      </c>
      <c r="C460" s="37">
        <v>4301051310</v>
      </c>
      <c r="D460" s="373">
        <v>4680115880870</v>
      </c>
      <c r="E460" s="373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139</v>
      </c>
      <c r="L460" s="38">
        <v>40</v>
      </c>
      <c r="M460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75"/>
      <c r="O460" s="375"/>
      <c r="P460" s="375"/>
      <c r="Q460" s="376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1"/>
      <c r="M461" s="377" t="s">
        <v>43</v>
      </c>
      <c r="N461" s="378"/>
      <c r="O461" s="378"/>
      <c r="P461" s="378"/>
      <c r="Q461" s="378"/>
      <c r="R461" s="378"/>
      <c r="S461" s="379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1"/>
      <c r="M462" s="377" t="s">
        <v>43</v>
      </c>
      <c r="N462" s="378"/>
      <c r="O462" s="378"/>
      <c r="P462" s="378"/>
      <c r="Q462" s="378"/>
      <c r="R462" s="378"/>
      <c r="S462" s="379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36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0</v>
      </c>
      <c r="V463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0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37</v>
      </c>
      <c r="N464" s="621"/>
      <c r="O464" s="621"/>
      <c r="P464" s="621"/>
      <c r="Q464" s="621"/>
      <c r="R464" s="621"/>
      <c r="S464" s="622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0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0</v>
      </c>
      <c r="W464" s="43"/>
      <c r="X464" s="68"/>
      <c r="Y464" s="68"/>
    </row>
    <row r="465" spans="1:28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38</v>
      </c>
      <c r="N465" s="621"/>
      <c r="O465" s="621"/>
      <c r="P465" s="621"/>
      <c r="Q465" s="621"/>
      <c r="R465" s="621"/>
      <c r="S465" s="622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0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0</v>
      </c>
      <c r="W465" s="43"/>
      <c r="X465" s="68"/>
      <c r="Y465" s="68"/>
    </row>
    <row r="466" spans="1:28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623"/>
      <c r="M466" s="620" t="s">
        <v>39</v>
      </c>
      <c r="N466" s="621"/>
      <c r="O466" s="621"/>
      <c r="P466" s="621"/>
      <c r="Q466" s="621"/>
      <c r="R466" s="621"/>
      <c r="S466" s="622"/>
      <c r="T466" s="43" t="s">
        <v>0</v>
      </c>
      <c r="U466" s="44">
        <f>GrossWeightTotal+PalletQtyTotal*25</f>
        <v>0</v>
      </c>
      <c r="V466" s="44">
        <f>GrossWeightTotalR+PalletQtyTotalR*25</f>
        <v>0</v>
      </c>
      <c r="W466" s="43"/>
      <c r="X466" s="68"/>
      <c r="Y466" s="68"/>
    </row>
    <row r="467" spans="1:28" x14ac:dyDescent="0.2">
      <c r="A467" s="380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623"/>
      <c r="M467" s="620" t="s">
        <v>40</v>
      </c>
      <c r="N467" s="621"/>
      <c r="O467" s="621"/>
      <c r="P467" s="621"/>
      <c r="Q467" s="621"/>
      <c r="R467" s="621"/>
      <c r="S467" s="622"/>
      <c r="T467" s="43" t="s">
        <v>23</v>
      </c>
      <c r="U467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0</v>
      </c>
      <c r="V467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0</v>
      </c>
      <c r="W467" s="43"/>
      <c r="X467" s="68"/>
      <c r="Y467" s="68"/>
    </row>
    <row r="468" spans="1:28" ht="14.25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623"/>
      <c r="M468" s="620" t="s">
        <v>41</v>
      </c>
      <c r="N468" s="621"/>
      <c r="O468" s="621"/>
      <c r="P468" s="621"/>
      <c r="Q468" s="621"/>
      <c r="R468" s="621"/>
      <c r="S468" s="622"/>
      <c r="T468" s="46" t="s">
        <v>54</v>
      </c>
      <c r="U468" s="43"/>
      <c r="V468" s="43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0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624" t="s">
        <v>104</v>
      </c>
      <c r="D470" s="624" t="s">
        <v>104</v>
      </c>
      <c r="E470" s="624" t="s">
        <v>104</v>
      </c>
      <c r="F470" s="624" t="s">
        <v>104</v>
      </c>
      <c r="G470" s="624" t="s">
        <v>237</v>
      </c>
      <c r="H470" s="624" t="s">
        <v>237</v>
      </c>
      <c r="I470" s="624" t="s">
        <v>237</v>
      </c>
      <c r="J470" s="624" t="s">
        <v>237</v>
      </c>
      <c r="K470" s="624" t="s">
        <v>237</v>
      </c>
      <c r="L470" s="624" t="s">
        <v>237</v>
      </c>
      <c r="M470" s="624" t="s">
        <v>425</v>
      </c>
      <c r="N470" s="624" t="s">
        <v>425</v>
      </c>
      <c r="O470" s="624" t="s">
        <v>472</v>
      </c>
      <c r="P470" s="624" t="s">
        <v>472</v>
      </c>
      <c r="Q470" s="72" t="s">
        <v>550</v>
      </c>
      <c r="R470" s="624" t="s">
        <v>592</v>
      </c>
      <c r="S470" s="624" t="s">
        <v>592</v>
      </c>
      <c r="T470" s="1"/>
      <c r="Y470" s="61"/>
      <c r="AB470" s="1"/>
    </row>
    <row r="471" spans="1:28" ht="14.25" customHeight="1" thickTop="1" x14ac:dyDescent="0.2">
      <c r="A471" s="625" t="s">
        <v>10</v>
      </c>
      <c r="B471" s="624" t="s">
        <v>74</v>
      </c>
      <c r="C471" s="624" t="s">
        <v>105</v>
      </c>
      <c r="D471" s="624" t="s">
        <v>112</v>
      </c>
      <c r="E471" s="624" t="s">
        <v>104</v>
      </c>
      <c r="F471" s="624" t="s">
        <v>228</v>
      </c>
      <c r="G471" s="624" t="s">
        <v>238</v>
      </c>
      <c r="H471" s="624" t="s">
        <v>245</v>
      </c>
      <c r="I471" s="624" t="s">
        <v>262</v>
      </c>
      <c r="J471" s="624" t="s">
        <v>318</v>
      </c>
      <c r="K471" s="624" t="s">
        <v>394</v>
      </c>
      <c r="L471" s="624" t="s">
        <v>412</v>
      </c>
      <c r="M471" s="624" t="s">
        <v>426</v>
      </c>
      <c r="N471" s="624" t="s">
        <v>449</v>
      </c>
      <c r="O471" s="624" t="s">
        <v>473</v>
      </c>
      <c r="P471" s="624" t="s">
        <v>526</v>
      </c>
      <c r="Q471" s="624" t="s">
        <v>550</v>
      </c>
      <c r="R471" s="624" t="s">
        <v>593</v>
      </c>
      <c r="S471" s="624" t="s">
        <v>608</v>
      </c>
      <c r="T471" s="1"/>
      <c r="Y471" s="61"/>
      <c r="AB471" s="1"/>
    </row>
    <row r="472" spans="1:28" ht="13.5" thickBot="1" x14ac:dyDescent="0.25">
      <c r="A472" s="626"/>
      <c r="B472" s="624"/>
      <c r="C472" s="624"/>
      <c r="D472" s="624"/>
      <c r="E472" s="624"/>
      <c r="F472" s="624"/>
      <c r="G472" s="624"/>
      <c r="H472" s="624"/>
      <c r="I472" s="624"/>
      <c r="J472" s="624"/>
      <c r="K472" s="624"/>
      <c r="L472" s="624"/>
      <c r="M472" s="624"/>
      <c r="N472" s="624"/>
      <c r="O472" s="624"/>
      <c r="P472" s="624"/>
      <c r="Q472" s="624"/>
      <c r="R472" s="624"/>
      <c r="S472" s="624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53">
        <f>IFERROR(V120*1,"0")+IFERROR(V121*1,"0")+IFERROR(V122*1,"0")+IFERROR(V123*1,"0")</f>
        <v>0</v>
      </c>
      <c r="G473" s="53">
        <f>IFERROR(V129*1,"0")+IFERROR(V130*1,"0")+IFERROR(V131*1,"0")</f>
        <v>0</v>
      </c>
      <c r="H473" s="53">
        <f>IFERROR(V136*1,"0")+IFERROR(V137*1,"0")+IFERROR(V138*1,"0")+IFERROR(V139*1,"0")+IFERROR(V140*1,"0")+IFERROR(V141*1,"0")+IFERROR(V142*1,"0")+IFERROR(V143*1,"0")</f>
        <v>0</v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53">
        <f>IFERROR(V249*1,"0")+IFERROR(V250*1,"0")+IFERROR(V251*1,"0")+IFERROR(V252*1,"0")+IFERROR(V253*1,"0")+IFERROR(V254*1,"0")+IFERROR(V255*1,"0")+IFERROR(V259*1,"0")+IFERROR(V260*1,"0")</f>
        <v>0</v>
      </c>
      <c r="L473" s="53">
        <f>IFERROR(V265*1,"0")+IFERROR(V269*1,"0")+IFERROR(V270*1,"0")+IFERROR(V271*1,"0")+IFERROR(V275*1,"0")+IFERROR(V279*1,"0")</f>
        <v>0</v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53">
        <f>IFERROR(V436*1,"0")+IFERROR(V437*1,"0")+IFERROR(V441*1,"0")+IFERROR(V442*1,"0")+IFERROR(V446*1,"0")+IFERROR(V450*1,"0")+IFERROR(V451*1,"0")</f>
        <v>0</v>
      </c>
      <c r="S473" s="53">
        <f>IFERROR(V456*1,"0")+IFERROR(V460*1,"0")</f>
        <v>0</v>
      </c>
      <c r="T473" s="1"/>
      <c r="Y473" s="61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9" spans="2:8" x14ac:dyDescent="0.2">
      <c r="B9" s="54" t="s">
        <v>622</v>
      </c>
      <c r="C9" s="54" t="s">
        <v>617</v>
      </c>
      <c r="D9" s="54" t="s">
        <v>48</v>
      </c>
      <c r="E9" s="54" t="s">
        <v>48</v>
      </c>
    </row>
    <row r="11" spans="2:8" x14ac:dyDescent="0.2">
      <c r="B11" s="54" t="s">
        <v>623</v>
      </c>
      <c r="C11" s="54" t="s">
        <v>620</v>
      </c>
      <c r="D11" s="54" t="s">
        <v>48</v>
      </c>
      <c r="E11" s="54" t="s">
        <v>48</v>
      </c>
    </row>
    <row r="13" spans="2:8" x14ac:dyDescent="0.2">
      <c r="B13" s="54" t="s">
        <v>624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634</v>
      </c>
      <c r="C23" s="54" t="s">
        <v>48</v>
      </c>
      <c r="D23" s="54" t="s">
        <v>48</v>
      </c>
      <c r="E23" s="54" t="s">
        <v>48</v>
      </c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2023-09-27T08:05:50Z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