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E9A6220-5238-4663-88B8-1F06B65067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BN662" i="2" s="1"/>
  <c r="X660" i="2"/>
  <c r="X659" i="2"/>
  <c r="BP658" i="2"/>
  <c r="BO658" i="2"/>
  <c r="BM658" i="2"/>
  <c r="Y658" i="2"/>
  <c r="BN658" i="2" s="1"/>
  <c r="X656" i="2"/>
  <c r="X655" i="2"/>
  <c r="BO654" i="2"/>
  <c r="BM654" i="2"/>
  <c r="Y654" i="2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Z644" i="2"/>
  <c r="Y644" i="2"/>
  <c r="BN644" i="2" s="1"/>
  <c r="BO643" i="2"/>
  <c r="BM643" i="2"/>
  <c r="Y643" i="2"/>
  <c r="BO642" i="2"/>
  <c r="BM642" i="2"/>
  <c r="Z642" i="2"/>
  <c r="Y642" i="2"/>
  <c r="BN642" i="2" s="1"/>
  <c r="BO641" i="2"/>
  <c r="BM641" i="2"/>
  <c r="Y641" i="2"/>
  <c r="X639" i="2"/>
  <c r="X638" i="2"/>
  <c r="BO637" i="2"/>
  <c r="BM637" i="2"/>
  <c r="Y637" i="2"/>
  <c r="BP637" i="2" s="1"/>
  <c r="BO636" i="2"/>
  <c r="BM636" i="2"/>
  <c r="Z636" i="2"/>
  <c r="Y636" i="2"/>
  <c r="BP636" i="2" s="1"/>
  <c r="BO635" i="2"/>
  <c r="BM635" i="2"/>
  <c r="Y635" i="2"/>
  <c r="BP635" i="2" s="1"/>
  <c r="BO634" i="2"/>
  <c r="BM634" i="2"/>
  <c r="Y634" i="2"/>
  <c r="BO633" i="2"/>
  <c r="BM633" i="2"/>
  <c r="Y633" i="2"/>
  <c r="BP633" i="2" s="1"/>
  <c r="BO632" i="2"/>
  <c r="BM632" i="2"/>
  <c r="Z632" i="2"/>
  <c r="Y632" i="2"/>
  <c r="BP632" i="2" s="1"/>
  <c r="BO631" i="2"/>
  <c r="BM631" i="2"/>
  <c r="Y631" i="2"/>
  <c r="BO630" i="2"/>
  <c r="BM630" i="2"/>
  <c r="Y630" i="2"/>
  <c r="X628" i="2"/>
  <c r="X627" i="2"/>
  <c r="BO626" i="2"/>
  <c r="BM626" i="2"/>
  <c r="Y626" i="2"/>
  <c r="BN626" i="2" s="1"/>
  <c r="BO625" i="2"/>
  <c r="BM625" i="2"/>
  <c r="Y625" i="2"/>
  <c r="BP625" i="2" s="1"/>
  <c r="BO624" i="2"/>
  <c r="BM624" i="2"/>
  <c r="Y624" i="2"/>
  <c r="BN624" i="2" s="1"/>
  <c r="BO623" i="2"/>
  <c r="BM623" i="2"/>
  <c r="Y623" i="2"/>
  <c r="BP623" i="2" s="1"/>
  <c r="BO622" i="2"/>
  <c r="BM622" i="2"/>
  <c r="Y622" i="2"/>
  <c r="BN622" i="2" s="1"/>
  <c r="BO621" i="2"/>
  <c r="BM621" i="2"/>
  <c r="Y621" i="2"/>
  <c r="BP621" i="2" s="1"/>
  <c r="BO620" i="2"/>
  <c r="BM620" i="2"/>
  <c r="Y620" i="2"/>
  <c r="BN620" i="2" s="1"/>
  <c r="X618" i="2"/>
  <c r="X617" i="2"/>
  <c r="BO616" i="2"/>
  <c r="BM616" i="2"/>
  <c r="Y616" i="2"/>
  <c r="Z616" i="2" s="1"/>
  <c r="BO615" i="2"/>
  <c r="BM615" i="2"/>
  <c r="Y615" i="2"/>
  <c r="Z615" i="2" s="1"/>
  <c r="BO614" i="2"/>
  <c r="BM614" i="2"/>
  <c r="Y614" i="2"/>
  <c r="Z614" i="2" s="1"/>
  <c r="BO613" i="2"/>
  <c r="BM613" i="2"/>
  <c r="Y613" i="2"/>
  <c r="X611" i="2"/>
  <c r="X610" i="2"/>
  <c r="BO609" i="2"/>
  <c r="BM609" i="2"/>
  <c r="Y609" i="2"/>
  <c r="BO608" i="2"/>
  <c r="BN608" i="2"/>
  <c r="BM608" i="2"/>
  <c r="Z608" i="2"/>
  <c r="Y608" i="2"/>
  <c r="BP608" i="2" s="1"/>
  <c r="BO607" i="2"/>
  <c r="BM607" i="2"/>
  <c r="Y607" i="2"/>
  <c r="BO606" i="2"/>
  <c r="BN606" i="2"/>
  <c r="BM606" i="2"/>
  <c r="Z606" i="2"/>
  <c r="Y606" i="2"/>
  <c r="BP606" i="2" s="1"/>
  <c r="BO605" i="2"/>
  <c r="BM605" i="2"/>
  <c r="Y605" i="2"/>
  <c r="BO604" i="2"/>
  <c r="BN604" i="2"/>
  <c r="BM604" i="2"/>
  <c r="Z604" i="2"/>
  <c r="Y604" i="2"/>
  <c r="BP604" i="2" s="1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Y589" i="2"/>
  <c r="X589" i="2"/>
  <c r="X588" i="2"/>
  <c r="BO587" i="2"/>
  <c r="BM587" i="2"/>
  <c r="Z587" i="2"/>
  <c r="Y587" i="2"/>
  <c r="BN587" i="2" s="1"/>
  <c r="BP586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N580" i="2"/>
  <c r="BM580" i="2"/>
  <c r="Z580" i="2"/>
  <c r="Y580" i="2"/>
  <c r="P580" i="2"/>
  <c r="X578" i="2"/>
  <c r="X577" i="2"/>
  <c r="BO576" i="2"/>
  <c r="BN576" i="2"/>
  <c r="BM576" i="2"/>
  <c r="Z576" i="2"/>
  <c r="Y576" i="2"/>
  <c r="BP576" i="2" s="1"/>
  <c r="BO575" i="2"/>
  <c r="BM575" i="2"/>
  <c r="Y575" i="2"/>
  <c r="P575" i="2"/>
  <c r="BP574" i="2"/>
  <c r="BO574" i="2"/>
  <c r="BM574" i="2"/>
  <c r="Y574" i="2"/>
  <c r="BN574" i="2" s="1"/>
  <c r="P574" i="2"/>
  <c r="BO573" i="2"/>
  <c r="BM573" i="2"/>
  <c r="Y573" i="2"/>
  <c r="BP573" i="2" s="1"/>
  <c r="BO572" i="2"/>
  <c r="BM572" i="2"/>
  <c r="Y572" i="2"/>
  <c r="BN572" i="2" s="1"/>
  <c r="P572" i="2"/>
  <c r="BO571" i="2"/>
  <c r="BM571" i="2"/>
  <c r="Y571" i="2"/>
  <c r="P571" i="2"/>
  <c r="BP570" i="2"/>
  <c r="BO570" i="2"/>
  <c r="BN570" i="2"/>
  <c r="BM570" i="2"/>
  <c r="Z570" i="2"/>
  <c r="Y570" i="2"/>
  <c r="BP569" i="2"/>
  <c r="BO569" i="2"/>
  <c r="BM569" i="2"/>
  <c r="Y569" i="2"/>
  <c r="P569" i="2"/>
  <c r="BO568" i="2"/>
  <c r="BM568" i="2"/>
  <c r="Y568" i="2"/>
  <c r="BP568" i="2" s="1"/>
  <c r="BO567" i="2"/>
  <c r="BM567" i="2"/>
  <c r="Y567" i="2"/>
  <c r="Z567" i="2" s="1"/>
  <c r="P567" i="2"/>
  <c r="BO566" i="2"/>
  <c r="BM566" i="2"/>
  <c r="Y566" i="2"/>
  <c r="BO565" i="2"/>
  <c r="BM565" i="2"/>
  <c r="Y565" i="2"/>
  <c r="P565" i="2"/>
  <c r="BP564" i="2"/>
  <c r="BO564" i="2"/>
  <c r="BM564" i="2"/>
  <c r="Y564" i="2"/>
  <c r="BO563" i="2"/>
  <c r="BM563" i="2"/>
  <c r="Y563" i="2"/>
  <c r="X561" i="2"/>
  <c r="X560" i="2"/>
  <c r="BO559" i="2"/>
  <c r="BM559" i="2"/>
  <c r="Y559" i="2"/>
  <c r="BO558" i="2"/>
  <c r="BN558" i="2"/>
  <c r="BM558" i="2"/>
  <c r="Z558" i="2"/>
  <c r="Y558" i="2"/>
  <c r="BP558" i="2" s="1"/>
  <c r="BP557" i="2"/>
  <c r="BO557" i="2"/>
  <c r="BN557" i="2"/>
  <c r="BM557" i="2"/>
  <c r="Z557" i="2"/>
  <c r="Y557" i="2"/>
  <c r="Y561" i="2" s="1"/>
  <c r="P557" i="2"/>
  <c r="X555" i="2"/>
  <c r="X554" i="2"/>
  <c r="BO553" i="2"/>
  <c r="BM553" i="2"/>
  <c r="Y553" i="2"/>
  <c r="BO552" i="2"/>
  <c r="BN552" i="2"/>
  <c r="BM552" i="2"/>
  <c r="Z552" i="2"/>
  <c r="Y552" i="2"/>
  <c r="BP552" i="2" s="1"/>
  <c r="BP551" i="2"/>
  <c r="BO551" i="2"/>
  <c r="BN551" i="2"/>
  <c r="BM551" i="2"/>
  <c r="Z551" i="2"/>
  <c r="Y551" i="2"/>
  <c r="BO550" i="2"/>
  <c r="BM550" i="2"/>
  <c r="Y550" i="2"/>
  <c r="P550" i="2"/>
  <c r="BO549" i="2"/>
  <c r="BM549" i="2"/>
  <c r="Y549" i="2"/>
  <c r="Z549" i="2" s="1"/>
  <c r="P549" i="2"/>
  <c r="BO548" i="2"/>
  <c r="BM548" i="2"/>
  <c r="Y548" i="2"/>
  <c r="BP548" i="2" s="1"/>
  <c r="BO547" i="2"/>
  <c r="BM547" i="2"/>
  <c r="Y547" i="2"/>
  <c r="BN547" i="2" s="1"/>
  <c r="P547" i="2"/>
  <c r="BO546" i="2"/>
  <c r="BM546" i="2"/>
  <c r="Z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N543" i="2"/>
  <c r="BM543" i="2"/>
  <c r="Z543" i="2"/>
  <c r="Y543" i="2"/>
  <c r="BP543" i="2" s="1"/>
  <c r="P543" i="2"/>
  <c r="BO542" i="2"/>
  <c r="BM542" i="2"/>
  <c r="Y542" i="2"/>
  <c r="Z542" i="2" s="1"/>
  <c r="P542" i="2"/>
  <c r="BO541" i="2"/>
  <c r="BM541" i="2"/>
  <c r="Y541" i="2"/>
  <c r="P541" i="2"/>
  <c r="BO540" i="2"/>
  <c r="BM540" i="2"/>
  <c r="Z540" i="2"/>
  <c r="Y540" i="2"/>
  <c r="BP540" i="2" s="1"/>
  <c r="P540" i="2"/>
  <c r="BO539" i="2"/>
  <c r="BM539" i="2"/>
  <c r="Z539" i="2"/>
  <c r="Y539" i="2"/>
  <c r="P539" i="2"/>
  <c r="X535" i="2"/>
  <c r="X534" i="2"/>
  <c r="BO533" i="2"/>
  <c r="BM533" i="2"/>
  <c r="Z533" i="2"/>
  <c r="Z534" i="2" s="1"/>
  <c r="Y533" i="2"/>
  <c r="Y535" i="2" s="1"/>
  <c r="P533" i="2"/>
  <c r="X531" i="2"/>
  <c r="X530" i="2"/>
  <c r="BO529" i="2"/>
  <c r="BM529" i="2"/>
  <c r="Z529" i="2"/>
  <c r="Z530" i="2" s="1"/>
  <c r="Y529" i="2"/>
  <c r="Y531" i="2" s="1"/>
  <c r="P529" i="2"/>
  <c r="X526" i="2"/>
  <c r="X525" i="2"/>
  <c r="BO524" i="2"/>
  <c r="BM524" i="2"/>
  <c r="Z524" i="2"/>
  <c r="Y524" i="2"/>
  <c r="BN524" i="2" s="1"/>
  <c r="BO523" i="2"/>
  <c r="BM523" i="2"/>
  <c r="Y523" i="2"/>
  <c r="BO522" i="2"/>
  <c r="BM522" i="2"/>
  <c r="Z522" i="2"/>
  <c r="Y522" i="2"/>
  <c r="BN522" i="2" s="1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P514" i="2"/>
  <c r="BO514" i="2"/>
  <c r="BN514" i="2"/>
  <c r="BM514" i="2"/>
  <c r="Z514" i="2"/>
  <c r="Y514" i="2"/>
  <c r="BO513" i="2"/>
  <c r="BM513" i="2"/>
  <c r="Y513" i="2"/>
  <c r="Z513" i="2" s="1"/>
  <c r="P513" i="2"/>
  <c r="BO512" i="2"/>
  <c r="BM512" i="2"/>
  <c r="Y512" i="2"/>
  <c r="Y510" i="2"/>
  <c r="X510" i="2"/>
  <c r="X509" i="2"/>
  <c r="BP508" i="2"/>
  <c r="BO508" i="2"/>
  <c r="BN508" i="2"/>
  <c r="BM508" i="2"/>
  <c r="Z508" i="2"/>
  <c r="Z509" i="2" s="1"/>
  <c r="Y508" i="2"/>
  <c r="Y509" i="2" s="1"/>
  <c r="P508" i="2"/>
  <c r="X505" i="2"/>
  <c r="X504" i="2"/>
  <c r="BO503" i="2"/>
  <c r="BM503" i="2"/>
  <c r="Y503" i="2"/>
  <c r="P503" i="2"/>
  <c r="X501" i="2"/>
  <c r="X500" i="2"/>
  <c r="BP499" i="2"/>
  <c r="BO499" i="2"/>
  <c r="BN499" i="2"/>
  <c r="BM499" i="2"/>
  <c r="Z499" i="2"/>
  <c r="Y499" i="2"/>
  <c r="P499" i="2"/>
  <c r="BO498" i="2"/>
  <c r="BM498" i="2"/>
  <c r="Y498" i="2"/>
  <c r="BN498" i="2" s="1"/>
  <c r="P498" i="2"/>
  <c r="X496" i="2"/>
  <c r="X495" i="2"/>
  <c r="BO494" i="2"/>
  <c r="BM494" i="2"/>
  <c r="Y494" i="2"/>
  <c r="BN494" i="2" s="1"/>
  <c r="P494" i="2"/>
  <c r="BO493" i="2"/>
  <c r="BM493" i="2"/>
  <c r="Y493" i="2"/>
  <c r="BO492" i="2"/>
  <c r="BM492" i="2"/>
  <c r="Y492" i="2"/>
  <c r="P492" i="2"/>
  <c r="BP491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Z485" i="2"/>
  <c r="Y485" i="2"/>
  <c r="BP485" i="2" s="1"/>
  <c r="BO484" i="2"/>
  <c r="BM484" i="2"/>
  <c r="Z484" i="2"/>
  <c r="Y484" i="2"/>
  <c r="BP484" i="2" s="1"/>
  <c r="P484" i="2"/>
  <c r="BO483" i="2"/>
  <c r="BM483" i="2"/>
  <c r="Z483" i="2"/>
  <c r="Y483" i="2"/>
  <c r="BN483" i="2" s="1"/>
  <c r="P483" i="2"/>
  <c r="BO482" i="2"/>
  <c r="BM482" i="2"/>
  <c r="Y482" i="2"/>
  <c r="Z482" i="2" s="1"/>
  <c r="BO481" i="2"/>
  <c r="BM481" i="2"/>
  <c r="Y481" i="2"/>
  <c r="BP481" i="2" s="1"/>
  <c r="P481" i="2"/>
  <c r="BO480" i="2"/>
  <c r="BM480" i="2"/>
  <c r="Y480" i="2"/>
  <c r="BP480" i="2" s="1"/>
  <c r="P480" i="2"/>
  <c r="BP479" i="2"/>
  <c r="BO479" i="2"/>
  <c r="BN479" i="2"/>
  <c r="BM479" i="2"/>
  <c r="Z479" i="2"/>
  <c r="Y479" i="2"/>
  <c r="BO478" i="2"/>
  <c r="BM478" i="2"/>
  <c r="Y478" i="2"/>
  <c r="Z478" i="2" s="1"/>
  <c r="BO477" i="2"/>
  <c r="BM477" i="2"/>
  <c r="Z477" i="2"/>
  <c r="Y477" i="2"/>
  <c r="Y475" i="2"/>
  <c r="X475" i="2"/>
  <c r="Y474" i="2"/>
  <c r="X474" i="2"/>
  <c r="BO473" i="2"/>
  <c r="BM473" i="2"/>
  <c r="Z473" i="2"/>
  <c r="Z474" i="2" s="1"/>
  <c r="Y473" i="2"/>
  <c r="BP473" i="2" s="1"/>
  <c r="P473" i="2"/>
  <c r="X469" i="2"/>
  <c r="X468" i="2"/>
  <c r="BO467" i="2"/>
  <c r="BM467" i="2"/>
  <c r="Y467" i="2"/>
  <c r="BP467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BN460" i="2" s="1"/>
  <c r="BO459" i="2"/>
  <c r="BM459" i="2"/>
  <c r="Y459" i="2"/>
  <c r="X457" i="2"/>
  <c r="X456" i="2"/>
  <c r="BO455" i="2"/>
  <c r="BM455" i="2"/>
  <c r="Y455" i="2"/>
  <c r="BN455" i="2" s="1"/>
  <c r="P455" i="2"/>
  <c r="BO454" i="2"/>
  <c r="BM454" i="2"/>
  <c r="Y454" i="2"/>
  <c r="BN454" i="2" s="1"/>
  <c r="P454" i="2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BN448" i="2" s="1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Z443" i="2"/>
  <c r="Y443" i="2"/>
  <c r="BP443" i="2" s="1"/>
  <c r="P443" i="2"/>
  <c r="X440" i="2"/>
  <c r="X439" i="2"/>
  <c r="BO438" i="2"/>
  <c r="BM438" i="2"/>
  <c r="Y438" i="2"/>
  <c r="BP438" i="2" s="1"/>
  <c r="X436" i="2"/>
  <c r="X435" i="2"/>
  <c r="BO434" i="2"/>
  <c r="BM434" i="2"/>
  <c r="Y434" i="2"/>
  <c r="BN434" i="2" s="1"/>
  <c r="BO433" i="2"/>
  <c r="BM433" i="2"/>
  <c r="Y433" i="2"/>
  <c r="BP433" i="2" s="1"/>
  <c r="X431" i="2"/>
  <c r="X430" i="2"/>
  <c r="BO429" i="2"/>
  <c r="BM429" i="2"/>
  <c r="Y429" i="2"/>
  <c r="BP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Z421" i="2" s="1"/>
  <c r="P421" i="2"/>
  <c r="BO420" i="2"/>
  <c r="BM420" i="2"/>
  <c r="Y420" i="2"/>
  <c r="BP420" i="2" s="1"/>
  <c r="P420" i="2"/>
  <c r="BO419" i="2"/>
  <c r="BM419" i="2"/>
  <c r="Y419" i="2"/>
  <c r="Z419" i="2" s="1"/>
  <c r="P419" i="2"/>
  <c r="BO418" i="2"/>
  <c r="BM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Z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X405" i="2"/>
  <c r="X404" i="2"/>
  <c r="BO403" i="2"/>
  <c r="BM403" i="2"/>
  <c r="Y403" i="2"/>
  <c r="Y404" i="2" s="1"/>
  <c r="P403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N397" i="2" s="1"/>
  <c r="P397" i="2"/>
  <c r="BO396" i="2"/>
  <c r="BN396" i="2"/>
  <c r="BM396" i="2"/>
  <c r="Z396" i="2"/>
  <c r="Y396" i="2"/>
  <c r="Y399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Z390" i="2" s="1"/>
  <c r="BO389" i="2"/>
  <c r="BM389" i="2"/>
  <c r="Y389" i="2"/>
  <c r="X387" i="2"/>
  <c r="X386" i="2"/>
  <c r="BO385" i="2"/>
  <c r="BM385" i="2"/>
  <c r="Y385" i="2"/>
  <c r="BN385" i="2" s="1"/>
  <c r="BO384" i="2"/>
  <c r="BM384" i="2"/>
  <c r="Z384" i="2"/>
  <c r="Y384" i="2"/>
  <c r="BN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Z377" i="2"/>
  <c r="Y377" i="2"/>
  <c r="BN377" i="2" s="1"/>
  <c r="P377" i="2"/>
  <c r="BO376" i="2"/>
  <c r="BM376" i="2"/>
  <c r="Y376" i="2"/>
  <c r="P376" i="2"/>
  <c r="BO375" i="2"/>
  <c r="BN375" i="2"/>
  <c r="BM375" i="2"/>
  <c r="Z375" i="2"/>
  <c r="Y375" i="2"/>
  <c r="BP375" i="2" s="1"/>
  <c r="P375" i="2"/>
  <c r="BO374" i="2"/>
  <c r="BM374" i="2"/>
  <c r="Z374" i="2"/>
  <c r="Y374" i="2"/>
  <c r="BN374" i="2" s="1"/>
  <c r="P374" i="2"/>
  <c r="BO373" i="2"/>
  <c r="BM373" i="2"/>
  <c r="Y373" i="2"/>
  <c r="Z373" i="2" s="1"/>
  <c r="P373" i="2"/>
  <c r="X371" i="2"/>
  <c r="X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Z367" i="2" s="1"/>
  <c r="P367" i="2"/>
  <c r="BO366" i="2"/>
  <c r="BM366" i="2"/>
  <c r="Y366" i="2"/>
  <c r="P366" i="2"/>
  <c r="X364" i="2"/>
  <c r="X363" i="2"/>
  <c r="BO362" i="2"/>
  <c r="BM362" i="2"/>
  <c r="Y362" i="2"/>
  <c r="P362" i="2"/>
  <c r="BO361" i="2"/>
  <c r="BM361" i="2"/>
  <c r="Z361" i="2"/>
  <c r="Y361" i="2"/>
  <c r="BP361" i="2" s="1"/>
  <c r="P361" i="2"/>
  <c r="BO360" i="2"/>
  <c r="BM360" i="2"/>
  <c r="Z360" i="2"/>
  <c r="Y360" i="2"/>
  <c r="BN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BN357" i="2" s="1"/>
  <c r="P357" i="2"/>
  <c r="BO356" i="2"/>
  <c r="BM356" i="2"/>
  <c r="Y356" i="2"/>
  <c r="BN356" i="2" s="1"/>
  <c r="P356" i="2"/>
  <c r="BO355" i="2"/>
  <c r="BN355" i="2"/>
  <c r="BM355" i="2"/>
  <c r="Z355" i="2"/>
  <c r="Y355" i="2"/>
  <c r="P355" i="2"/>
  <c r="X352" i="2"/>
  <c r="X351" i="2"/>
  <c r="BO350" i="2"/>
  <c r="BN350" i="2"/>
  <c r="BM350" i="2"/>
  <c r="Z350" i="2"/>
  <c r="Z351" i="2" s="1"/>
  <c r="Y350" i="2"/>
  <c r="U675" i="2" s="1"/>
  <c r="P350" i="2"/>
  <c r="X347" i="2"/>
  <c r="X346" i="2"/>
  <c r="BO345" i="2"/>
  <c r="BN345" i="2"/>
  <c r="BM345" i="2"/>
  <c r="Z345" i="2"/>
  <c r="Z346" i="2" s="1"/>
  <c r="Y345" i="2"/>
  <c r="BP345" i="2" s="1"/>
  <c r="P345" i="2"/>
  <c r="X343" i="2"/>
  <c r="X342" i="2"/>
  <c r="BO341" i="2"/>
  <c r="BN341" i="2"/>
  <c r="BM341" i="2"/>
  <c r="Z341" i="2"/>
  <c r="Y341" i="2"/>
  <c r="BP341" i="2" s="1"/>
  <c r="P341" i="2"/>
  <c r="BO340" i="2"/>
  <c r="BM340" i="2"/>
  <c r="Z340" i="2"/>
  <c r="Z342" i="2" s="1"/>
  <c r="Y340" i="2"/>
  <c r="BN340" i="2" s="1"/>
  <c r="P340" i="2"/>
  <c r="X338" i="2"/>
  <c r="X337" i="2"/>
  <c r="BO336" i="2"/>
  <c r="BM336" i="2"/>
  <c r="Y336" i="2"/>
  <c r="BN336" i="2" s="1"/>
  <c r="P336" i="2"/>
  <c r="BO335" i="2"/>
  <c r="BM335" i="2"/>
  <c r="Y335" i="2"/>
  <c r="Y338" i="2" s="1"/>
  <c r="P335" i="2"/>
  <c r="X332" i="2"/>
  <c r="X331" i="2"/>
  <c r="BO330" i="2"/>
  <c r="BM330" i="2"/>
  <c r="Y330" i="2"/>
  <c r="Z330" i="2" s="1"/>
  <c r="P330" i="2"/>
  <c r="BO329" i="2"/>
  <c r="BM329" i="2"/>
  <c r="Z329" i="2"/>
  <c r="Y329" i="2"/>
  <c r="P329" i="2"/>
  <c r="X327" i="2"/>
  <c r="X326" i="2"/>
  <c r="BO325" i="2"/>
  <c r="BM325" i="2"/>
  <c r="Y325" i="2"/>
  <c r="P325" i="2"/>
  <c r="X323" i="2"/>
  <c r="X322" i="2"/>
  <c r="BO321" i="2"/>
  <c r="BM321" i="2"/>
  <c r="Y321" i="2"/>
  <c r="P321" i="2"/>
  <c r="X318" i="2"/>
  <c r="X317" i="2"/>
  <c r="BO316" i="2"/>
  <c r="BM316" i="2"/>
  <c r="Y316" i="2"/>
  <c r="P316" i="2"/>
  <c r="BO315" i="2"/>
  <c r="BM315" i="2"/>
  <c r="Y315" i="2"/>
  <c r="Z315" i="2" s="1"/>
  <c r="P315" i="2"/>
  <c r="X313" i="2"/>
  <c r="X312" i="2"/>
  <c r="BO311" i="2"/>
  <c r="BM311" i="2"/>
  <c r="Y311" i="2"/>
  <c r="Z311" i="2" s="1"/>
  <c r="Z312" i="2" s="1"/>
  <c r="P311" i="2"/>
  <c r="X309" i="2"/>
  <c r="X308" i="2"/>
  <c r="BO307" i="2"/>
  <c r="BM307" i="2"/>
  <c r="Y307" i="2"/>
  <c r="Z307" i="2" s="1"/>
  <c r="Z308" i="2" s="1"/>
  <c r="P307" i="2"/>
  <c r="X304" i="2"/>
  <c r="X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BO297" i="2"/>
  <c r="BM297" i="2"/>
  <c r="Y297" i="2"/>
  <c r="P297" i="2"/>
  <c r="X294" i="2"/>
  <c r="X293" i="2"/>
  <c r="BP292" i="2"/>
  <c r="BO292" i="2"/>
  <c r="BN292" i="2"/>
  <c r="BM292" i="2"/>
  <c r="Z292" i="2"/>
  <c r="Y292" i="2"/>
  <c r="P292" i="2"/>
  <c r="BO291" i="2"/>
  <c r="BM291" i="2"/>
  <c r="Z291" i="2"/>
  <c r="Y291" i="2"/>
  <c r="BN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X282" i="2"/>
  <c r="X281" i="2"/>
  <c r="BO280" i="2"/>
  <c r="BM280" i="2"/>
  <c r="Y280" i="2"/>
  <c r="BN280" i="2" s="1"/>
  <c r="P280" i="2"/>
  <c r="BO279" i="2"/>
  <c r="BN279" i="2"/>
  <c r="BM279" i="2"/>
  <c r="Z279" i="2"/>
  <c r="Y279" i="2"/>
  <c r="BP279" i="2" s="1"/>
  <c r="P279" i="2"/>
  <c r="BO278" i="2"/>
  <c r="BM278" i="2"/>
  <c r="Z278" i="2"/>
  <c r="Y278" i="2"/>
  <c r="BN278" i="2" s="1"/>
  <c r="P278" i="2"/>
  <c r="BO277" i="2"/>
  <c r="BM277" i="2"/>
  <c r="Y277" i="2"/>
  <c r="Z277" i="2" s="1"/>
  <c r="P277" i="2"/>
  <c r="BO276" i="2"/>
  <c r="BM276" i="2"/>
  <c r="Y276" i="2"/>
  <c r="Z276" i="2" s="1"/>
  <c r="P276" i="2"/>
  <c r="BO275" i="2"/>
  <c r="BM275" i="2"/>
  <c r="Y275" i="2"/>
  <c r="Z275" i="2" s="1"/>
  <c r="P275" i="2"/>
  <c r="BO274" i="2"/>
  <c r="BM274" i="2"/>
  <c r="Y274" i="2"/>
  <c r="P274" i="2"/>
  <c r="BO273" i="2"/>
  <c r="BM273" i="2"/>
  <c r="Z273" i="2"/>
  <c r="Y273" i="2"/>
  <c r="BP273" i="2" s="1"/>
  <c r="P273" i="2"/>
  <c r="BO272" i="2"/>
  <c r="BM272" i="2"/>
  <c r="Y272" i="2"/>
  <c r="P272" i="2"/>
  <c r="X269" i="2"/>
  <c r="X268" i="2"/>
  <c r="BO267" i="2"/>
  <c r="BM267" i="2"/>
  <c r="Y267" i="2"/>
  <c r="P267" i="2"/>
  <c r="X265" i="2"/>
  <c r="X264" i="2"/>
  <c r="BP263" i="2"/>
  <c r="BO263" i="2"/>
  <c r="BN263" i="2"/>
  <c r="BM263" i="2"/>
  <c r="Z263" i="2"/>
  <c r="Y263" i="2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Z259" i="2" s="1"/>
  <c r="P259" i="2"/>
  <c r="BO258" i="2"/>
  <c r="BM258" i="2"/>
  <c r="Y258" i="2"/>
  <c r="BP258" i="2" s="1"/>
  <c r="P258" i="2"/>
  <c r="BP257" i="2"/>
  <c r="BO257" i="2"/>
  <c r="BM257" i="2"/>
  <c r="Y257" i="2"/>
  <c r="P257" i="2"/>
  <c r="BP256" i="2"/>
  <c r="BO256" i="2"/>
  <c r="BM256" i="2"/>
  <c r="Y256" i="2"/>
  <c r="Z256" i="2" s="1"/>
  <c r="P256" i="2"/>
  <c r="BO255" i="2"/>
  <c r="BM255" i="2"/>
  <c r="Y255" i="2"/>
  <c r="P255" i="2"/>
  <c r="X252" i="2"/>
  <c r="X251" i="2"/>
  <c r="BO250" i="2"/>
  <c r="BM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P248" i="2"/>
  <c r="BO247" i="2"/>
  <c r="BM247" i="2"/>
  <c r="Z247" i="2"/>
  <c r="Y247" i="2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Z243" i="2" s="1"/>
  <c r="P243" i="2"/>
  <c r="X240" i="2"/>
  <c r="X239" i="2"/>
  <c r="BP238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BP235" i="2" s="1"/>
  <c r="BO234" i="2"/>
  <c r="BM234" i="2"/>
  <c r="Y234" i="2"/>
  <c r="P234" i="2"/>
  <c r="BO233" i="2"/>
  <c r="BM233" i="2"/>
  <c r="Y233" i="2"/>
  <c r="P233" i="2"/>
  <c r="X231" i="2"/>
  <c r="X230" i="2"/>
  <c r="BO229" i="2"/>
  <c r="BM229" i="2"/>
  <c r="Y229" i="2"/>
  <c r="BN229" i="2" s="1"/>
  <c r="P229" i="2"/>
  <c r="BO228" i="2"/>
  <c r="BM228" i="2"/>
  <c r="Y228" i="2"/>
  <c r="P228" i="2"/>
  <c r="BP227" i="2"/>
  <c r="BO227" i="2"/>
  <c r="BM227" i="2"/>
  <c r="Y227" i="2"/>
  <c r="BN227" i="2" s="1"/>
  <c r="P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Z224" i="2"/>
  <c r="Y224" i="2"/>
  <c r="BN224" i="2" s="1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Z220" i="2"/>
  <c r="Y220" i="2"/>
  <c r="BP220" i="2" s="1"/>
  <c r="P220" i="2"/>
  <c r="BO219" i="2"/>
  <c r="BM219" i="2"/>
  <c r="Y219" i="2"/>
  <c r="Z219" i="2" s="1"/>
  <c r="P219" i="2"/>
  <c r="X217" i="2"/>
  <c r="X216" i="2"/>
  <c r="BO215" i="2"/>
  <c r="BM215" i="2"/>
  <c r="Y215" i="2"/>
  <c r="BN215" i="2" s="1"/>
  <c r="P215" i="2"/>
  <c r="BO214" i="2"/>
  <c r="BM214" i="2"/>
  <c r="Y214" i="2"/>
  <c r="P214" i="2"/>
  <c r="BO213" i="2"/>
  <c r="BM213" i="2"/>
  <c r="Z213" i="2"/>
  <c r="Y213" i="2"/>
  <c r="BP213" i="2" s="1"/>
  <c r="P213" i="2"/>
  <c r="BO212" i="2"/>
  <c r="BM212" i="2"/>
  <c r="Y212" i="2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P204" i="2"/>
  <c r="BO204" i="2"/>
  <c r="BM204" i="2"/>
  <c r="Y204" i="2"/>
  <c r="BN204" i="2" s="1"/>
  <c r="P204" i="2"/>
  <c r="BO203" i="2"/>
  <c r="BM203" i="2"/>
  <c r="Y203" i="2"/>
  <c r="P203" i="2"/>
  <c r="X201" i="2"/>
  <c r="X200" i="2"/>
  <c r="BO199" i="2"/>
  <c r="BM199" i="2"/>
  <c r="Z199" i="2"/>
  <c r="Y199" i="2"/>
  <c r="P199" i="2"/>
  <c r="BO198" i="2"/>
  <c r="BM198" i="2"/>
  <c r="Y198" i="2"/>
  <c r="Z198" i="2" s="1"/>
  <c r="P198" i="2"/>
  <c r="X195" i="2"/>
  <c r="X194" i="2"/>
  <c r="BO193" i="2"/>
  <c r="BM193" i="2"/>
  <c r="Z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P191" i="2" s="1"/>
  <c r="P191" i="2"/>
  <c r="BO190" i="2"/>
  <c r="BM190" i="2"/>
  <c r="Z190" i="2"/>
  <c r="Y190" i="2"/>
  <c r="BN190" i="2" s="1"/>
  <c r="P190" i="2"/>
  <c r="BO189" i="2"/>
  <c r="BN189" i="2"/>
  <c r="BM189" i="2"/>
  <c r="Z189" i="2"/>
  <c r="Y189" i="2"/>
  <c r="BP189" i="2" s="1"/>
  <c r="P189" i="2"/>
  <c r="BO188" i="2"/>
  <c r="BN188" i="2"/>
  <c r="BM188" i="2"/>
  <c r="Z188" i="2"/>
  <c r="Y188" i="2"/>
  <c r="BP188" i="2" s="1"/>
  <c r="P188" i="2"/>
  <c r="BO187" i="2"/>
  <c r="BM187" i="2"/>
  <c r="Y187" i="2"/>
  <c r="Z187" i="2" s="1"/>
  <c r="P187" i="2"/>
  <c r="BP186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X178" i="2"/>
  <c r="X177" i="2"/>
  <c r="BP176" i="2"/>
  <c r="BO176" i="2"/>
  <c r="BN176" i="2"/>
  <c r="BM176" i="2"/>
  <c r="Z176" i="2"/>
  <c r="Y176" i="2"/>
  <c r="P176" i="2"/>
  <c r="BO175" i="2"/>
  <c r="BM175" i="2"/>
  <c r="Y175" i="2"/>
  <c r="Y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Z169" i="2"/>
  <c r="Y169" i="2"/>
  <c r="BP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X165" i="2"/>
  <c r="Y164" i="2"/>
  <c r="X164" i="2"/>
  <c r="BP163" i="2"/>
  <c r="BO163" i="2"/>
  <c r="BN163" i="2"/>
  <c r="BM163" i="2"/>
  <c r="Z163" i="2"/>
  <c r="Z164" i="2" s="1"/>
  <c r="Y163" i="2"/>
  <c r="Y165" i="2" s="1"/>
  <c r="P163" i="2"/>
  <c r="X160" i="2"/>
  <c r="X159" i="2"/>
  <c r="BO158" i="2"/>
  <c r="BM158" i="2"/>
  <c r="Y158" i="2"/>
  <c r="BP158" i="2" s="1"/>
  <c r="P158" i="2"/>
  <c r="BO157" i="2"/>
  <c r="BM157" i="2"/>
  <c r="Y157" i="2"/>
  <c r="Z157" i="2" s="1"/>
  <c r="P157" i="2"/>
  <c r="BP156" i="2"/>
  <c r="BO156" i="2"/>
  <c r="BN156" i="2"/>
  <c r="BM156" i="2"/>
  <c r="Z156" i="2"/>
  <c r="Y156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Y153" i="2" s="1"/>
  <c r="P151" i="2"/>
  <c r="X149" i="2"/>
  <c r="X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P145" i="2"/>
  <c r="X142" i="2"/>
  <c r="X141" i="2"/>
  <c r="BO140" i="2"/>
  <c r="BM140" i="2"/>
  <c r="Y140" i="2"/>
  <c r="BP140" i="2" s="1"/>
  <c r="P140" i="2"/>
  <c r="BP139" i="2"/>
  <c r="BO139" i="2"/>
  <c r="BM139" i="2"/>
  <c r="Y139" i="2"/>
  <c r="BN139" i="2" s="1"/>
  <c r="P139" i="2"/>
  <c r="X137" i="2"/>
  <c r="X136" i="2"/>
  <c r="BO135" i="2"/>
  <c r="BM135" i="2"/>
  <c r="Y135" i="2"/>
  <c r="BN135" i="2" s="1"/>
  <c r="P135" i="2"/>
  <c r="BO134" i="2"/>
  <c r="BM134" i="2"/>
  <c r="Z134" i="2"/>
  <c r="Y134" i="2"/>
  <c r="BP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Z131" i="2"/>
  <c r="Y131" i="2"/>
  <c r="BN131" i="2" s="1"/>
  <c r="P131" i="2"/>
  <c r="BO130" i="2"/>
  <c r="BM130" i="2"/>
  <c r="Y130" i="2"/>
  <c r="BP130" i="2" s="1"/>
  <c r="P130" i="2"/>
  <c r="BO129" i="2"/>
  <c r="BM129" i="2"/>
  <c r="Z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Z124" i="2" s="1"/>
  <c r="P124" i="2"/>
  <c r="BO123" i="2"/>
  <c r="BM123" i="2"/>
  <c r="Y123" i="2"/>
  <c r="Y126" i="2" s="1"/>
  <c r="P123" i="2"/>
  <c r="X121" i="2"/>
  <c r="X120" i="2"/>
  <c r="BO119" i="2"/>
  <c r="BM119" i="2"/>
  <c r="Y119" i="2"/>
  <c r="BP119" i="2" s="1"/>
  <c r="P119" i="2"/>
  <c r="BO118" i="2"/>
  <c r="BM118" i="2"/>
  <c r="Z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Y121" i="2" s="1"/>
  <c r="P116" i="2"/>
  <c r="BP115" i="2"/>
  <c r="BO115" i="2"/>
  <c r="BN115" i="2"/>
  <c r="BM115" i="2"/>
  <c r="Z115" i="2"/>
  <c r="Y115" i="2"/>
  <c r="P115" i="2"/>
  <c r="X112" i="2"/>
  <c r="X111" i="2"/>
  <c r="BO110" i="2"/>
  <c r="BM110" i="2"/>
  <c r="Y110" i="2"/>
  <c r="BP110" i="2" s="1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Z87" i="2"/>
  <c r="Y87" i="2"/>
  <c r="BP87" i="2" s="1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Z67" i="2"/>
  <c r="Y67" i="2"/>
  <c r="P67" i="2"/>
  <c r="X65" i="2"/>
  <c r="X64" i="2"/>
  <c r="BO63" i="2"/>
  <c r="BM63" i="2"/>
  <c r="Y63" i="2"/>
  <c r="BP63" i="2" s="1"/>
  <c r="P63" i="2"/>
  <c r="BO62" i="2"/>
  <c r="BM62" i="2"/>
  <c r="Z62" i="2"/>
  <c r="Y62" i="2"/>
  <c r="BP62" i="2" s="1"/>
  <c r="P62" i="2"/>
  <c r="BO61" i="2"/>
  <c r="BM61" i="2"/>
  <c r="Y61" i="2"/>
  <c r="BP61" i="2" s="1"/>
  <c r="P61" i="2"/>
  <c r="BO60" i="2"/>
  <c r="BM60" i="2"/>
  <c r="Z60" i="2"/>
  <c r="Y60" i="2"/>
  <c r="BP60" i="2" s="1"/>
  <c r="P60" i="2"/>
  <c r="BO59" i="2"/>
  <c r="BM59" i="2"/>
  <c r="Y59" i="2"/>
  <c r="Z59" i="2" s="1"/>
  <c r="P59" i="2"/>
  <c r="BO58" i="2"/>
  <c r="BM58" i="2"/>
  <c r="Y58" i="2"/>
  <c r="BN58" i="2" s="1"/>
  <c r="P58" i="2"/>
  <c r="BO57" i="2"/>
  <c r="BM57" i="2"/>
  <c r="Y57" i="2"/>
  <c r="BP57" i="2" s="1"/>
  <c r="P57" i="2"/>
  <c r="X54" i="2"/>
  <c r="X53" i="2"/>
  <c r="BP52" i="2"/>
  <c r="BO52" i="2"/>
  <c r="BM52" i="2"/>
  <c r="Y52" i="2"/>
  <c r="BN52" i="2" s="1"/>
  <c r="P52" i="2"/>
  <c r="BO51" i="2"/>
  <c r="BM51" i="2"/>
  <c r="Y51" i="2"/>
  <c r="Y54" i="2" s="1"/>
  <c r="P51" i="2"/>
  <c r="X49" i="2"/>
  <c r="X48" i="2"/>
  <c r="BP47" i="2"/>
  <c r="BO47" i="2"/>
  <c r="BN47" i="2"/>
  <c r="BM47" i="2"/>
  <c r="Z47" i="2"/>
  <c r="Y47" i="2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P44" i="2" s="1"/>
  <c r="P44" i="2"/>
  <c r="BP43" i="2"/>
  <c r="BO43" i="2"/>
  <c r="BM43" i="2"/>
  <c r="Y43" i="2"/>
  <c r="BN43" i="2" s="1"/>
  <c r="P43" i="2"/>
  <c r="BO42" i="2"/>
  <c r="BM42" i="2"/>
  <c r="Y42" i="2"/>
  <c r="Z42" i="2" s="1"/>
  <c r="P42" i="2"/>
  <c r="X38" i="2"/>
  <c r="X37" i="2"/>
  <c r="BO36" i="2"/>
  <c r="BM36" i="2"/>
  <c r="Z36" i="2"/>
  <c r="Z37" i="2" s="1"/>
  <c r="Y36" i="2"/>
  <c r="Y38" i="2" s="1"/>
  <c r="P36" i="2"/>
  <c r="X34" i="2"/>
  <c r="X33" i="2"/>
  <c r="BO32" i="2"/>
  <c r="BM32" i="2"/>
  <c r="Y32" i="2"/>
  <c r="BP32" i="2" s="1"/>
  <c r="P32" i="2"/>
  <c r="BO31" i="2"/>
  <c r="BM31" i="2"/>
  <c r="Z31" i="2"/>
  <c r="Y31" i="2"/>
  <c r="BP31" i="2" s="1"/>
  <c r="P31" i="2"/>
  <c r="BO30" i="2"/>
  <c r="BM30" i="2"/>
  <c r="Y30" i="2"/>
  <c r="BP30" i="2" s="1"/>
  <c r="BO29" i="2"/>
  <c r="BM29" i="2"/>
  <c r="Y29" i="2"/>
  <c r="BP29" i="2" s="1"/>
  <c r="BP28" i="2"/>
  <c r="BO28" i="2"/>
  <c r="BN28" i="2"/>
  <c r="BM28" i="2"/>
  <c r="Z28" i="2"/>
  <c r="Y28" i="2"/>
  <c r="BO27" i="2"/>
  <c r="BM27" i="2"/>
  <c r="Y27" i="2"/>
  <c r="Y34" i="2" s="1"/>
  <c r="P27" i="2"/>
  <c r="BP26" i="2"/>
  <c r="BO26" i="2"/>
  <c r="BN26" i="2"/>
  <c r="BM26" i="2"/>
  <c r="Z26" i="2"/>
  <c r="Y26" i="2"/>
  <c r="P26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X667" i="2" l="1"/>
  <c r="Z30" i="2"/>
  <c r="BN30" i="2"/>
  <c r="Z32" i="2"/>
  <c r="Z45" i="2"/>
  <c r="BN45" i="2"/>
  <c r="Z51" i="2"/>
  <c r="BN51" i="2"/>
  <c r="BP51" i="2"/>
  <c r="BN59" i="2"/>
  <c r="BP59" i="2"/>
  <c r="Z61" i="2"/>
  <c r="BN61" i="2"/>
  <c r="Z63" i="2"/>
  <c r="Y72" i="2"/>
  <c r="BP68" i="2"/>
  <c r="Z74" i="2"/>
  <c r="BN74" i="2"/>
  <c r="Z84" i="2"/>
  <c r="Z86" i="2"/>
  <c r="BP88" i="2"/>
  <c r="Y89" i="2"/>
  <c r="BP92" i="2"/>
  <c r="Z101" i="2"/>
  <c r="BN101" i="2"/>
  <c r="Z109" i="2"/>
  <c r="Z110" i="2"/>
  <c r="BN110" i="2"/>
  <c r="Z117" i="2"/>
  <c r="BN117" i="2"/>
  <c r="Z125" i="2"/>
  <c r="Z130" i="2"/>
  <c r="BN130" i="2"/>
  <c r="Z132" i="2"/>
  <c r="BN132" i="2"/>
  <c r="BP135" i="2"/>
  <c r="Z146" i="2"/>
  <c r="BN146" i="2"/>
  <c r="Z158" i="2"/>
  <c r="Z159" i="2" s="1"/>
  <c r="BN158" i="2"/>
  <c r="Y172" i="2"/>
  <c r="Z168" i="2"/>
  <c r="BP170" i="2"/>
  <c r="Y184" i="2"/>
  <c r="Z200" i="2"/>
  <c r="BN208" i="2"/>
  <c r="Y216" i="2"/>
  <c r="BP208" i="2"/>
  <c r="BP214" i="2"/>
  <c r="Z214" i="2"/>
  <c r="BN226" i="2"/>
  <c r="BP228" i="2"/>
  <c r="BN228" i="2"/>
  <c r="Z228" i="2"/>
  <c r="BP234" i="2"/>
  <c r="BN234" i="2"/>
  <c r="Z234" i="2"/>
  <c r="BP236" i="2"/>
  <c r="BN236" i="2"/>
  <c r="Z236" i="2"/>
  <c r="BN238" i="2"/>
  <c r="Z238" i="2"/>
  <c r="BP243" i="2"/>
  <c r="BP244" i="2"/>
  <c r="BN244" i="2"/>
  <c r="Z244" i="2"/>
  <c r="BP246" i="2"/>
  <c r="BN246" i="2"/>
  <c r="Z246" i="2"/>
  <c r="BN257" i="2"/>
  <c r="Z257" i="2"/>
  <c r="BN260" i="2"/>
  <c r="BP260" i="2"/>
  <c r="BN275" i="2"/>
  <c r="BP275" i="2"/>
  <c r="Q675" i="2"/>
  <c r="BP297" i="2"/>
  <c r="BN297" i="2"/>
  <c r="Z297" i="2"/>
  <c r="Y53" i="2"/>
  <c r="BN79" i="2"/>
  <c r="BP79" i="2"/>
  <c r="BN83" i="2"/>
  <c r="BP83" i="2"/>
  <c r="Y95" i="2"/>
  <c r="BN108" i="2"/>
  <c r="BP108" i="2"/>
  <c r="BN124" i="2"/>
  <c r="BP124" i="2"/>
  <c r="BN182" i="2"/>
  <c r="BP187" i="2"/>
  <c r="BN187" i="2"/>
  <c r="Y206" i="2"/>
  <c r="Z203" i="2"/>
  <c r="BP212" i="2"/>
  <c r="BN212" i="2"/>
  <c r="Z212" i="2"/>
  <c r="BN221" i="2"/>
  <c r="BP221" i="2"/>
  <c r="BN223" i="2"/>
  <c r="BP223" i="2"/>
  <c r="BN235" i="2"/>
  <c r="Z235" i="2"/>
  <c r="BP248" i="2"/>
  <c r="Z248" i="2"/>
  <c r="BN258" i="2"/>
  <c r="Y269" i="2"/>
  <c r="Y268" i="2"/>
  <c r="BP267" i="2"/>
  <c r="BN267" i="2"/>
  <c r="Z267" i="2"/>
  <c r="Z268" i="2" s="1"/>
  <c r="BP272" i="2"/>
  <c r="BN272" i="2"/>
  <c r="Z272" i="2"/>
  <c r="BP300" i="2"/>
  <c r="Z300" i="2"/>
  <c r="BN335" i="2"/>
  <c r="BP335" i="2"/>
  <c r="BP336" i="2"/>
  <c r="BP357" i="2"/>
  <c r="BN367" i="2"/>
  <c r="BP367" i="2"/>
  <c r="BN373" i="2"/>
  <c r="BN383" i="2"/>
  <c r="BP385" i="2"/>
  <c r="BP391" i="2"/>
  <c r="Y393" i="2"/>
  <c r="BN415" i="2"/>
  <c r="BN419" i="2"/>
  <c r="BP419" i="2"/>
  <c r="BP422" i="2"/>
  <c r="BN445" i="2"/>
  <c r="BP445" i="2"/>
  <c r="BP448" i="2"/>
  <c r="BP455" i="2"/>
  <c r="BP461" i="2"/>
  <c r="BN478" i="2"/>
  <c r="BP478" i="2"/>
  <c r="BN482" i="2"/>
  <c r="BN487" i="2"/>
  <c r="BP487" i="2"/>
  <c r="BP492" i="2"/>
  <c r="Z492" i="2"/>
  <c r="Y504" i="2"/>
  <c r="Y505" i="2"/>
  <c r="BP503" i="2"/>
  <c r="BN503" i="2"/>
  <c r="Z503" i="2"/>
  <c r="Z504" i="2" s="1"/>
  <c r="BN513" i="2"/>
  <c r="BP513" i="2"/>
  <c r="BP515" i="2"/>
  <c r="BN515" i="2"/>
  <c r="Z515" i="2"/>
  <c r="BN523" i="2"/>
  <c r="Z523" i="2"/>
  <c r="BP545" i="2"/>
  <c r="BN545" i="2"/>
  <c r="Z545" i="2"/>
  <c r="BN549" i="2"/>
  <c r="BP549" i="2"/>
  <c r="BP550" i="2"/>
  <c r="BN550" i="2"/>
  <c r="Z550" i="2"/>
  <c r="BP553" i="2"/>
  <c r="BN553" i="2"/>
  <c r="Z553" i="2"/>
  <c r="BN563" i="2"/>
  <c r="BP563" i="2"/>
  <c r="BP565" i="2"/>
  <c r="BN565" i="2"/>
  <c r="Z565" i="2"/>
  <c r="BP571" i="2"/>
  <c r="Z571" i="2"/>
  <c r="BN582" i="2"/>
  <c r="Z582" i="2"/>
  <c r="BP630" i="2"/>
  <c r="Z630" i="2"/>
  <c r="Y646" i="2"/>
  <c r="Y645" i="2"/>
  <c r="Z641" i="2"/>
  <c r="BN643" i="2"/>
  <c r="Z643" i="2"/>
  <c r="BP654" i="2"/>
  <c r="BN654" i="2"/>
  <c r="Z654" i="2"/>
  <c r="Z655" i="2" s="1"/>
  <c r="Y655" i="2"/>
  <c r="Y656" i="2"/>
  <c r="BP190" i="2"/>
  <c r="BN192" i="2"/>
  <c r="BP192" i="2"/>
  <c r="Y200" i="2"/>
  <c r="BP224" i="2"/>
  <c r="BN225" i="2"/>
  <c r="BN249" i="2"/>
  <c r="BP249" i="2"/>
  <c r="BN259" i="2"/>
  <c r="BP278" i="2"/>
  <c r="BP291" i="2"/>
  <c r="BN302" i="2"/>
  <c r="BP302" i="2"/>
  <c r="BN307" i="2"/>
  <c r="BP307" i="2"/>
  <c r="Y308" i="2"/>
  <c r="Y309" i="2"/>
  <c r="BN311" i="2"/>
  <c r="BP311" i="2"/>
  <c r="Y312" i="2"/>
  <c r="Y313" i="2"/>
  <c r="BN315" i="2"/>
  <c r="BP315" i="2"/>
  <c r="Y318" i="2"/>
  <c r="Z336" i="2"/>
  <c r="BP340" i="2"/>
  <c r="Y342" i="2"/>
  <c r="Y343" i="2"/>
  <c r="Y346" i="2"/>
  <c r="Y347" i="2"/>
  <c r="Y351" i="2"/>
  <c r="Y352" i="2"/>
  <c r="Y364" i="2"/>
  <c r="Z357" i="2"/>
  <c r="Z358" i="2"/>
  <c r="BN358" i="2"/>
  <c r="BP360" i="2"/>
  <c r="Z368" i="2"/>
  <c r="BN369" i="2"/>
  <c r="BP374" i="2"/>
  <c r="BP377" i="2"/>
  <c r="Y380" i="2"/>
  <c r="BP384" i="2"/>
  <c r="Z385" i="2"/>
  <c r="Y394" i="2"/>
  <c r="BN389" i="2"/>
  <c r="BN390" i="2"/>
  <c r="Z391" i="2"/>
  <c r="Z392" i="2"/>
  <c r="BN392" i="2"/>
  <c r="Z403" i="2"/>
  <c r="Z404" i="2" s="1"/>
  <c r="BN403" i="2"/>
  <c r="BP403" i="2"/>
  <c r="Y405" i="2"/>
  <c r="Y411" i="2"/>
  <c r="Z408" i="2"/>
  <c r="BN408" i="2"/>
  <c r="Y410" i="2"/>
  <c r="BN409" i="2"/>
  <c r="BP416" i="2"/>
  <c r="Z420" i="2"/>
  <c r="BN421" i="2"/>
  <c r="Z422" i="2"/>
  <c r="Z423" i="2"/>
  <c r="BN423" i="2"/>
  <c r="Z429" i="2"/>
  <c r="BN429" i="2"/>
  <c r="Z438" i="2"/>
  <c r="Z439" i="2" s="1"/>
  <c r="Y439" i="2"/>
  <c r="Y440" i="2"/>
  <c r="Z446" i="2"/>
  <c r="BN447" i="2"/>
  <c r="Z448" i="2"/>
  <c r="Z449" i="2"/>
  <c r="BN449" i="2"/>
  <c r="Z455" i="2"/>
  <c r="Y464" i="2"/>
  <c r="Z461" i="2"/>
  <c r="Z462" i="2"/>
  <c r="BN462" i="2"/>
  <c r="Z467" i="2"/>
  <c r="Z468" i="2" s="1"/>
  <c r="Y468" i="2"/>
  <c r="Y469" i="2"/>
  <c r="Y496" i="2"/>
  <c r="BP477" i="2"/>
  <c r="Z480" i="2"/>
  <c r="BN480" i="2"/>
  <c r="BP483" i="2"/>
  <c r="Z488" i="2"/>
  <c r="Z489" i="2"/>
  <c r="BN489" i="2"/>
  <c r="BN491" i="2"/>
  <c r="Z491" i="2"/>
  <c r="BP493" i="2"/>
  <c r="Z493" i="2"/>
  <c r="BP523" i="2"/>
  <c r="Y555" i="2"/>
  <c r="BN541" i="2"/>
  <c r="Z560" i="2"/>
  <c r="BP559" i="2"/>
  <c r="BN559" i="2"/>
  <c r="Z559" i="2"/>
  <c r="BN564" i="2"/>
  <c r="Z564" i="2"/>
  <c r="BP566" i="2"/>
  <c r="BN566" i="2"/>
  <c r="Z566" i="2"/>
  <c r="BN567" i="2"/>
  <c r="BN569" i="2"/>
  <c r="Z569" i="2"/>
  <c r="BN573" i="2"/>
  <c r="BP575" i="2"/>
  <c r="BN575" i="2"/>
  <c r="Z575" i="2"/>
  <c r="BP582" i="2"/>
  <c r="BN586" i="2"/>
  <c r="Y588" i="2"/>
  <c r="Z586" i="2"/>
  <c r="Z588" i="2" s="1"/>
  <c r="BN597" i="2"/>
  <c r="AF675" i="2"/>
  <c r="BN603" i="2"/>
  <c r="Z603" i="2"/>
  <c r="BP605" i="2"/>
  <c r="BN605" i="2"/>
  <c r="Z605" i="2"/>
  <c r="BP607" i="2"/>
  <c r="BN607" i="2"/>
  <c r="Z607" i="2"/>
  <c r="BP609" i="2"/>
  <c r="BN609" i="2"/>
  <c r="Z609" i="2"/>
  <c r="Y610" i="2"/>
  <c r="Y611" i="2"/>
  <c r="BN614" i="2"/>
  <c r="BP614" i="2"/>
  <c r="BN616" i="2"/>
  <c r="BP616" i="2"/>
  <c r="BN623" i="2"/>
  <c r="Y639" i="2"/>
  <c r="BP634" i="2"/>
  <c r="Z634" i="2"/>
  <c r="BP641" i="2"/>
  <c r="BP643" i="2"/>
  <c r="Y517" i="2"/>
  <c r="BN512" i="2"/>
  <c r="Y526" i="2"/>
  <c r="BP522" i="2"/>
  <c r="BP524" i="2"/>
  <c r="BP529" i="2"/>
  <c r="Y530" i="2"/>
  <c r="BP533" i="2"/>
  <c r="Y534" i="2"/>
  <c r="AD675" i="2"/>
  <c r="BP539" i="2"/>
  <c r="BN542" i="2"/>
  <c r="BP542" i="2"/>
  <c r="BN544" i="2"/>
  <c r="BN548" i="2"/>
  <c r="Y560" i="2"/>
  <c r="Y584" i="2"/>
  <c r="BN581" i="2"/>
  <c r="BP587" i="2"/>
  <c r="BN593" i="2"/>
  <c r="Y617" i="2"/>
  <c r="BN613" i="2"/>
  <c r="BP613" i="2"/>
  <c r="BN615" i="2"/>
  <c r="BP615" i="2"/>
  <c r="Y618" i="2"/>
  <c r="BN621" i="2"/>
  <c r="BN625" i="2"/>
  <c r="BP642" i="2"/>
  <c r="BP644" i="2"/>
  <c r="AG675" i="2"/>
  <c r="BN649" i="2"/>
  <c r="C675" i="2"/>
  <c r="Y142" i="2"/>
  <c r="Y173" i="2"/>
  <c r="Y194" i="2"/>
  <c r="Y252" i="2"/>
  <c r="Y282" i="2"/>
  <c r="BP274" i="2"/>
  <c r="Z274" i="2"/>
  <c r="BP301" i="2"/>
  <c r="Z301" i="2"/>
  <c r="Y317" i="2"/>
  <c r="Y127" i="2"/>
  <c r="BP325" i="2"/>
  <c r="BN325" i="2"/>
  <c r="Z58" i="2"/>
  <c r="Z78" i="2"/>
  <c r="Z107" i="2"/>
  <c r="Z119" i="2"/>
  <c r="Z123" i="2"/>
  <c r="Z126" i="2" s="1"/>
  <c r="Y136" i="2"/>
  <c r="G675" i="2"/>
  <c r="Y149" i="2"/>
  <c r="Y205" i="2"/>
  <c r="Z222" i="2"/>
  <c r="Y265" i="2"/>
  <c r="BP255" i="2"/>
  <c r="L675" i="2"/>
  <c r="BN274" i="2"/>
  <c r="Z290" i="2"/>
  <c r="Z293" i="2" s="1"/>
  <c r="P675" i="2"/>
  <c r="BP290" i="2"/>
  <c r="BN301" i="2"/>
  <c r="Z325" i="2"/>
  <c r="Z326" i="2" s="1"/>
  <c r="Y371" i="2"/>
  <c r="BP366" i="2"/>
  <c r="Y370" i="2"/>
  <c r="Z366" i="2"/>
  <c r="Z370" i="2" s="1"/>
  <c r="X669" i="2"/>
  <c r="BN32" i="2"/>
  <c r="BN36" i="2"/>
  <c r="BN42" i="2"/>
  <c r="Z44" i="2"/>
  <c r="BN63" i="2"/>
  <c r="BN67" i="2"/>
  <c r="Z69" i="2"/>
  <c r="Y80" i="2"/>
  <c r="BN87" i="2"/>
  <c r="Z93" i="2"/>
  <c r="BN134" i="2"/>
  <c r="Z140" i="2"/>
  <c r="Z145" i="2"/>
  <c r="BN169" i="2"/>
  <c r="Z171" i="2"/>
  <c r="Z175" i="2"/>
  <c r="Z177" i="2" s="1"/>
  <c r="Y195" i="2"/>
  <c r="BN199" i="2"/>
  <c r="BN203" i="2"/>
  <c r="Z209" i="2"/>
  <c r="BN214" i="2"/>
  <c r="BN220" i="2"/>
  <c r="Z255" i="2"/>
  <c r="BP359" i="2"/>
  <c r="Z359" i="2"/>
  <c r="BN78" i="2"/>
  <c r="BN107" i="2"/>
  <c r="Y111" i="2"/>
  <c r="BN119" i="2"/>
  <c r="BN123" i="2"/>
  <c r="Y217" i="2"/>
  <c r="BN222" i="2"/>
  <c r="Y231" i="2"/>
  <c r="S675" i="2"/>
  <c r="BP321" i="2"/>
  <c r="BN321" i="2"/>
  <c r="BN366" i="2"/>
  <c r="F9" i="2"/>
  <c r="A10" i="2"/>
  <c r="Z27" i="2"/>
  <c r="Z33" i="2" s="1"/>
  <c r="Z29" i="2"/>
  <c r="BP36" i="2"/>
  <c r="BP42" i="2"/>
  <c r="BN44" i="2"/>
  <c r="Z46" i="2"/>
  <c r="BP67" i="2"/>
  <c r="BN69" i="2"/>
  <c r="Z75" i="2"/>
  <c r="Y90" i="2"/>
  <c r="BN93" i="2"/>
  <c r="Z100" i="2"/>
  <c r="Z102" i="2" s="1"/>
  <c r="Z116" i="2"/>
  <c r="Z120" i="2" s="1"/>
  <c r="Y137" i="2"/>
  <c r="BN140" i="2"/>
  <c r="BN145" i="2"/>
  <c r="Z147" i="2"/>
  <c r="Z151" i="2"/>
  <c r="Z153" i="2" s="1"/>
  <c r="Y159" i="2"/>
  <c r="BN171" i="2"/>
  <c r="BN175" i="2"/>
  <c r="Z191" i="2"/>
  <c r="J675" i="2"/>
  <c r="BP199" i="2"/>
  <c r="BP203" i="2"/>
  <c r="BN209" i="2"/>
  <c r="Z211" i="2"/>
  <c r="Z250" i="2"/>
  <c r="BN255" i="2"/>
  <c r="Z321" i="2"/>
  <c r="Z322" i="2" s="1"/>
  <c r="BN330" i="2"/>
  <c r="BN359" i="2"/>
  <c r="F10" i="2"/>
  <c r="Y48" i="2"/>
  <c r="Y81" i="2"/>
  <c r="BN84" i="2"/>
  <c r="Y102" i="2"/>
  <c r="BN109" i="2"/>
  <c r="BP123" i="2"/>
  <c r="BN125" i="2"/>
  <c r="BN129" i="2"/>
  <c r="BN157" i="2"/>
  <c r="Y178" i="2"/>
  <c r="Y230" i="2"/>
  <c r="BN219" i="2"/>
  <c r="BP226" i="2"/>
  <c r="Y239" i="2"/>
  <c r="BP233" i="2"/>
  <c r="Z233" i="2"/>
  <c r="Z239" i="2" s="1"/>
  <c r="BN248" i="2"/>
  <c r="BP259" i="2"/>
  <c r="BN277" i="2"/>
  <c r="Z285" i="2"/>
  <c r="Z286" i="2" s="1"/>
  <c r="O675" i="2"/>
  <c r="Y287" i="2"/>
  <c r="Y286" i="2"/>
  <c r="BP285" i="2"/>
  <c r="Y326" i="2"/>
  <c r="BN376" i="2"/>
  <c r="Z376" i="2"/>
  <c r="Z379" i="2" s="1"/>
  <c r="BP376" i="2"/>
  <c r="J9" i="2"/>
  <c r="D675" i="2"/>
  <c r="BP58" i="2"/>
  <c r="BN60" i="2"/>
  <c r="BN27" i="2"/>
  <c r="Z52" i="2"/>
  <c r="Z53" i="2" s="1"/>
  <c r="Z77" i="2"/>
  <c r="Y112" i="2"/>
  <c r="BN116" i="2"/>
  <c r="BP145" i="2"/>
  <c r="BN147" i="2"/>
  <c r="BN151" i="2"/>
  <c r="BP175" i="2"/>
  <c r="BN191" i="2"/>
  <c r="BN211" i="2"/>
  <c r="BN237" i="2"/>
  <c r="Y240" i="2"/>
  <c r="BN250" i="2"/>
  <c r="BP298" i="2"/>
  <c r="Y304" i="2"/>
  <c r="Z298" i="2"/>
  <c r="Z303" i="2" s="1"/>
  <c r="BP316" i="2"/>
  <c r="BN316" i="2"/>
  <c r="BP330" i="2"/>
  <c r="BP362" i="2"/>
  <c r="Z362" i="2"/>
  <c r="Y37" i="2"/>
  <c r="BN46" i="2"/>
  <c r="Z43" i="2"/>
  <c r="Z48" i="2" s="1"/>
  <c r="BN86" i="2"/>
  <c r="Z92" i="2"/>
  <c r="BN133" i="2"/>
  <c r="Z135" i="2"/>
  <c r="Z136" i="2" s="1"/>
  <c r="Z139" i="2"/>
  <c r="Y154" i="2"/>
  <c r="BP157" i="2"/>
  <c r="Y160" i="2"/>
  <c r="BN168" i="2"/>
  <c r="Z170" i="2"/>
  <c r="Z172" i="2" s="1"/>
  <c r="Y183" i="2"/>
  <c r="I675" i="2"/>
  <c r="Z186" i="2"/>
  <c r="BN193" i="2"/>
  <c r="BN198" i="2"/>
  <c r="Z204" i="2"/>
  <c r="Z205" i="2" s="1"/>
  <c r="Z208" i="2"/>
  <c r="Z215" i="2"/>
  <c r="Z223" i="2"/>
  <c r="BN233" i="2"/>
  <c r="BP277" i="2"/>
  <c r="BN285" i="2"/>
  <c r="Y293" i="2"/>
  <c r="Z316" i="2"/>
  <c r="Z317" i="2" s="1"/>
  <c r="Y327" i="2"/>
  <c r="Y71" i="2"/>
  <c r="X665" i="2"/>
  <c r="BN29" i="2"/>
  <c r="Y33" i="2"/>
  <c r="Z57" i="2"/>
  <c r="Z64" i="2" s="1"/>
  <c r="Y64" i="2"/>
  <c r="BN75" i="2"/>
  <c r="Y96" i="2"/>
  <c r="BN100" i="2"/>
  <c r="Z106" i="2"/>
  <c r="Z111" i="2" s="1"/>
  <c r="BN31" i="2"/>
  <c r="BN62" i="2"/>
  <c r="Z68" i="2"/>
  <c r="Z71" i="2" s="1"/>
  <c r="Z88" i="2"/>
  <c r="Z89" i="2" s="1"/>
  <c r="Y120" i="2"/>
  <c r="B675" i="2"/>
  <c r="BP27" i="2"/>
  <c r="Y49" i="2"/>
  <c r="BN57" i="2"/>
  <c r="BN77" i="2"/>
  <c r="E675" i="2"/>
  <c r="Y103" i="2"/>
  <c r="BN106" i="2"/>
  <c r="F675" i="2"/>
  <c r="BP116" i="2"/>
  <c r="BN118" i="2"/>
  <c r="BP131" i="2"/>
  <c r="Y141" i="2"/>
  <c r="BP151" i="2"/>
  <c r="Z182" i="2"/>
  <c r="Z183" i="2" s="1"/>
  <c r="BN213" i="2"/>
  <c r="Z225" i="2"/>
  <c r="Z227" i="2"/>
  <c r="BP229" i="2"/>
  <c r="Z229" i="2"/>
  <c r="BP237" i="2"/>
  <c r="BN243" i="2"/>
  <c r="K675" i="2"/>
  <c r="Z258" i="2"/>
  <c r="Z260" i="2"/>
  <c r="BP262" i="2"/>
  <c r="Z262" i="2"/>
  <c r="Y264" i="2"/>
  <c r="BN298" i="2"/>
  <c r="Y322" i="2"/>
  <c r="Z356" i="2"/>
  <c r="Z363" i="2" s="1"/>
  <c r="BP356" i="2"/>
  <c r="BN362" i="2"/>
  <c r="Y65" i="2"/>
  <c r="BP133" i="2"/>
  <c r="H675" i="2"/>
  <c r="BP198" i="2"/>
  <c r="Y201" i="2"/>
  <c r="BP219" i="2"/>
  <c r="BP245" i="2"/>
  <c r="Z245" i="2"/>
  <c r="Z251" i="2" s="1"/>
  <c r="BP247" i="2"/>
  <c r="BN247" i="2"/>
  <c r="Y251" i="2"/>
  <c r="BN256" i="2"/>
  <c r="Z280" i="2"/>
  <c r="BP280" i="2"/>
  <c r="Y294" i="2"/>
  <c r="Y332" i="2"/>
  <c r="BP329" i="2"/>
  <c r="BN329" i="2"/>
  <c r="Y331" i="2"/>
  <c r="X666" i="2"/>
  <c r="X668" i="2" s="1"/>
  <c r="Y148" i="2"/>
  <c r="BP215" i="2"/>
  <c r="BP276" i="2"/>
  <c r="BN276" i="2"/>
  <c r="Y303" i="2"/>
  <c r="Y323" i="2"/>
  <c r="Z331" i="2"/>
  <c r="Z335" i="2"/>
  <c r="Z337" i="2" s="1"/>
  <c r="T675" i="2"/>
  <c r="Y337" i="2"/>
  <c r="Y379" i="2"/>
  <c r="Z410" i="2"/>
  <c r="Y386" i="2"/>
  <c r="BP397" i="2"/>
  <c r="Y400" i="2"/>
  <c r="BP424" i="2"/>
  <c r="BP428" i="2"/>
  <c r="Y431" i="2"/>
  <c r="BP434" i="2"/>
  <c r="BP450" i="2"/>
  <c r="BP454" i="2"/>
  <c r="Y457" i="2"/>
  <c r="BP460" i="2"/>
  <c r="BP494" i="2"/>
  <c r="BP498" i="2"/>
  <c r="Y501" i="2"/>
  <c r="BP547" i="2"/>
  <c r="BP572" i="2"/>
  <c r="BP620" i="2"/>
  <c r="BP622" i="2"/>
  <c r="BP624" i="2"/>
  <c r="BP626" i="2"/>
  <c r="BP662" i="2"/>
  <c r="V675" i="2"/>
  <c r="Z631" i="2"/>
  <c r="Z633" i="2"/>
  <c r="Z635" i="2"/>
  <c r="Z637" i="2"/>
  <c r="BN650" i="2"/>
  <c r="W675" i="2"/>
  <c r="Y281" i="2"/>
  <c r="Z418" i="2"/>
  <c r="Y425" i="2"/>
  <c r="Z433" i="2"/>
  <c r="Y435" i="2"/>
  <c r="Z444" i="2"/>
  <c r="Z451" i="2" s="1"/>
  <c r="Y451" i="2"/>
  <c r="Z459" i="2"/>
  <c r="Y465" i="2"/>
  <c r="Z486" i="2"/>
  <c r="Y495" i="2"/>
  <c r="Z512" i="2"/>
  <c r="Y518" i="2"/>
  <c r="BN529" i="2"/>
  <c r="BN533" i="2"/>
  <c r="BN539" i="2"/>
  <c r="Z541" i="2"/>
  <c r="Z548" i="2"/>
  <c r="Z573" i="2"/>
  <c r="BP580" i="2"/>
  <c r="Y595" i="2"/>
  <c r="Y599" i="2"/>
  <c r="Z621" i="2"/>
  <c r="Z623" i="2"/>
  <c r="Z625" i="2"/>
  <c r="Y627" i="2"/>
  <c r="BN641" i="2"/>
  <c r="Y663" i="2"/>
  <c r="X675" i="2"/>
  <c r="BP369" i="2"/>
  <c r="BP373" i="2"/>
  <c r="Y387" i="2"/>
  <c r="BP390" i="2"/>
  <c r="BP421" i="2"/>
  <c r="BP447" i="2"/>
  <c r="BP482" i="2"/>
  <c r="BN484" i="2"/>
  <c r="BN493" i="2"/>
  <c r="BP544" i="2"/>
  <c r="BN546" i="2"/>
  <c r="BP567" i="2"/>
  <c r="BN571" i="2"/>
  <c r="Z613" i="2"/>
  <c r="Z617" i="2" s="1"/>
  <c r="BN631" i="2"/>
  <c r="BN633" i="2"/>
  <c r="BN635" i="2"/>
  <c r="BN637" i="2"/>
  <c r="BP650" i="2"/>
  <c r="Y659" i="2"/>
  <c r="Y675" i="2"/>
  <c r="BN418" i="2"/>
  <c r="BN433" i="2"/>
  <c r="BN444" i="2"/>
  <c r="BN459" i="2"/>
  <c r="BN486" i="2"/>
  <c r="Y554" i="2"/>
  <c r="Y577" i="2"/>
  <c r="M675" i="2"/>
  <c r="Z675" i="2"/>
  <c r="BP350" i="2"/>
  <c r="BP355" i="2"/>
  <c r="Z383" i="2"/>
  <c r="Z386" i="2" s="1"/>
  <c r="Z389" i="2"/>
  <c r="Z393" i="2" s="1"/>
  <c r="BP396" i="2"/>
  <c r="Z409" i="2"/>
  <c r="Z415" i="2"/>
  <c r="Y426" i="2"/>
  <c r="Y436" i="2"/>
  <c r="Y452" i="2"/>
  <c r="Z463" i="2"/>
  <c r="BN477" i="2"/>
  <c r="Z481" i="2"/>
  <c r="Z490" i="2"/>
  <c r="Z516" i="2"/>
  <c r="Z521" i="2"/>
  <c r="Z525" i="2" s="1"/>
  <c r="Z568" i="2"/>
  <c r="Z581" i="2"/>
  <c r="Z583" i="2" s="1"/>
  <c r="Z593" i="2"/>
  <c r="Z594" i="2" s="1"/>
  <c r="Z597" i="2"/>
  <c r="Z598" i="2" s="1"/>
  <c r="Y628" i="2"/>
  <c r="BP631" i="2"/>
  <c r="Z649" i="2"/>
  <c r="Z651" i="2" s="1"/>
  <c r="Y651" i="2"/>
  <c r="Y664" i="2"/>
  <c r="AA675" i="2"/>
  <c r="BN368" i="2"/>
  <c r="BN420" i="2"/>
  <c r="BN446" i="2"/>
  <c r="BP459" i="2"/>
  <c r="BN467" i="2"/>
  <c r="BN473" i="2"/>
  <c r="BN488" i="2"/>
  <c r="BP512" i="2"/>
  <c r="Y525" i="2"/>
  <c r="BP541" i="2"/>
  <c r="Y583" i="2"/>
  <c r="Y660" i="2"/>
  <c r="AB675" i="2"/>
  <c r="BN463" i="2"/>
  <c r="BN481" i="2"/>
  <c r="BN490" i="2"/>
  <c r="BN516" i="2"/>
  <c r="BN521" i="2"/>
  <c r="BN568" i="2"/>
  <c r="Y578" i="2"/>
  <c r="Y638" i="2"/>
  <c r="AC675" i="2"/>
  <c r="Y363" i="2"/>
  <c r="Z397" i="2"/>
  <c r="Z399" i="2" s="1"/>
  <c r="Z424" i="2"/>
  <c r="Z428" i="2"/>
  <c r="Z430" i="2" s="1"/>
  <c r="Z434" i="2"/>
  <c r="Z450" i="2"/>
  <c r="Z454" i="2"/>
  <c r="Z456" i="2" s="1"/>
  <c r="Z460" i="2"/>
  <c r="Z494" i="2"/>
  <c r="Z498" i="2"/>
  <c r="Z500" i="2" s="1"/>
  <c r="Z547" i="2"/>
  <c r="Z572" i="2"/>
  <c r="BP603" i="2"/>
  <c r="Z620" i="2"/>
  <c r="Z622" i="2"/>
  <c r="Z624" i="2"/>
  <c r="Z626" i="2"/>
  <c r="Y652" i="2"/>
  <c r="Z662" i="2"/>
  <c r="Z663" i="2" s="1"/>
  <c r="R675" i="2"/>
  <c r="BN273" i="2"/>
  <c r="BN300" i="2"/>
  <c r="BN361" i="2"/>
  <c r="BP389" i="2"/>
  <c r="BP409" i="2"/>
  <c r="BN417" i="2"/>
  <c r="Y430" i="2"/>
  <c r="BN438" i="2"/>
  <c r="BN443" i="2"/>
  <c r="Y456" i="2"/>
  <c r="BN485" i="2"/>
  <c r="BN492" i="2"/>
  <c r="Y500" i="2"/>
  <c r="BP521" i="2"/>
  <c r="BN540" i="2"/>
  <c r="Z563" i="2"/>
  <c r="Z574" i="2"/>
  <c r="BP593" i="2"/>
  <c r="BP597" i="2"/>
  <c r="BN630" i="2"/>
  <c r="BN632" i="2"/>
  <c r="BN634" i="2"/>
  <c r="BN636" i="2"/>
  <c r="BP649" i="2"/>
  <c r="Z658" i="2"/>
  <c r="Z659" i="2" s="1"/>
  <c r="AE675" i="2"/>
  <c r="Z495" i="2" l="1"/>
  <c r="Z554" i="2"/>
  <c r="Z638" i="2"/>
  <c r="Y667" i="2"/>
  <c r="Y669" i="2"/>
  <c r="Y666" i="2"/>
  <c r="Z148" i="2"/>
  <c r="Z610" i="2"/>
  <c r="Z425" i="2"/>
  <c r="Z464" i="2"/>
  <c r="Y665" i="2"/>
  <c r="Z230" i="2"/>
  <c r="Z281" i="2"/>
  <c r="Z645" i="2"/>
  <c r="Y668" i="2"/>
  <c r="Z80" i="2"/>
  <c r="Z264" i="2"/>
  <c r="Z216" i="2"/>
  <c r="Z141" i="2"/>
  <c r="Z517" i="2"/>
  <c r="Z95" i="2"/>
  <c r="Z435" i="2"/>
  <c r="Z627" i="2"/>
  <c r="Z577" i="2"/>
  <c r="Z194" i="2"/>
  <c r="Z670" i="2" l="1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<sst xmlns="http://schemas.openxmlformats.org/spreadsheetml/2006/main" count="5251" uniqueCount="1087">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</sst>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8" t="s">
        <v>26</v>
      </c>
      <c r="E1" s="778"/>
      <c r="F1" s="778"/>
      <c r="G1" s="14" t="s">
        <v>66</v>
      </c>
      <c r="H1" s="778" t="s">
        <v>46</v>
      </c>
      <c r="I1" s="778"/>
      <c r="J1" s="778"/>
      <c r="K1" s="778"/>
      <c r="L1" s="778"/>
      <c r="M1" s="778"/>
      <c r="N1" s="778"/>
      <c r="O1" s="778"/>
      <c r="P1" s="778"/>
      <c r="Q1" s="778"/>
      <c r="R1" s="779" t="s">
        <v>67</v>
      </c>
      <c r="S1" s="780"/>
      <c r="T1" s="7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1"/>
      <c r="Q3" s="781"/>
      <c r="R3" s="781"/>
      <c r="S3" s="781"/>
      <c r="T3" s="781"/>
      <c r="U3" s="781"/>
      <c r="V3" s="781"/>
      <c r="W3" s="7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2" t="s">
        <v>8</v>
      </c>
      <c r="B5" s="782"/>
      <c r="C5" s="782"/>
      <c r="D5" s="783"/>
      <c r="E5" s="783"/>
      <c r="F5" s="784" t="s">
        <v>14</v>
      </c>
      <c r="G5" s="784"/>
      <c r="H5" s="783"/>
      <c r="I5" s="783"/>
      <c r="J5" s="783"/>
      <c r="K5" s="783"/>
      <c r="L5" s="783"/>
      <c r="M5" s="783"/>
      <c r="N5" s="72"/>
      <c r="P5" s="27" t="s">
        <v>4</v>
      </c>
      <c r="Q5" s="785">
        <v>45702</v>
      </c>
      <c r="R5" s="785"/>
      <c r="T5" s="786" t="s">
        <v>3</v>
      </c>
      <c r="U5" s="787"/>
      <c r="V5" s="788" t="s">
        <v>1073</v>
      </c>
      <c r="W5" s="789"/>
      <c r="AB5" s="59"/>
      <c r="AC5" s="59"/>
      <c r="AD5" s="59"/>
      <c r="AE5" s="59"/>
    </row>
    <row r="6" spans="1:32" s="17" customFormat="1" ht="24" customHeight="1" x14ac:dyDescent="0.2">
      <c r="A6" s="782" t="s">
        <v>1</v>
      </c>
      <c r="B6" s="782"/>
      <c r="C6" s="782"/>
      <c r="D6" s="790" t="s">
        <v>75</v>
      </c>
      <c r="E6" s="790"/>
      <c r="F6" s="790"/>
      <c r="G6" s="790"/>
      <c r="H6" s="790"/>
      <c r="I6" s="790"/>
      <c r="J6" s="790"/>
      <c r="K6" s="790"/>
      <c r="L6" s="790"/>
      <c r="M6" s="790"/>
      <c r="N6" s="73"/>
      <c r="P6" s="27" t="s">
        <v>27</v>
      </c>
      <c r="Q6" s="791" t="str">
        <f>IF(Q5=0," ",CHOOSE(WEEKDAY(Q5,2),"Понедельник","Вторник","Среда","Четверг","Пятница","Суббота","Воскресенье"))</f>
        <v>Пятница</v>
      </c>
      <c r="R6" s="791"/>
      <c r="T6" s="792" t="s">
        <v>5</v>
      </c>
      <c r="U6" s="793"/>
      <c r="V6" s="794" t="s">
        <v>69</v>
      </c>
      <c r="W6" s="7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0" t="str">
        <f>IFERROR(VLOOKUP(DeliveryAddress,Table,3,0),1)</f>
        <v>1</v>
      </c>
      <c r="E7" s="801"/>
      <c r="F7" s="801"/>
      <c r="G7" s="801"/>
      <c r="H7" s="801"/>
      <c r="I7" s="801"/>
      <c r="J7" s="801"/>
      <c r="K7" s="801"/>
      <c r="L7" s="801"/>
      <c r="M7" s="802"/>
      <c r="N7" s="74"/>
      <c r="P7" s="29"/>
      <c r="Q7" s="48"/>
      <c r="R7" s="48"/>
      <c r="T7" s="792"/>
      <c r="U7" s="793"/>
      <c r="V7" s="796"/>
      <c r="W7" s="797"/>
      <c r="AB7" s="59"/>
      <c r="AC7" s="59"/>
      <c r="AD7" s="59"/>
      <c r="AE7" s="59"/>
    </row>
    <row r="8" spans="1:32" s="17" customFormat="1" ht="25.5" customHeight="1" x14ac:dyDescent="0.2">
      <c r="A8" s="803" t="s">
        <v>57</v>
      </c>
      <c r="B8" s="803"/>
      <c r="C8" s="803"/>
      <c r="D8" s="804" t="s">
        <v>76</v>
      </c>
      <c r="E8" s="804"/>
      <c r="F8" s="804"/>
      <c r="G8" s="804"/>
      <c r="H8" s="804"/>
      <c r="I8" s="804"/>
      <c r="J8" s="804"/>
      <c r="K8" s="804"/>
      <c r="L8" s="804"/>
      <c r="M8" s="804"/>
      <c r="N8" s="75"/>
      <c r="P8" s="27" t="s">
        <v>11</v>
      </c>
      <c r="Q8" s="805">
        <v>0.375</v>
      </c>
      <c r="R8" s="805"/>
      <c r="T8" s="792"/>
      <c r="U8" s="793"/>
      <c r="V8" s="796"/>
      <c r="W8" s="797"/>
      <c r="AB8" s="59"/>
      <c r="AC8" s="59"/>
      <c r="AD8" s="59"/>
      <c r="AE8" s="59"/>
    </row>
    <row r="9" spans="1:32" s="17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07" t="s">
        <v>45</v>
      </c>
      <c r="E9" s="808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809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0"/>
      <c r="P9" s="31" t="s">
        <v>15</v>
      </c>
      <c r="Q9" s="810"/>
      <c r="R9" s="810"/>
      <c r="T9" s="792"/>
      <c r="U9" s="793"/>
      <c r="V9" s="798"/>
      <c r="W9" s="7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07"/>
      <c r="E10" s="808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811" t="str">
        <f>IFERROR(VLOOKUP($D$10,Proxy,2,FALSE),"")</f>
        <v/>
      </c>
      <c r="I10" s="811"/>
      <c r="J10" s="811"/>
      <c r="K10" s="811"/>
      <c r="L10" s="811"/>
      <c r="M10" s="811"/>
      <c r="N10" s="71"/>
      <c r="P10" s="31" t="s">
        <v>32</v>
      </c>
      <c r="Q10" s="812"/>
      <c r="R10" s="812"/>
      <c r="U10" s="29" t="s">
        <v>12</v>
      </c>
      <c r="V10" s="813" t="s">
        <v>70</v>
      </c>
      <c r="W10" s="8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5"/>
      <c r="R11" s="815"/>
      <c r="U11" s="29" t="s">
        <v>28</v>
      </c>
      <c r="V11" s="816" t="s">
        <v>54</v>
      </c>
      <c r="W11" s="8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7" t="s">
        <v>71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7"/>
      <c r="N12" s="76"/>
      <c r="P12" s="27" t="s">
        <v>30</v>
      </c>
      <c r="Q12" s="805"/>
      <c r="R12" s="805"/>
      <c r="S12" s="28"/>
      <c r="T12"/>
      <c r="U12" s="29" t="s">
        <v>45</v>
      </c>
      <c r="V12" s="818"/>
      <c r="W12" s="818"/>
      <c r="X12"/>
      <c r="AB12" s="59"/>
      <c r="AC12" s="59"/>
      <c r="AD12" s="59"/>
      <c r="AE12" s="59"/>
    </row>
    <row r="13" spans="1:32" s="17" customFormat="1" ht="23.25" customHeight="1" x14ac:dyDescent="0.2">
      <c r="A13" s="817" t="s">
        <v>72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76"/>
      <c r="O13" s="31"/>
      <c r="P13" s="31" t="s">
        <v>31</v>
      </c>
      <c r="Q13" s="816"/>
      <c r="R13" s="8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7" t="s">
        <v>73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9" t="s">
        <v>74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9"/>
      <c r="N15" s="77"/>
      <c r="O15"/>
      <c r="P15" s="820" t="s">
        <v>60</v>
      </c>
      <c r="Q15" s="820"/>
      <c r="R15" s="820"/>
      <c r="S15" s="820"/>
      <c r="T15" s="8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1"/>
      <c r="Q16" s="821"/>
      <c r="R16" s="821"/>
      <c r="S16" s="821"/>
      <c r="T16" s="8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4" t="s">
        <v>58</v>
      </c>
      <c r="B17" s="824" t="s">
        <v>48</v>
      </c>
      <c r="C17" s="826" t="s">
        <v>47</v>
      </c>
      <c r="D17" s="828" t="s">
        <v>49</v>
      </c>
      <c r="E17" s="829"/>
      <c r="F17" s="824" t="s">
        <v>21</v>
      </c>
      <c r="G17" s="824" t="s">
        <v>24</v>
      </c>
      <c r="H17" s="824" t="s">
        <v>22</v>
      </c>
      <c r="I17" s="824" t="s">
        <v>23</v>
      </c>
      <c r="J17" s="824" t="s">
        <v>16</v>
      </c>
      <c r="K17" s="824" t="s">
        <v>62</v>
      </c>
      <c r="L17" s="824" t="s">
        <v>64</v>
      </c>
      <c r="M17" s="824" t="s">
        <v>2</v>
      </c>
      <c r="N17" s="824" t="s">
        <v>63</v>
      </c>
      <c r="O17" s="824" t="s">
        <v>25</v>
      </c>
      <c r="P17" s="828" t="s">
        <v>17</v>
      </c>
      <c r="Q17" s="832"/>
      <c r="R17" s="832"/>
      <c r="S17" s="832"/>
      <c r="T17" s="829"/>
      <c r="U17" s="822" t="s">
        <v>55</v>
      </c>
      <c r="V17" s="823"/>
      <c r="W17" s="824" t="s">
        <v>6</v>
      </c>
      <c r="X17" s="824" t="s">
        <v>41</v>
      </c>
      <c r="Y17" s="834" t="s">
        <v>53</v>
      </c>
      <c r="Z17" s="836" t="s">
        <v>18</v>
      </c>
      <c r="AA17" s="838" t="s">
        <v>59</v>
      </c>
      <c r="AB17" s="838" t="s">
        <v>19</v>
      </c>
      <c r="AC17" s="838" t="s">
        <v>65</v>
      </c>
      <c r="AD17" s="840" t="s">
        <v>56</v>
      </c>
      <c r="AE17" s="841"/>
      <c r="AF17" s="842"/>
      <c r="AG17" s="82"/>
      <c r="BD17" s="81" t="s">
        <v>61</v>
      </c>
    </row>
    <row r="18" spans="1:68" ht="14.25" customHeight="1" x14ac:dyDescent="0.2">
      <c r="A18" s="825"/>
      <c r="B18" s="825"/>
      <c r="C18" s="827"/>
      <c r="D18" s="830"/>
      <c r="E18" s="83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30"/>
      <c r="Q18" s="833"/>
      <c r="R18" s="833"/>
      <c r="S18" s="833"/>
      <c r="T18" s="831"/>
      <c r="U18" s="83" t="s">
        <v>44</v>
      </c>
      <c r="V18" s="83" t="s">
        <v>43</v>
      </c>
      <c r="W18" s="825"/>
      <c r="X18" s="825"/>
      <c r="Y18" s="835"/>
      <c r="Z18" s="837"/>
      <c r="AA18" s="839"/>
      <c r="AB18" s="839"/>
      <c r="AC18" s="839"/>
      <c r="AD18" s="843"/>
      <c r="AE18" s="844"/>
      <c r="AF18" s="845"/>
      <c r="AG18" s="82"/>
      <c r="BD18" s="81"/>
    </row>
    <row r="19" spans="1:68" ht="27.75" customHeight="1" x14ac:dyDescent="0.2">
      <c r="A19" s="846" t="s">
        <v>77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54"/>
      <c r="AB19" s="54"/>
      <c r="AC19" s="54"/>
    </row>
    <row r="20" spans="1:68" ht="16.5" customHeight="1" x14ac:dyDescent="0.25">
      <c r="A20" s="847" t="s">
        <v>77</v>
      </c>
      <c r="B20" s="847"/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65"/>
      <c r="AB20" s="65"/>
      <c r="AC20" s="79"/>
    </row>
    <row r="21" spans="1:68" ht="14.25" customHeight="1" x14ac:dyDescent="0.25">
      <c r="A21" s="848" t="s">
        <v>78</v>
      </c>
      <c r="B21" s="848"/>
      <c r="C21" s="848"/>
      <c r="D21" s="848"/>
      <c r="E21" s="848"/>
      <c r="F21" s="848"/>
      <c r="G21" s="848"/>
      <c r="H21" s="848"/>
      <c r="I21" s="848"/>
      <c r="J21" s="848"/>
      <c r="K21" s="848"/>
      <c r="L21" s="848"/>
      <c r="M21" s="848"/>
      <c r="N21" s="848"/>
      <c r="O21" s="848"/>
      <c r="P21" s="848"/>
      <c r="Q21" s="848"/>
      <c r="R21" s="848"/>
      <c r="S21" s="848"/>
      <c r="T21" s="848"/>
      <c r="U21" s="848"/>
      <c r="V21" s="848"/>
      <c r="W21" s="848"/>
      <c r="X21" s="848"/>
      <c r="Y21" s="848"/>
      <c r="Z21" s="84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9">
        <v>4680115885004</v>
      </c>
      <c r="E22" s="84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1"/>
      <c r="R22" s="851"/>
      <c r="S22" s="851"/>
      <c r="T22" s="8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6"/>
      <c r="B23" s="856"/>
      <c r="C23" s="856"/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56"/>
      <c r="O23" s="857"/>
      <c r="P23" s="853" t="s">
        <v>40</v>
      </c>
      <c r="Q23" s="854"/>
      <c r="R23" s="854"/>
      <c r="S23" s="854"/>
      <c r="T23" s="854"/>
      <c r="U23" s="854"/>
      <c r="V23" s="8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6"/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7"/>
      <c r="P24" s="853" t="s">
        <v>40</v>
      </c>
      <c r="Q24" s="854"/>
      <c r="R24" s="854"/>
      <c r="S24" s="854"/>
      <c r="T24" s="854"/>
      <c r="U24" s="854"/>
      <c r="V24" s="8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8" t="s">
        <v>84</v>
      </c>
      <c r="B25" s="848"/>
      <c r="C25" s="848"/>
      <c r="D25" s="848"/>
      <c r="E25" s="848"/>
      <c r="F25" s="848"/>
      <c r="G25" s="848"/>
      <c r="H25" s="848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8"/>
      <c r="U25" s="848"/>
      <c r="V25" s="848"/>
      <c r="W25" s="848"/>
      <c r="X25" s="848"/>
      <c r="Y25" s="848"/>
      <c r="Z25" s="84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49">
        <v>4680115885912</v>
      </c>
      <c r="E26" s="8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1"/>
      <c r="R26" s="851"/>
      <c r="S26" s="851"/>
      <c r="T26" s="8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49">
        <v>4607091388237</v>
      </c>
      <c r="E27" s="8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1"/>
      <c r="R27" s="851"/>
      <c r="S27" s="851"/>
      <c r="T27" s="8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49">
        <v>4680115886230</v>
      </c>
      <c r="E28" s="8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60" t="s">
        <v>94</v>
      </c>
      <c r="Q28" s="851"/>
      <c r="R28" s="851"/>
      <c r="S28" s="851"/>
      <c r="T28" s="8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49">
        <v>4680115886278</v>
      </c>
      <c r="E29" s="8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61" t="s">
        <v>98</v>
      </c>
      <c r="Q29" s="851"/>
      <c r="R29" s="851"/>
      <c r="S29" s="851"/>
      <c r="T29" s="8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49">
        <v>4680115886247</v>
      </c>
      <c r="E30" s="84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62" t="s">
        <v>102</v>
      </c>
      <c r="Q30" s="851"/>
      <c r="R30" s="851"/>
      <c r="S30" s="851"/>
      <c r="T30" s="8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49">
        <v>4680115885905</v>
      </c>
      <c r="E31" s="84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1"/>
      <c r="R31" s="851"/>
      <c r="S31" s="851"/>
      <c r="T31" s="8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49">
        <v>4607091388244</v>
      </c>
      <c r="E32" s="84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1"/>
      <c r="R32" s="851"/>
      <c r="S32" s="851"/>
      <c r="T32" s="85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56"/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7"/>
      <c r="P33" s="853" t="s">
        <v>40</v>
      </c>
      <c r="Q33" s="854"/>
      <c r="R33" s="854"/>
      <c r="S33" s="854"/>
      <c r="T33" s="854"/>
      <c r="U33" s="854"/>
      <c r="V33" s="85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56"/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7"/>
      <c r="P34" s="853" t="s">
        <v>40</v>
      </c>
      <c r="Q34" s="854"/>
      <c r="R34" s="854"/>
      <c r="S34" s="854"/>
      <c r="T34" s="854"/>
      <c r="U34" s="854"/>
      <c r="V34" s="85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48" t="s">
        <v>110</v>
      </c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8"/>
      <c r="P35" s="848"/>
      <c r="Q35" s="848"/>
      <c r="R35" s="848"/>
      <c r="S35" s="848"/>
      <c r="T35" s="848"/>
      <c r="U35" s="848"/>
      <c r="V35" s="848"/>
      <c r="W35" s="848"/>
      <c r="X35" s="848"/>
      <c r="Y35" s="848"/>
      <c r="Z35" s="848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49">
        <v>4607091388503</v>
      </c>
      <c r="E36" s="84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1"/>
      <c r="R36" s="851"/>
      <c r="S36" s="851"/>
      <c r="T36" s="8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56"/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7"/>
      <c r="P37" s="853" t="s">
        <v>40</v>
      </c>
      <c r="Q37" s="854"/>
      <c r="R37" s="854"/>
      <c r="S37" s="854"/>
      <c r="T37" s="854"/>
      <c r="U37" s="854"/>
      <c r="V37" s="85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56"/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7"/>
      <c r="P38" s="853" t="s">
        <v>40</v>
      </c>
      <c r="Q38" s="854"/>
      <c r="R38" s="854"/>
      <c r="S38" s="854"/>
      <c r="T38" s="854"/>
      <c r="U38" s="854"/>
      <c r="V38" s="85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46" t="s">
        <v>116</v>
      </c>
      <c r="B39" s="846"/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846"/>
      <c r="O39" s="846"/>
      <c r="P39" s="846"/>
      <c r="Q39" s="846"/>
      <c r="R39" s="846"/>
      <c r="S39" s="846"/>
      <c r="T39" s="846"/>
      <c r="U39" s="846"/>
      <c r="V39" s="846"/>
      <c r="W39" s="846"/>
      <c r="X39" s="846"/>
      <c r="Y39" s="846"/>
      <c r="Z39" s="846"/>
      <c r="AA39" s="54"/>
      <c r="AB39" s="54"/>
      <c r="AC39" s="54"/>
    </row>
    <row r="40" spans="1:68" ht="16.5" customHeight="1" x14ac:dyDescent="0.25">
      <c r="A40" s="847" t="s">
        <v>117</v>
      </c>
      <c r="B40" s="847"/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65"/>
      <c r="AB40" s="65"/>
      <c r="AC40" s="79"/>
    </row>
    <row r="41" spans="1:68" ht="14.25" customHeight="1" x14ac:dyDescent="0.25">
      <c r="A41" s="848" t="s">
        <v>118</v>
      </c>
      <c r="B41" s="848"/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848"/>
      <c r="O41" s="848"/>
      <c r="P41" s="848"/>
      <c r="Q41" s="848"/>
      <c r="R41" s="848"/>
      <c r="S41" s="848"/>
      <c r="T41" s="848"/>
      <c r="U41" s="848"/>
      <c r="V41" s="848"/>
      <c r="W41" s="848"/>
      <c r="X41" s="848"/>
      <c r="Y41" s="848"/>
      <c r="Z41" s="848"/>
      <c r="AA41" s="66"/>
      <c r="AB41" s="66"/>
      <c r="AC41" s="80"/>
    </row>
    <row r="42" spans="1:68" ht="16.5" customHeight="1" x14ac:dyDescent="0.25">
      <c r="A42" s="63" t="s">
        <v>119</v>
      </c>
      <c r="B42" s="63" t="s">
        <v>120</v>
      </c>
      <c r="C42" s="36">
        <v>4301011380</v>
      </c>
      <c r="D42" s="849">
        <v>4607091385670</v>
      </c>
      <c r="E42" s="849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123</v>
      </c>
      <c r="L42" s="37" t="s">
        <v>45</v>
      </c>
      <c r="M42" s="38" t="s">
        <v>122</v>
      </c>
      <c r="N42" s="38"/>
      <c r="O42" s="37">
        <v>50</v>
      </c>
      <c r="P42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851"/>
      <c r="R42" s="851"/>
      <c r="S42" s="851"/>
      <c r="T42" s="85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121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119</v>
      </c>
      <c r="B43" s="63" t="s">
        <v>124</v>
      </c>
      <c r="C43" s="36">
        <v>4301011540</v>
      </c>
      <c r="D43" s="849">
        <v>4607091385670</v>
      </c>
      <c r="E43" s="849"/>
      <c r="F43" s="62">
        <v>1.4</v>
      </c>
      <c r="G43" s="37">
        <v>8</v>
      </c>
      <c r="H43" s="62">
        <v>11.2</v>
      </c>
      <c r="I43" s="62">
        <v>11.635</v>
      </c>
      <c r="J43" s="37">
        <v>64</v>
      </c>
      <c r="K43" s="37" t="s">
        <v>123</v>
      </c>
      <c r="L43" s="37" t="s">
        <v>45</v>
      </c>
      <c r="M43" s="38" t="s">
        <v>126</v>
      </c>
      <c r="N43" s="38"/>
      <c r="O43" s="37">
        <v>50</v>
      </c>
      <c r="P43" s="8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851"/>
      <c r="R43" s="851"/>
      <c r="S43" s="851"/>
      <c r="T43" s="85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125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127</v>
      </c>
      <c r="B44" s="63" t="s">
        <v>128</v>
      </c>
      <c r="C44" s="36">
        <v>4301011625</v>
      </c>
      <c r="D44" s="849">
        <v>4680115883956</v>
      </c>
      <c r="E44" s="849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123</v>
      </c>
      <c r="L44" s="37" t="s">
        <v>45</v>
      </c>
      <c r="M44" s="38" t="s">
        <v>122</v>
      </c>
      <c r="N44" s="38"/>
      <c r="O44" s="37">
        <v>50</v>
      </c>
      <c r="P44" s="8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51"/>
      <c r="R44" s="851"/>
      <c r="S44" s="851"/>
      <c r="T44" s="85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4301011382</v>
      </c>
      <c r="D45" s="849">
        <v>4607091385687</v>
      </c>
      <c r="E45" s="849"/>
      <c r="F45" s="62">
        <v>0.4</v>
      </c>
      <c r="G45" s="37">
        <v>10</v>
      </c>
      <c r="H45" s="62">
        <v>4</v>
      </c>
      <c r="I45" s="62">
        <v>4.21</v>
      </c>
      <c r="J45" s="37">
        <v>132</v>
      </c>
      <c r="K45" s="37" t="s">
        <v>132</v>
      </c>
      <c r="L45" s="37" t="s">
        <v>133</v>
      </c>
      <c r="M45" s="38" t="s">
        <v>126</v>
      </c>
      <c r="N45" s="38"/>
      <c r="O45" s="37">
        <v>50</v>
      </c>
      <c r="P45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851"/>
      <c r="R45" s="851"/>
      <c r="S45" s="851"/>
      <c r="T45" s="85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121</v>
      </c>
      <c r="AG45" s="78"/>
      <c r="AJ45" s="84" t="s">
        <v>134</v>
      </c>
      <c r="AK45" s="84">
        <v>528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135</v>
      </c>
      <c r="B46" s="63" t="s">
        <v>136</v>
      </c>
      <c r="C46" s="36">
        <v>4301011565</v>
      </c>
      <c r="D46" s="849">
        <v>4680115882539</v>
      </c>
      <c r="E46" s="849"/>
      <c r="F46" s="62">
        <v>0.37</v>
      </c>
      <c r="G46" s="37">
        <v>10</v>
      </c>
      <c r="H46" s="62">
        <v>3.7</v>
      </c>
      <c r="I46" s="62">
        <v>3.91</v>
      </c>
      <c r="J46" s="37">
        <v>132</v>
      </c>
      <c r="K46" s="37" t="s">
        <v>132</v>
      </c>
      <c r="L46" s="37" t="s">
        <v>45</v>
      </c>
      <c r="M46" s="38" t="s">
        <v>126</v>
      </c>
      <c r="N46" s="38"/>
      <c r="O46" s="37">
        <v>50</v>
      </c>
      <c r="P46" s="8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851"/>
      <c r="R46" s="851"/>
      <c r="S46" s="851"/>
      <c r="T46" s="85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121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137</v>
      </c>
      <c r="B47" s="63" t="s">
        <v>138</v>
      </c>
      <c r="C47" s="36">
        <v>4301011624</v>
      </c>
      <c r="D47" s="849">
        <v>4680115883949</v>
      </c>
      <c r="E47" s="849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132</v>
      </c>
      <c r="L47" s="37" t="s">
        <v>45</v>
      </c>
      <c r="M47" s="38" t="s">
        <v>122</v>
      </c>
      <c r="N47" s="38"/>
      <c r="O47" s="37">
        <v>50</v>
      </c>
      <c r="P47" s="87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51"/>
      <c r="R47" s="851"/>
      <c r="S47" s="851"/>
      <c r="T47" s="85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129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56"/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7"/>
      <c r="P48" s="853" t="s">
        <v>40</v>
      </c>
      <c r="Q48" s="854"/>
      <c r="R48" s="854"/>
      <c r="S48" s="854"/>
      <c r="T48" s="854"/>
      <c r="U48" s="854"/>
      <c r="V48" s="855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56"/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7"/>
      <c r="P49" s="853" t="s">
        <v>40</v>
      </c>
      <c r="Q49" s="854"/>
      <c r="R49" s="854"/>
      <c r="S49" s="854"/>
      <c r="T49" s="854"/>
      <c r="U49" s="854"/>
      <c r="V49" s="855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48" t="s">
        <v>84</v>
      </c>
      <c r="B50" s="848"/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  <c r="O50" s="848"/>
      <c r="P50" s="848"/>
      <c r="Q50" s="848"/>
      <c r="R50" s="848"/>
      <c r="S50" s="848"/>
      <c r="T50" s="848"/>
      <c r="U50" s="848"/>
      <c r="V50" s="848"/>
      <c r="W50" s="848"/>
      <c r="X50" s="848"/>
      <c r="Y50" s="848"/>
      <c r="Z50" s="848"/>
      <c r="AA50" s="66"/>
      <c r="AB50" s="66"/>
      <c r="AC50" s="80"/>
    </row>
    <row r="51" spans="1:68" ht="27" customHeight="1" x14ac:dyDescent="0.25">
      <c r="A51" s="63" t="s">
        <v>139</v>
      </c>
      <c r="B51" s="63" t="s">
        <v>140</v>
      </c>
      <c r="C51" s="36">
        <v>4301051842</v>
      </c>
      <c r="D51" s="849">
        <v>4680115885233</v>
      </c>
      <c r="E51" s="849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83</v>
      </c>
      <c r="L51" s="37" t="s">
        <v>45</v>
      </c>
      <c r="M51" s="38" t="s">
        <v>126</v>
      </c>
      <c r="N51" s="38"/>
      <c r="O51" s="37">
        <v>40</v>
      </c>
      <c r="P51" s="87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51"/>
      <c r="R51" s="851"/>
      <c r="S51" s="851"/>
      <c r="T51" s="85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141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142</v>
      </c>
      <c r="B52" s="63" t="s">
        <v>143</v>
      </c>
      <c r="C52" s="36">
        <v>4301051820</v>
      </c>
      <c r="D52" s="849">
        <v>4680115884915</v>
      </c>
      <c r="E52" s="849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88</v>
      </c>
      <c r="L52" s="37" t="s">
        <v>45</v>
      </c>
      <c r="M52" s="38" t="s">
        <v>126</v>
      </c>
      <c r="N52" s="38"/>
      <c r="O52" s="37">
        <v>40</v>
      </c>
      <c r="P52" s="8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51"/>
      <c r="R52" s="851"/>
      <c r="S52" s="851"/>
      <c r="T52" s="85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144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56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3" t="s">
        <v>40</v>
      </c>
      <c r="Q53" s="854"/>
      <c r="R53" s="854"/>
      <c r="S53" s="854"/>
      <c r="T53" s="854"/>
      <c r="U53" s="854"/>
      <c r="V53" s="855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56"/>
      <c r="B54" s="856"/>
      <c r="C54" s="856"/>
      <c r="D54" s="856"/>
      <c r="E54" s="856"/>
      <c r="F54" s="856"/>
      <c r="G54" s="856"/>
      <c r="H54" s="856"/>
      <c r="I54" s="856"/>
      <c r="J54" s="856"/>
      <c r="K54" s="856"/>
      <c r="L54" s="856"/>
      <c r="M54" s="856"/>
      <c r="N54" s="856"/>
      <c r="O54" s="857"/>
      <c r="P54" s="853" t="s">
        <v>40</v>
      </c>
      <c r="Q54" s="854"/>
      <c r="R54" s="854"/>
      <c r="S54" s="854"/>
      <c r="T54" s="854"/>
      <c r="U54" s="854"/>
      <c r="V54" s="855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47" t="s">
        <v>145</v>
      </c>
      <c r="B55" s="847"/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847"/>
      <c r="W55" s="847"/>
      <c r="X55" s="847"/>
      <c r="Y55" s="847"/>
      <c r="Z55" s="847"/>
      <c r="AA55" s="65"/>
      <c r="AB55" s="65"/>
      <c r="AC55" s="79"/>
    </row>
    <row r="56" spans="1:68" ht="14.25" customHeight="1" x14ac:dyDescent="0.25">
      <c r="A56" s="848" t="s">
        <v>118</v>
      </c>
      <c r="B56" s="848"/>
      <c r="C56" s="848"/>
      <c r="D56" s="848"/>
      <c r="E56" s="848"/>
      <c r="F56" s="848"/>
      <c r="G56" s="848"/>
      <c r="H56" s="848"/>
      <c r="I56" s="848"/>
      <c r="J56" s="848"/>
      <c r="K56" s="848"/>
      <c r="L56" s="848"/>
      <c r="M56" s="848"/>
      <c r="N56" s="848"/>
      <c r="O56" s="848"/>
      <c r="P56" s="848"/>
      <c r="Q56" s="848"/>
      <c r="R56" s="848"/>
      <c r="S56" s="848"/>
      <c r="T56" s="848"/>
      <c r="U56" s="848"/>
      <c r="V56" s="848"/>
      <c r="W56" s="848"/>
      <c r="X56" s="848"/>
      <c r="Y56" s="848"/>
      <c r="Z56" s="848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4301012030</v>
      </c>
      <c r="D57" s="849">
        <v>4680115885882</v>
      </c>
      <c r="E57" s="849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123</v>
      </c>
      <c r="L57" s="37" t="s">
        <v>45</v>
      </c>
      <c r="M57" s="38" t="s">
        <v>126</v>
      </c>
      <c r="N57" s="38"/>
      <c r="O57" s="37">
        <v>50</v>
      </c>
      <c r="P57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51"/>
      <c r="R57" s="851"/>
      <c r="S57" s="851"/>
      <c r="T57" s="8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4301011816</v>
      </c>
      <c r="D58" s="849">
        <v>4680115881426</v>
      </c>
      <c r="E58" s="8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123</v>
      </c>
      <c r="L58" s="37" t="s">
        <v>152</v>
      </c>
      <c r="M58" s="38" t="s">
        <v>122</v>
      </c>
      <c r="N58" s="38"/>
      <c r="O58" s="37">
        <v>50</v>
      </c>
      <c r="P58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51"/>
      <c r="R58" s="851"/>
      <c r="S58" s="851"/>
      <c r="T58" s="852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153</v>
      </c>
      <c r="AK58" s="84">
        <v>86.4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154</v>
      </c>
      <c r="B59" s="63" t="s">
        <v>155</v>
      </c>
      <c r="C59" s="36">
        <v>4301011386</v>
      </c>
      <c r="D59" s="849">
        <v>4680115880283</v>
      </c>
      <c r="E59" s="849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132</v>
      </c>
      <c r="L59" s="37" t="s">
        <v>45</v>
      </c>
      <c r="M59" s="38" t="s">
        <v>122</v>
      </c>
      <c r="N59" s="38"/>
      <c r="O59" s="37">
        <v>45</v>
      </c>
      <c r="P59" s="8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51"/>
      <c r="R59" s="851"/>
      <c r="S59" s="851"/>
      <c r="T59" s="852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156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157</v>
      </c>
      <c r="B60" s="63" t="s">
        <v>158</v>
      </c>
      <c r="C60" s="36">
        <v>4301011432</v>
      </c>
      <c r="D60" s="849">
        <v>4680115882720</v>
      </c>
      <c r="E60" s="849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132</v>
      </c>
      <c r="L60" s="37" t="s">
        <v>45</v>
      </c>
      <c r="M60" s="38" t="s">
        <v>122</v>
      </c>
      <c r="N60" s="38"/>
      <c r="O60" s="37">
        <v>90</v>
      </c>
      <c r="P60" s="8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51"/>
      <c r="R60" s="851"/>
      <c r="S60" s="851"/>
      <c r="T60" s="852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159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160</v>
      </c>
      <c r="B61" s="63" t="s">
        <v>161</v>
      </c>
      <c r="C61" s="36">
        <v>4301011806</v>
      </c>
      <c r="D61" s="849">
        <v>4680115881525</v>
      </c>
      <c r="E61" s="849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132</v>
      </c>
      <c r="L61" s="37" t="s">
        <v>45</v>
      </c>
      <c r="M61" s="38" t="s">
        <v>122</v>
      </c>
      <c r="N61" s="38"/>
      <c r="O61" s="37">
        <v>50</v>
      </c>
      <c r="P61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51"/>
      <c r="R61" s="851"/>
      <c r="S61" s="851"/>
      <c r="T61" s="85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162</v>
      </c>
      <c r="B62" s="63" t="s">
        <v>163</v>
      </c>
      <c r="C62" s="36">
        <v>4301011589</v>
      </c>
      <c r="D62" s="849">
        <v>4680115885899</v>
      </c>
      <c r="E62" s="849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88</v>
      </c>
      <c r="L62" s="37" t="s">
        <v>45</v>
      </c>
      <c r="M62" s="38" t="s">
        <v>165</v>
      </c>
      <c r="N62" s="38"/>
      <c r="O62" s="37">
        <v>50</v>
      </c>
      <c r="P62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51"/>
      <c r="R62" s="851"/>
      <c r="S62" s="851"/>
      <c r="T62" s="85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164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166</v>
      </c>
      <c r="B63" s="63" t="s">
        <v>167</v>
      </c>
      <c r="C63" s="36">
        <v>4301011801</v>
      </c>
      <c r="D63" s="849">
        <v>4680115881419</v>
      </c>
      <c r="E63" s="849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132</v>
      </c>
      <c r="L63" s="37" t="s">
        <v>133</v>
      </c>
      <c r="M63" s="38" t="s">
        <v>122</v>
      </c>
      <c r="N63" s="38"/>
      <c r="O63" s="37">
        <v>50</v>
      </c>
      <c r="P63" s="8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51"/>
      <c r="R63" s="851"/>
      <c r="S63" s="851"/>
      <c r="T63" s="85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151</v>
      </c>
      <c r="AG63" s="78"/>
      <c r="AJ63" s="84" t="s">
        <v>134</v>
      </c>
      <c r="AK63" s="84">
        <v>594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56"/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7"/>
      <c r="P64" s="853" t="s">
        <v>40</v>
      </c>
      <c r="Q64" s="854"/>
      <c r="R64" s="854"/>
      <c r="S64" s="854"/>
      <c r="T64" s="854"/>
      <c r="U64" s="854"/>
      <c r="V64" s="855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56"/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7"/>
      <c r="P65" s="853" t="s">
        <v>40</v>
      </c>
      <c r="Q65" s="854"/>
      <c r="R65" s="854"/>
      <c r="S65" s="854"/>
      <c r="T65" s="854"/>
      <c r="U65" s="854"/>
      <c r="V65" s="855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48" t="s">
        <v>168</v>
      </c>
      <c r="B66" s="848"/>
      <c r="C66" s="848"/>
      <c r="D66" s="848"/>
      <c r="E66" s="848"/>
      <c r="F66" s="848"/>
      <c r="G66" s="848"/>
      <c r="H66" s="848"/>
      <c r="I66" s="848"/>
      <c r="J66" s="848"/>
      <c r="K66" s="848"/>
      <c r="L66" s="848"/>
      <c r="M66" s="848"/>
      <c r="N66" s="848"/>
      <c r="O66" s="848"/>
      <c r="P66" s="848"/>
      <c r="Q66" s="848"/>
      <c r="R66" s="848"/>
      <c r="S66" s="848"/>
      <c r="T66" s="848"/>
      <c r="U66" s="848"/>
      <c r="V66" s="848"/>
      <c r="W66" s="848"/>
      <c r="X66" s="848"/>
      <c r="Y66" s="848"/>
      <c r="Z66" s="848"/>
      <c r="AA66" s="66"/>
      <c r="AB66" s="66"/>
      <c r="AC66" s="80"/>
    </row>
    <row r="67" spans="1:68" ht="27" customHeight="1" x14ac:dyDescent="0.25">
      <c r="A67" s="63" t="s">
        <v>169</v>
      </c>
      <c r="B67" s="63" t="s">
        <v>170</v>
      </c>
      <c r="C67" s="36">
        <v>4301020298</v>
      </c>
      <c r="D67" s="849">
        <v>4680115881440</v>
      </c>
      <c r="E67" s="849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123</v>
      </c>
      <c r="L67" s="37" t="s">
        <v>45</v>
      </c>
      <c r="M67" s="38" t="s">
        <v>122</v>
      </c>
      <c r="N67" s="38"/>
      <c r="O67" s="37">
        <v>50</v>
      </c>
      <c r="P67" s="8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51"/>
      <c r="R67" s="851"/>
      <c r="S67" s="851"/>
      <c r="T67" s="8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4301020228</v>
      </c>
      <c r="D68" s="849">
        <v>4680115882751</v>
      </c>
      <c r="E68" s="849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132</v>
      </c>
      <c r="L68" s="37" t="s">
        <v>45</v>
      </c>
      <c r="M68" s="38" t="s">
        <v>122</v>
      </c>
      <c r="N68" s="38"/>
      <c r="O68" s="37">
        <v>90</v>
      </c>
      <c r="P68" s="8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51"/>
      <c r="R68" s="851"/>
      <c r="S68" s="851"/>
      <c r="T68" s="8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175</v>
      </c>
      <c r="B69" s="63" t="s">
        <v>176</v>
      </c>
      <c r="C69" s="36">
        <v>4301020358</v>
      </c>
      <c r="D69" s="849">
        <v>4680115885950</v>
      </c>
      <c r="E69" s="849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88</v>
      </c>
      <c r="L69" s="37" t="s">
        <v>45</v>
      </c>
      <c r="M69" s="38" t="s">
        <v>126</v>
      </c>
      <c r="N69" s="38"/>
      <c r="O69" s="37">
        <v>50</v>
      </c>
      <c r="P69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51"/>
      <c r="R69" s="851"/>
      <c r="S69" s="851"/>
      <c r="T69" s="8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4301020296</v>
      </c>
      <c r="D70" s="849">
        <v>4680115881433</v>
      </c>
      <c r="E70" s="849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88</v>
      </c>
      <c r="L70" s="37" t="s">
        <v>152</v>
      </c>
      <c r="M70" s="38" t="s">
        <v>122</v>
      </c>
      <c r="N70" s="38"/>
      <c r="O70" s="37">
        <v>50</v>
      </c>
      <c r="P70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51"/>
      <c r="R70" s="851"/>
      <c r="S70" s="851"/>
      <c r="T70" s="8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171</v>
      </c>
      <c r="AG70" s="78"/>
      <c r="AJ70" s="84" t="s">
        <v>153</v>
      </c>
      <c r="AK70" s="84">
        <v>37.799999999999997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56"/>
      <c r="B71" s="856"/>
      <c r="C71" s="856"/>
      <c r="D71" s="856"/>
      <c r="E71" s="856"/>
      <c r="F71" s="856"/>
      <c r="G71" s="856"/>
      <c r="H71" s="856"/>
      <c r="I71" s="856"/>
      <c r="J71" s="856"/>
      <c r="K71" s="856"/>
      <c r="L71" s="856"/>
      <c r="M71" s="856"/>
      <c r="N71" s="856"/>
      <c r="O71" s="857"/>
      <c r="P71" s="853" t="s">
        <v>40</v>
      </c>
      <c r="Q71" s="854"/>
      <c r="R71" s="854"/>
      <c r="S71" s="854"/>
      <c r="T71" s="854"/>
      <c r="U71" s="854"/>
      <c r="V71" s="855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56"/>
      <c r="B72" s="856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7"/>
      <c r="P72" s="853" t="s">
        <v>40</v>
      </c>
      <c r="Q72" s="854"/>
      <c r="R72" s="854"/>
      <c r="S72" s="854"/>
      <c r="T72" s="854"/>
      <c r="U72" s="854"/>
      <c r="V72" s="855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48" t="s">
        <v>78</v>
      </c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8"/>
      <c r="P73" s="848"/>
      <c r="Q73" s="848"/>
      <c r="R73" s="848"/>
      <c r="S73" s="848"/>
      <c r="T73" s="848"/>
      <c r="U73" s="848"/>
      <c r="V73" s="848"/>
      <c r="W73" s="848"/>
      <c r="X73" s="848"/>
      <c r="Y73" s="848"/>
      <c r="Z73" s="848"/>
      <c r="AA73" s="66"/>
      <c r="AB73" s="66"/>
      <c r="AC73" s="80"/>
    </row>
    <row r="74" spans="1:68" ht="16.5" customHeight="1" x14ac:dyDescent="0.25">
      <c r="A74" s="63" t="s">
        <v>179</v>
      </c>
      <c r="B74" s="63" t="s">
        <v>180</v>
      </c>
      <c r="C74" s="36">
        <v>4301031242</v>
      </c>
      <c r="D74" s="849">
        <v>4680115885066</v>
      </c>
      <c r="E74" s="849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132</v>
      </c>
      <c r="L74" s="37" t="s">
        <v>45</v>
      </c>
      <c r="M74" s="38" t="s">
        <v>82</v>
      </c>
      <c r="N74" s="38"/>
      <c r="O74" s="37">
        <v>40</v>
      </c>
      <c r="P74" s="8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51"/>
      <c r="R74" s="851"/>
      <c r="S74" s="851"/>
      <c r="T74" s="8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181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182</v>
      </c>
      <c r="B75" s="63" t="s">
        <v>183</v>
      </c>
      <c r="C75" s="36">
        <v>4301031240</v>
      </c>
      <c r="D75" s="849">
        <v>4680115885042</v>
      </c>
      <c r="E75" s="849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132</v>
      </c>
      <c r="L75" s="37" t="s">
        <v>45</v>
      </c>
      <c r="M75" s="38" t="s">
        <v>82</v>
      </c>
      <c r="N75" s="38"/>
      <c r="O75" s="37">
        <v>40</v>
      </c>
      <c r="P75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51"/>
      <c r="R75" s="851"/>
      <c r="S75" s="851"/>
      <c r="T75" s="8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185</v>
      </c>
      <c r="B76" s="63" t="s">
        <v>186</v>
      </c>
      <c r="C76" s="36">
        <v>4301031315</v>
      </c>
      <c r="D76" s="849">
        <v>4680115885080</v>
      </c>
      <c r="E76" s="849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132</v>
      </c>
      <c r="L76" s="37" t="s">
        <v>45</v>
      </c>
      <c r="M76" s="38" t="s">
        <v>82</v>
      </c>
      <c r="N76" s="38"/>
      <c r="O76" s="37">
        <v>40</v>
      </c>
      <c r="P76" s="8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51"/>
      <c r="R76" s="851"/>
      <c r="S76" s="851"/>
      <c r="T76" s="8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4301031243</v>
      </c>
      <c r="D77" s="849">
        <v>4680115885073</v>
      </c>
      <c r="E77" s="849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83</v>
      </c>
      <c r="L77" s="37" t="s">
        <v>45</v>
      </c>
      <c r="M77" s="38" t="s">
        <v>82</v>
      </c>
      <c r="N77" s="38"/>
      <c r="O77" s="37">
        <v>40</v>
      </c>
      <c r="P77" s="8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51"/>
      <c r="R77" s="851"/>
      <c r="S77" s="851"/>
      <c r="T77" s="8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181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4301031241</v>
      </c>
      <c r="D78" s="849">
        <v>4680115885059</v>
      </c>
      <c r="E78" s="849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83</v>
      </c>
      <c r="L78" s="37" t="s">
        <v>45</v>
      </c>
      <c r="M78" s="38" t="s">
        <v>82</v>
      </c>
      <c r="N78" s="38"/>
      <c r="O78" s="37">
        <v>40</v>
      </c>
      <c r="P78" s="8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51"/>
      <c r="R78" s="851"/>
      <c r="S78" s="851"/>
      <c r="T78" s="8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192</v>
      </c>
      <c r="B79" s="63" t="s">
        <v>193</v>
      </c>
      <c r="C79" s="36">
        <v>4301031316</v>
      </c>
      <c r="D79" s="849">
        <v>4680115885097</v>
      </c>
      <c r="E79" s="849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51"/>
      <c r="R79" s="851"/>
      <c r="S79" s="851"/>
      <c r="T79" s="8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56"/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7"/>
      <c r="P80" s="853" t="s">
        <v>40</v>
      </c>
      <c r="Q80" s="854"/>
      <c r="R80" s="854"/>
      <c r="S80" s="854"/>
      <c r="T80" s="854"/>
      <c r="U80" s="854"/>
      <c r="V80" s="8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7"/>
      <c r="P81" s="853" t="s">
        <v>40</v>
      </c>
      <c r="Q81" s="854"/>
      <c r="R81" s="854"/>
      <c r="S81" s="854"/>
      <c r="T81" s="854"/>
      <c r="U81" s="854"/>
      <c r="V81" s="8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48" t="s">
        <v>84</v>
      </c>
      <c r="B82" s="848"/>
      <c r="C82" s="848"/>
      <c r="D82" s="848"/>
      <c r="E82" s="848"/>
      <c r="F82" s="848"/>
      <c r="G82" s="848"/>
      <c r="H82" s="848"/>
      <c r="I82" s="848"/>
      <c r="J82" s="848"/>
      <c r="K82" s="848"/>
      <c r="L82" s="848"/>
      <c r="M82" s="848"/>
      <c r="N82" s="848"/>
      <c r="O82" s="848"/>
      <c r="P82" s="848"/>
      <c r="Q82" s="848"/>
      <c r="R82" s="848"/>
      <c r="S82" s="848"/>
      <c r="T82" s="848"/>
      <c r="U82" s="848"/>
      <c r="V82" s="848"/>
      <c r="W82" s="848"/>
      <c r="X82" s="848"/>
      <c r="Y82" s="848"/>
      <c r="Z82" s="848"/>
      <c r="AA82" s="66"/>
      <c r="AB82" s="66"/>
      <c r="AC82" s="80"/>
    </row>
    <row r="83" spans="1:68" ht="16.5" customHeight="1" x14ac:dyDescent="0.25">
      <c r="A83" s="63" t="s">
        <v>194</v>
      </c>
      <c r="B83" s="63" t="s">
        <v>195</v>
      </c>
      <c r="C83" s="36">
        <v>4301051838</v>
      </c>
      <c r="D83" s="849">
        <v>4680115881891</v>
      </c>
      <c r="E83" s="849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123</v>
      </c>
      <c r="L83" s="37" t="s">
        <v>45</v>
      </c>
      <c r="M83" s="38" t="s">
        <v>126</v>
      </c>
      <c r="N83" s="38"/>
      <c r="O83" s="37">
        <v>40</v>
      </c>
      <c r="P83" s="8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51"/>
      <c r="R83" s="851"/>
      <c r="S83" s="851"/>
      <c r="T83" s="85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4301051846</v>
      </c>
      <c r="D84" s="849">
        <v>4680115885769</v>
      </c>
      <c r="E84" s="849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123</v>
      </c>
      <c r="L84" s="37" t="s">
        <v>45</v>
      </c>
      <c r="M84" s="38" t="s">
        <v>126</v>
      </c>
      <c r="N84" s="38"/>
      <c r="O84" s="37">
        <v>45</v>
      </c>
      <c r="P84" s="8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51"/>
      <c r="R84" s="851"/>
      <c r="S84" s="851"/>
      <c r="T84" s="85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200</v>
      </c>
      <c r="B85" s="63" t="s">
        <v>201</v>
      </c>
      <c r="C85" s="36">
        <v>4301051822</v>
      </c>
      <c r="D85" s="849">
        <v>4680115884410</v>
      </c>
      <c r="E85" s="849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123</v>
      </c>
      <c r="L85" s="37" t="s">
        <v>45</v>
      </c>
      <c r="M85" s="38" t="s">
        <v>82</v>
      </c>
      <c r="N85" s="38"/>
      <c r="O85" s="37">
        <v>40</v>
      </c>
      <c r="P85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51"/>
      <c r="R85" s="851"/>
      <c r="S85" s="851"/>
      <c r="T85" s="85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202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203</v>
      </c>
      <c r="B86" s="63" t="s">
        <v>204</v>
      </c>
      <c r="C86" s="36">
        <v>4301051837</v>
      </c>
      <c r="D86" s="849">
        <v>4680115884311</v>
      </c>
      <c r="E86" s="849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88</v>
      </c>
      <c r="L86" s="37" t="s">
        <v>45</v>
      </c>
      <c r="M86" s="38" t="s">
        <v>126</v>
      </c>
      <c r="N86" s="38"/>
      <c r="O86" s="37">
        <v>40</v>
      </c>
      <c r="P8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51"/>
      <c r="R86" s="851"/>
      <c r="S86" s="851"/>
      <c r="T86" s="85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4301051844</v>
      </c>
      <c r="D87" s="849">
        <v>4680115885929</v>
      </c>
      <c r="E87" s="849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88</v>
      </c>
      <c r="L87" s="37" t="s">
        <v>45</v>
      </c>
      <c r="M87" s="38" t="s">
        <v>126</v>
      </c>
      <c r="N87" s="38"/>
      <c r="O87" s="37">
        <v>45</v>
      </c>
      <c r="P87" s="8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51"/>
      <c r="R87" s="851"/>
      <c r="S87" s="851"/>
      <c r="T87" s="85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207</v>
      </c>
      <c r="B88" s="63" t="s">
        <v>208</v>
      </c>
      <c r="C88" s="36">
        <v>4301051827</v>
      </c>
      <c r="D88" s="849">
        <v>4680115884403</v>
      </c>
      <c r="E88" s="849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88</v>
      </c>
      <c r="L88" s="37" t="s">
        <v>45</v>
      </c>
      <c r="M88" s="38" t="s">
        <v>82</v>
      </c>
      <c r="N88" s="38"/>
      <c r="O88" s="37">
        <v>40</v>
      </c>
      <c r="P88" s="8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51"/>
      <c r="R88" s="851"/>
      <c r="S88" s="851"/>
      <c r="T88" s="85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202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56"/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7"/>
      <c r="P89" s="853" t="s">
        <v>40</v>
      </c>
      <c r="Q89" s="854"/>
      <c r="R89" s="854"/>
      <c r="S89" s="854"/>
      <c r="T89" s="854"/>
      <c r="U89" s="854"/>
      <c r="V89" s="855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56"/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7"/>
      <c r="P90" s="853" t="s">
        <v>40</v>
      </c>
      <c r="Q90" s="854"/>
      <c r="R90" s="854"/>
      <c r="S90" s="854"/>
      <c r="T90" s="854"/>
      <c r="U90" s="854"/>
      <c r="V90" s="855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48" t="s">
        <v>209</v>
      </c>
      <c r="B91" s="848"/>
      <c r="C91" s="848"/>
      <c r="D91" s="848"/>
      <c r="E91" s="848"/>
      <c r="F91" s="848"/>
      <c r="G91" s="848"/>
      <c r="H91" s="848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8"/>
      <c r="U91" s="848"/>
      <c r="V91" s="848"/>
      <c r="W91" s="848"/>
      <c r="X91" s="848"/>
      <c r="Y91" s="848"/>
      <c r="Z91" s="848"/>
      <c r="AA91" s="66"/>
      <c r="AB91" s="66"/>
      <c r="AC91" s="80"/>
    </row>
    <row r="92" spans="1:68" ht="37.5" customHeight="1" x14ac:dyDescent="0.25">
      <c r="A92" s="63" t="s">
        <v>210</v>
      </c>
      <c r="B92" s="63" t="s">
        <v>211</v>
      </c>
      <c r="C92" s="36">
        <v>4301060366</v>
      </c>
      <c r="D92" s="849">
        <v>4680115881532</v>
      </c>
      <c r="E92" s="849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123</v>
      </c>
      <c r="L92" s="37" t="s">
        <v>45</v>
      </c>
      <c r="M92" s="38" t="s">
        <v>82</v>
      </c>
      <c r="N92" s="38"/>
      <c r="O92" s="37">
        <v>30</v>
      </c>
      <c r="P92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51"/>
      <c r="R92" s="851"/>
      <c r="S92" s="851"/>
      <c r="T92" s="85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210</v>
      </c>
      <c r="B93" s="63" t="s">
        <v>213</v>
      </c>
      <c r="C93" s="36">
        <v>4301060371</v>
      </c>
      <c r="D93" s="849">
        <v>4680115881532</v>
      </c>
      <c r="E93" s="849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123</v>
      </c>
      <c r="L93" s="37" t="s">
        <v>45</v>
      </c>
      <c r="M93" s="38" t="s">
        <v>82</v>
      </c>
      <c r="N93" s="38"/>
      <c r="O93" s="37">
        <v>30</v>
      </c>
      <c r="P9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51"/>
      <c r="R93" s="851"/>
      <c r="S93" s="851"/>
      <c r="T93" s="85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214</v>
      </c>
      <c r="B94" s="63" t="s">
        <v>215</v>
      </c>
      <c r="C94" s="36">
        <v>4301060351</v>
      </c>
      <c r="D94" s="849">
        <v>4680115881464</v>
      </c>
      <c r="E94" s="849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132</v>
      </c>
      <c r="L94" s="37" t="s">
        <v>45</v>
      </c>
      <c r="M94" s="38" t="s">
        <v>126</v>
      </c>
      <c r="N94" s="38"/>
      <c r="O94" s="37">
        <v>30</v>
      </c>
      <c r="P94" s="8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51"/>
      <c r="R94" s="851"/>
      <c r="S94" s="851"/>
      <c r="T94" s="85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56"/>
      <c r="B95" s="856"/>
      <c r="C95" s="856"/>
      <c r="D95" s="856"/>
      <c r="E95" s="856"/>
      <c r="F95" s="856"/>
      <c r="G95" s="856"/>
      <c r="H95" s="856"/>
      <c r="I95" s="856"/>
      <c r="J95" s="856"/>
      <c r="K95" s="856"/>
      <c r="L95" s="856"/>
      <c r="M95" s="856"/>
      <c r="N95" s="856"/>
      <c r="O95" s="857"/>
      <c r="P95" s="853" t="s">
        <v>40</v>
      </c>
      <c r="Q95" s="854"/>
      <c r="R95" s="854"/>
      <c r="S95" s="854"/>
      <c r="T95" s="854"/>
      <c r="U95" s="854"/>
      <c r="V95" s="855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56"/>
      <c r="B96" s="856"/>
      <c r="C96" s="856"/>
      <c r="D96" s="856"/>
      <c r="E96" s="856"/>
      <c r="F96" s="856"/>
      <c r="G96" s="856"/>
      <c r="H96" s="856"/>
      <c r="I96" s="856"/>
      <c r="J96" s="856"/>
      <c r="K96" s="856"/>
      <c r="L96" s="856"/>
      <c r="M96" s="856"/>
      <c r="N96" s="856"/>
      <c r="O96" s="857"/>
      <c r="P96" s="853" t="s">
        <v>40</v>
      </c>
      <c r="Q96" s="854"/>
      <c r="R96" s="854"/>
      <c r="S96" s="854"/>
      <c r="T96" s="854"/>
      <c r="U96" s="854"/>
      <c r="V96" s="855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47" t="s">
        <v>217</v>
      </c>
      <c r="B97" s="847"/>
      <c r="C97" s="847"/>
      <c r="D97" s="847"/>
      <c r="E97" s="847"/>
      <c r="F97" s="847"/>
      <c r="G97" s="847"/>
      <c r="H97" s="847"/>
      <c r="I97" s="847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7"/>
      <c r="U97" s="847"/>
      <c r="V97" s="847"/>
      <c r="W97" s="847"/>
      <c r="X97" s="847"/>
      <c r="Y97" s="847"/>
      <c r="Z97" s="847"/>
      <c r="AA97" s="65"/>
      <c r="AB97" s="65"/>
      <c r="AC97" s="79"/>
    </row>
    <row r="98" spans="1:68" ht="14.25" customHeight="1" x14ac:dyDescent="0.25">
      <c r="A98" s="848" t="s">
        <v>118</v>
      </c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848"/>
      <c r="T98" s="848"/>
      <c r="U98" s="848"/>
      <c r="V98" s="848"/>
      <c r="W98" s="848"/>
      <c r="X98" s="848"/>
      <c r="Y98" s="848"/>
      <c r="Z98" s="848"/>
      <c r="AA98" s="66"/>
      <c r="AB98" s="66"/>
      <c r="AC98" s="80"/>
    </row>
    <row r="99" spans="1:68" ht="27" customHeight="1" x14ac:dyDescent="0.25">
      <c r="A99" s="63" t="s">
        <v>218</v>
      </c>
      <c r="B99" s="63" t="s">
        <v>219</v>
      </c>
      <c r="C99" s="36">
        <v>4301011468</v>
      </c>
      <c r="D99" s="849">
        <v>4680115881327</v>
      </c>
      <c r="E99" s="849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123</v>
      </c>
      <c r="L99" s="37" t="s">
        <v>45</v>
      </c>
      <c r="M99" s="38" t="s">
        <v>165</v>
      </c>
      <c r="N99" s="38"/>
      <c r="O99" s="37">
        <v>50</v>
      </c>
      <c r="P99" s="9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51"/>
      <c r="R99" s="851"/>
      <c r="S99" s="851"/>
      <c r="T99" s="85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220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221</v>
      </c>
      <c r="B100" s="63" t="s">
        <v>222</v>
      </c>
      <c r="C100" s="36">
        <v>4301011476</v>
      </c>
      <c r="D100" s="849">
        <v>4680115881518</v>
      </c>
      <c r="E100" s="849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132</v>
      </c>
      <c r="L100" s="37" t="s">
        <v>45</v>
      </c>
      <c r="M100" s="38" t="s">
        <v>126</v>
      </c>
      <c r="N100" s="38"/>
      <c r="O100" s="37">
        <v>50</v>
      </c>
      <c r="P100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51"/>
      <c r="R100" s="851"/>
      <c r="S100" s="851"/>
      <c r="T100" s="85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220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223</v>
      </c>
      <c r="B101" s="63" t="s">
        <v>224</v>
      </c>
      <c r="C101" s="36">
        <v>4301011443</v>
      </c>
      <c r="D101" s="849">
        <v>4680115881303</v>
      </c>
      <c r="E101" s="849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132</v>
      </c>
      <c r="L101" s="37" t="s">
        <v>133</v>
      </c>
      <c r="M101" s="38" t="s">
        <v>165</v>
      </c>
      <c r="N101" s="38"/>
      <c r="O101" s="37">
        <v>50</v>
      </c>
      <c r="P101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51"/>
      <c r="R101" s="851"/>
      <c r="S101" s="851"/>
      <c r="T101" s="85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225</v>
      </c>
      <c r="AG101" s="78"/>
      <c r="AJ101" s="84" t="s">
        <v>134</v>
      </c>
      <c r="AK101" s="84">
        <v>594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56"/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7"/>
      <c r="P102" s="853" t="s">
        <v>40</v>
      </c>
      <c r="Q102" s="854"/>
      <c r="R102" s="854"/>
      <c r="S102" s="854"/>
      <c r="T102" s="854"/>
      <c r="U102" s="854"/>
      <c r="V102" s="85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56"/>
      <c r="B103" s="856"/>
      <c r="C103" s="856"/>
      <c r="D103" s="856"/>
      <c r="E103" s="856"/>
      <c r="F103" s="856"/>
      <c r="G103" s="856"/>
      <c r="H103" s="856"/>
      <c r="I103" s="856"/>
      <c r="J103" s="856"/>
      <c r="K103" s="856"/>
      <c r="L103" s="856"/>
      <c r="M103" s="856"/>
      <c r="N103" s="856"/>
      <c r="O103" s="857"/>
      <c r="P103" s="853" t="s">
        <v>40</v>
      </c>
      <c r="Q103" s="854"/>
      <c r="R103" s="854"/>
      <c r="S103" s="854"/>
      <c r="T103" s="854"/>
      <c r="U103" s="854"/>
      <c r="V103" s="85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48" t="s">
        <v>84</v>
      </c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848"/>
      <c r="AA104" s="66"/>
      <c r="AB104" s="66"/>
      <c r="AC104" s="80"/>
    </row>
    <row r="105" spans="1:68" ht="27" customHeight="1" x14ac:dyDescent="0.25">
      <c r="A105" s="63" t="s">
        <v>226</v>
      </c>
      <c r="B105" s="63" t="s">
        <v>227</v>
      </c>
      <c r="C105" s="36">
        <v>4301051437</v>
      </c>
      <c r="D105" s="849">
        <v>4607091386967</v>
      </c>
      <c r="E105" s="849"/>
      <c r="F105" s="62">
        <v>1.35</v>
      </c>
      <c r="G105" s="37">
        <v>6</v>
      </c>
      <c r="H105" s="62">
        <v>8.1</v>
      </c>
      <c r="I105" s="62">
        <v>8.6189999999999998</v>
      </c>
      <c r="J105" s="37">
        <v>64</v>
      </c>
      <c r="K105" s="37" t="s">
        <v>123</v>
      </c>
      <c r="L105" s="37" t="s">
        <v>45</v>
      </c>
      <c r="M105" s="38" t="s">
        <v>126</v>
      </c>
      <c r="N105" s="38"/>
      <c r="O105" s="37">
        <v>45</v>
      </c>
      <c r="P105" s="9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851"/>
      <c r="R105" s="851"/>
      <c r="S105" s="851"/>
      <c r="T105" s="852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226</v>
      </c>
      <c r="B106" s="63" t="s">
        <v>229</v>
      </c>
      <c r="C106" s="36">
        <v>4301051546</v>
      </c>
      <c r="D106" s="849">
        <v>4607091386967</v>
      </c>
      <c r="E106" s="849"/>
      <c r="F106" s="62">
        <v>1.4</v>
      </c>
      <c r="G106" s="37">
        <v>6</v>
      </c>
      <c r="H106" s="62">
        <v>8.4</v>
      </c>
      <c r="I106" s="62">
        <v>8.9190000000000005</v>
      </c>
      <c r="J106" s="37">
        <v>64</v>
      </c>
      <c r="K106" s="37" t="s">
        <v>123</v>
      </c>
      <c r="L106" s="37" t="s">
        <v>45</v>
      </c>
      <c r="M106" s="38" t="s">
        <v>126</v>
      </c>
      <c r="N106" s="38"/>
      <c r="O106" s="37">
        <v>45</v>
      </c>
      <c r="P106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851"/>
      <c r="R106" s="851"/>
      <c r="S106" s="851"/>
      <c r="T106" s="852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228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4301051436</v>
      </c>
      <c r="D107" s="849">
        <v>4607091385731</v>
      </c>
      <c r="E107" s="849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88</v>
      </c>
      <c r="L107" s="37" t="s">
        <v>133</v>
      </c>
      <c r="M107" s="38" t="s">
        <v>126</v>
      </c>
      <c r="N107" s="38"/>
      <c r="O107" s="37">
        <v>45</v>
      </c>
      <c r="P107" s="9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51"/>
      <c r="R107" s="851"/>
      <c r="S107" s="851"/>
      <c r="T107" s="852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134</v>
      </c>
      <c r="AK107" s="84">
        <v>491.4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232</v>
      </c>
      <c r="B108" s="63" t="s">
        <v>233</v>
      </c>
      <c r="C108" s="36">
        <v>4301051438</v>
      </c>
      <c r="D108" s="849">
        <v>4680115880894</v>
      </c>
      <c r="E108" s="849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88</v>
      </c>
      <c r="L108" s="37" t="s">
        <v>45</v>
      </c>
      <c r="M108" s="38" t="s">
        <v>126</v>
      </c>
      <c r="N108" s="38"/>
      <c r="O108" s="37">
        <v>45</v>
      </c>
      <c r="P108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51"/>
      <c r="R108" s="851"/>
      <c r="S108" s="851"/>
      <c r="T108" s="852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234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235</v>
      </c>
      <c r="B109" s="63" t="s">
        <v>236</v>
      </c>
      <c r="C109" s="36">
        <v>4301051439</v>
      </c>
      <c r="D109" s="849">
        <v>4680115880214</v>
      </c>
      <c r="E109" s="849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132</v>
      </c>
      <c r="L109" s="37" t="s">
        <v>45</v>
      </c>
      <c r="M109" s="38" t="s">
        <v>126</v>
      </c>
      <c r="N109" s="38"/>
      <c r="O109" s="37">
        <v>45</v>
      </c>
      <c r="P109" s="90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851"/>
      <c r="R109" s="851"/>
      <c r="S109" s="851"/>
      <c r="T109" s="85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234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235</v>
      </c>
      <c r="B110" s="63" t="s">
        <v>237</v>
      </c>
      <c r="C110" s="36">
        <v>4301051687</v>
      </c>
      <c r="D110" s="849">
        <v>4680115880214</v>
      </c>
      <c r="E110" s="849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88</v>
      </c>
      <c r="L110" s="37" t="s">
        <v>45</v>
      </c>
      <c r="M110" s="38" t="s">
        <v>126</v>
      </c>
      <c r="N110" s="38"/>
      <c r="O110" s="37">
        <v>45</v>
      </c>
      <c r="P110" s="908" t="s">
        <v>238</v>
      </c>
      <c r="Q110" s="851"/>
      <c r="R110" s="851"/>
      <c r="S110" s="851"/>
      <c r="T110" s="85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234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56"/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7"/>
      <c r="P111" s="853" t="s">
        <v>40</v>
      </c>
      <c r="Q111" s="854"/>
      <c r="R111" s="854"/>
      <c r="S111" s="854"/>
      <c r="T111" s="854"/>
      <c r="U111" s="854"/>
      <c r="V111" s="855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56"/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7"/>
      <c r="P112" s="853" t="s">
        <v>40</v>
      </c>
      <c r="Q112" s="854"/>
      <c r="R112" s="854"/>
      <c r="S112" s="854"/>
      <c r="T112" s="854"/>
      <c r="U112" s="854"/>
      <c r="V112" s="855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47" t="s">
        <v>239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5"/>
      <c r="AB113" s="65"/>
      <c r="AC113" s="79"/>
    </row>
    <row r="114" spans="1:68" ht="14.25" customHeight="1" x14ac:dyDescent="0.25">
      <c r="A114" s="848" t="s">
        <v>118</v>
      </c>
      <c r="B114" s="848"/>
      <c r="C114" s="848"/>
      <c r="D114" s="848"/>
      <c r="E114" s="848"/>
      <c r="F114" s="848"/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848"/>
      <c r="T114" s="848"/>
      <c r="U114" s="848"/>
      <c r="V114" s="848"/>
      <c r="W114" s="848"/>
      <c r="X114" s="848"/>
      <c r="Y114" s="848"/>
      <c r="Z114" s="848"/>
      <c r="AA114" s="66"/>
      <c r="AB114" s="66"/>
      <c r="AC114" s="80"/>
    </row>
    <row r="115" spans="1:68" ht="16.5" customHeight="1" x14ac:dyDescent="0.25">
      <c r="A115" s="63" t="s">
        <v>240</v>
      </c>
      <c r="B115" s="63" t="s">
        <v>241</v>
      </c>
      <c r="C115" s="36">
        <v>4301011514</v>
      </c>
      <c r="D115" s="849">
        <v>4680115882133</v>
      </c>
      <c r="E115" s="849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123</v>
      </c>
      <c r="L115" s="37" t="s">
        <v>45</v>
      </c>
      <c r="M115" s="38" t="s">
        <v>122</v>
      </c>
      <c r="N115" s="38"/>
      <c r="O115" s="37">
        <v>50</v>
      </c>
      <c r="P11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851"/>
      <c r="R115" s="851"/>
      <c r="S115" s="851"/>
      <c r="T115" s="8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242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240</v>
      </c>
      <c r="B116" s="63" t="s">
        <v>243</v>
      </c>
      <c r="C116" s="36">
        <v>4301011703</v>
      </c>
      <c r="D116" s="849">
        <v>4680115882133</v>
      </c>
      <c r="E116" s="849"/>
      <c r="F116" s="62">
        <v>1.4</v>
      </c>
      <c r="G116" s="37">
        <v>8</v>
      </c>
      <c r="H116" s="62">
        <v>11.2</v>
      </c>
      <c r="I116" s="62">
        <v>11.635</v>
      </c>
      <c r="J116" s="37">
        <v>64</v>
      </c>
      <c r="K116" s="37" t="s">
        <v>123</v>
      </c>
      <c r="L116" s="37" t="s">
        <v>45</v>
      </c>
      <c r="M116" s="38" t="s">
        <v>122</v>
      </c>
      <c r="N116" s="38"/>
      <c r="O116" s="37">
        <v>50</v>
      </c>
      <c r="P116" s="9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851"/>
      <c r="R116" s="851"/>
      <c r="S116" s="851"/>
      <c r="T116" s="85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242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244</v>
      </c>
      <c r="B117" s="63" t="s">
        <v>245</v>
      </c>
      <c r="C117" s="36">
        <v>4301011417</v>
      </c>
      <c r="D117" s="849">
        <v>4680115880269</v>
      </c>
      <c r="E117" s="849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132</v>
      </c>
      <c r="L117" s="37" t="s">
        <v>45</v>
      </c>
      <c r="M117" s="38" t="s">
        <v>126</v>
      </c>
      <c r="N117" s="38"/>
      <c r="O117" s="37">
        <v>50</v>
      </c>
      <c r="P117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51"/>
      <c r="R117" s="851"/>
      <c r="S117" s="851"/>
      <c r="T117" s="85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242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246</v>
      </c>
      <c r="B118" s="63" t="s">
        <v>247</v>
      </c>
      <c r="C118" s="36">
        <v>4301011415</v>
      </c>
      <c r="D118" s="849">
        <v>4680115880429</v>
      </c>
      <c r="E118" s="849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132</v>
      </c>
      <c r="L118" s="37" t="s">
        <v>45</v>
      </c>
      <c r="M118" s="38" t="s">
        <v>126</v>
      </c>
      <c r="N118" s="38"/>
      <c r="O118" s="37">
        <v>50</v>
      </c>
      <c r="P118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51"/>
      <c r="R118" s="851"/>
      <c r="S118" s="851"/>
      <c r="T118" s="8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242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248</v>
      </c>
      <c r="B119" s="63" t="s">
        <v>249</v>
      </c>
      <c r="C119" s="36">
        <v>4301011462</v>
      </c>
      <c r="D119" s="849">
        <v>4680115881457</v>
      </c>
      <c r="E119" s="849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132</v>
      </c>
      <c r="L119" s="37" t="s">
        <v>45</v>
      </c>
      <c r="M119" s="38" t="s">
        <v>126</v>
      </c>
      <c r="N119" s="38"/>
      <c r="O119" s="37">
        <v>50</v>
      </c>
      <c r="P119" s="9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51"/>
      <c r="R119" s="851"/>
      <c r="S119" s="851"/>
      <c r="T119" s="8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242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56"/>
      <c r="B120" s="856"/>
      <c r="C120" s="856"/>
      <c r="D120" s="856"/>
      <c r="E120" s="856"/>
      <c r="F120" s="856"/>
      <c r="G120" s="856"/>
      <c r="H120" s="856"/>
      <c r="I120" s="856"/>
      <c r="J120" s="856"/>
      <c r="K120" s="856"/>
      <c r="L120" s="856"/>
      <c r="M120" s="856"/>
      <c r="N120" s="856"/>
      <c r="O120" s="857"/>
      <c r="P120" s="853" t="s">
        <v>40</v>
      </c>
      <c r="Q120" s="854"/>
      <c r="R120" s="854"/>
      <c r="S120" s="854"/>
      <c r="T120" s="854"/>
      <c r="U120" s="854"/>
      <c r="V120" s="855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56"/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7"/>
      <c r="P121" s="853" t="s">
        <v>40</v>
      </c>
      <c r="Q121" s="854"/>
      <c r="R121" s="854"/>
      <c r="S121" s="854"/>
      <c r="T121" s="854"/>
      <c r="U121" s="854"/>
      <c r="V121" s="855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48" t="s">
        <v>168</v>
      </c>
      <c r="B122" s="848"/>
      <c r="C122" s="848"/>
      <c r="D122" s="848"/>
      <c r="E122" s="848"/>
      <c r="F122" s="848"/>
      <c r="G122" s="848"/>
      <c r="H122" s="848"/>
      <c r="I122" s="848"/>
      <c r="J122" s="848"/>
      <c r="K122" s="848"/>
      <c r="L122" s="848"/>
      <c r="M122" s="848"/>
      <c r="N122" s="848"/>
      <c r="O122" s="848"/>
      <c r="P122" s="848"/>
      <c r="Q122" s="848"/>
      <c r="R122" s="848"/>
      <c r="S122" s="848"/>
      <c r="T122" s="848"/>
      <c r="U122" s="848"/>
      <c r="V122" s="848"/>
      <c r="W122" s="848"/>
      <c r="X122" s="848"/>
      <c r="Y122" s="848"/>
      <c r="Z122" s="848"/>
      <c r="AA122" s="66"/>
      <c r="AB122" s="66"/>
      <c r="AC122" s="80"/>
    </row>
    <row r="123" spans="1:68" ht="16.5" customHeight="1" x14ac:dyDescent="0.25">
      <c r="A123" s="63" t="s">
        <v>250</v>
      </c>
      <c r="B123" s="63" t="s">
        <v>251</v>
      </c>
      <c r="C123" s="36">
        <v>4301020345</v>
      </c>
      <c r="D123" s="849">
        <v>4680115881488</v>
      </c>
      <c r="E123" s="849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123</v>
      </c>
      <c r="L123" s="37" t="s">
        <v>45</v>
      </c>
      <c r="M123" s="38" t="s">
        <v>122</v>
      </c>
      <c r="N123" s="38"/>
      <c r="O123" s="37">
        <v>55</v>
      </c>
      <c r="P123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51"/>
      <c r="R123" s="851"/>
      <c r="S123" s="851"/>
      <c r="T123" s="85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253</v>
      </c>
      <c r="B124" s="63" t="s">
        <v>254</v>
      </c>
      <c r="C124" s="36">
        <v>4301020346</v>
      </c>
      <c r="D124" s="849">
        <v>4680115882775</v>
      </c>
      <c r="E124" s="849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83</v>
      </c>
      <c r="L124" s="37" t="s">
        <v>45</v>
      </c>
      <c r="M124" s="38" t="s">
        <v>122</v>
      </c>
      <c r="N124" s="38"/>
      <c r="O124" s="37">
        <v>55</v>
      </c>
      <c r="P124" s="91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51"/>
      <c r="R124" s="851"/>
      <c r="S124" s="851"/>
      <c r="T124" s="85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255</v>
      </c>
      <c r="B125" s="63" t="s">
        <v>256</v>
      </c>
      <c r="C125" s="36">
        <v>4301020344</v>
      </c>
      <c r="D125" s="849">
        <v>4680115880658</v>
      </c>
      <c r="E125" s="849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88</v>
      </c>
      <c r="L125" s="37" t="s">
        <v>45</v>
      </c>
      <c r="M125" s="38" t="s">
        <v>122</v>
      </c>
      <c r="N125" s="38"/>
      <c r="O125" s="37">
        <v>55</v>
      </c>
      <c r="P125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51"/>
      <c r="R125" s="851"/>
      <c r="S125" s="851"/>
      <c r="T125" s="8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56"/>
      <c r="B126" s="856"/>
      <c r="C126" s="856"/>
      <c r="D126" s="856"/>
      <c r="E126" s="856"/>
      <c r="F126" s="856"/>
      <c r="G126" s="856"/>
      <c r="H126" s="856"/>
      <c r="I126" s="856"/>
      <c r="J126" s="856"/>
      <c r="K126" s="856"/>
      <c r="L126" s="856"/>
      <c r="M126" s="856"/>
      <c r="N126" s="856"/>
      <c r="O126" s="857"/>
      <c r="P126" s="853" t="s">
        <v>40</v>
      </c>
      <c r="Q126" s="854"/>
      <c r="R126" s="854"/>
      <c r="S126" s="854"/>
      <c r="T126" s="854"/>
      <c r="U126" s="854"/>
      <c r="V126" s="855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56"/>
      <c r="B127" s="856"/>
      <c r="C127" s="856"/>
      <c r="D127" s="856"/>
      <c r="E127" s="856"/>
      <c r="F127" s="856"/>
      <c r="G127" s="856"/>
      <c r="H127" s="856"/>
      <c r="I127" s="856"/>
      <c r="J127" s="856"/>
      <c r="K127" s="856"/>
      <c r="L127" s="856"/>
      <c r="M127" s="856"/>
      <c r="N127" s="856"/>
      <c r="O127" s="857"/>
      <c r="P127" s="853" t="s">
        <v>40</v>
      </c>
      <c r="Q127" s="854"/>
      <c r="R127" s="854"/>
      <c r="S127" s="854"/>
      <c r="T127" s="854"/>
      <c r="U127" s="854"/>
      <c r="V127" s="855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48" t="s">
        <v>84</v>
      </c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8"/>
      <c r="P128" s="848"/>
      <c r="Q128" s="848"/>
      <c r="R128" s="848"/>
      <c r="S128" s="848"/>
      <c r="T128" s="848"/>
      <c r="U128" s="848"/>
      <c r="V128" s="848"/>
      <c r="W128" s="848"/>
      <c r="X128" s="848"/>
      <c r="Y128" s="848"/>
      <c r="Z128" s="848"/>
      <c r="AA128" s="66"/>
      <c r="AB128" s="66"/>
      <c r="AC128" s="80"/>
    </row>
    <row r="129" spans="1:68" ht="37.5" customHeight="1" x14ac:dyDescent="0.25">
      <c r="A129" s="63" t="s">
        <v>257</v>
      </c>
      <c r="B129" s="63" t="s">
        <v>258</v>
      </c>
      <c r="C129" s="36">
        <v>4301051360</v>
      </c>
      <c r="D129" s="849">
        <v>4607091385168</v>
      </c>
      <c r="E129" s="849"/>
      <c r="F129" s="62">
        <v>1.35</v>
      </c>
      <c r="G129" s="37">
        <v>6</v>
      </c>
      <c r="H129" s="62">
        <v>8.1</v>
      </c>
      <c r="I129" s="62">
        <v>8.6129999999999995</v>
      </c>
      <c r="J129" s="37">
        <v>64</v>
      </c>
      <c r="K129" s="37" t="s">
        <v>123</v>
      </c>
      <c r="L129" s="37" t="s">
        <v>45</v>
      </c>
      <c r="M129" s="38" t="s">
        <v>126</v>
      </c>
      <c r="N129" s="38"/>
      <c r="O129" s="37">
        <v>45</v>
      </c>
      <c r="P129" s="9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851"/>
      <c r="R129" s="851"/>
      <c r="S129" s="851"/>
      <c r="T129" s="852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259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27" customHeight="1" x14ac:dyDescent="0.25">
      <c r="A130" s="63" t="s">
        <v>257</v>
      </c>
      <c r="B130" s="63" t="s">
        <v>260</v>
      </c>
      <c r="C130" s="36">
        <v>4301051625</v>
      </c>
      <c r="D130" s="849">
        <v>4607091385168</v>
      </c>
      <c r="E130" s="849"/>
      <c r="F130" s="62">
        <v>1.4</v>
      </c>
      <c r="G130" s="37">
        <v>6</v>
      </c>
      <c r="H130" s="62">
        <v>8.4</v>
      </c>
      <c r="I130" s="62">
        <v>8.9130000000000003</v>
      </c>
      <c r="J130" s="37">
        <v>64</v>
      </c>
      <c r="K130" s="37" t="s">
        <v>123</v>
      </c>
      <c r="L130" s="37" t="s">
        <v>45</v>
      </c>
      <c r="M130" s="38" t="s">
        <v>126</v>
      </c>
      <c r="N130" s="38"/>
      <c r="O130" s="37">
        <v>45</v>
      </c>
      <c r="P130" s="9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851"/>
      <c r="R130" s="851"/>
      <c r="S130" s="851"/>
      <c r="T130" s="852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4301051742</v>
      </c>
      <c r="D131" s="849">
        <v>4680115884540</v>
      </c>
      <c r="E131" s="849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123</v>
      </c>
      <c r="L131" s="37" t="s">
        <v>45</v>
      </c>
      <c r="M131" s="38" t="s">
        <v>126</v>
      </c>
      <c r="N131" s="38"/>
      <c r="O131" s="37">
        <v>45</v>
      </c>
      <c r="P131" s="91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51"/>
      <c r="R131" s="851"/>
      <c r="S131" s="851"/>
      <c r="T131" s="852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265</v>
      </c>
      <c r="B132" s="63" t="s">
        <v>266</v>
      </c>
      <c r="C132" s="36">
        <v>4301051362</v>
      </c>
      <c r="D132" s="849">
        <v>4607091383256</v>
      </c>
      <c r="E132" s="849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88</v>
      </c>
      <c r="L132" s="37" t="s">
        <v>45</v>
      </c>
      <c r="M132" s="38" t="s">
        <v>126</v>
      </c>
      <c r="N132" s="38"/>
      <c r="O132" s="37">
        <v>45</v>
      </c>
      <c r="P13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51"/>
      <c r="R132" s="851"/>
      <c r="S132" s="851"/>
      <c r="T132" s="852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259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267</v>
      </c>
      <c r="B133" s="63" t="s">
        <v>268</v>
      </c>
      <c r="C133" s="36">
        <v>4301051358</v>
      </c>
      <c r="D133" s="849">
        <v>4607091385748</v>
      </c>
      <c r="E133" s="849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88</v>
      </c>
      <c r="L133" s="37" t="s">
        <v>133</v>
      </c>
      <c r="M133" s="38" t="s">
        <v>126</v>
      </c>
      <c r="N133" s="38"/>
      <c r="O133" s="37">
        <v>45</v>
      </c>
      <c r="P133" s="9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51"/>
      <c r="R133" s="851"/>
      <c r="S133" s="851"/>
      <c r="T133" s="85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259</v>
      </c>
      <c r="AG133" s="78"/>
      <c r="AJ133" s="84" t="s">
        <v>134</v>
      </c>
      <c r="AK133" s="84">
        <v>491.4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269</v>
      </c>
      <c r="B134" s="63" t="s">
        <v>270</v>
      </c>
      <c r="C134" s="36">
        <v>4301051740</v>
      </c>
      <c r="D134" s="849">
        <v>4680115884533</v>
      </c>
      <c r="E134" s="849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88</v>
      </c>
      <c r="L134" s="37" t="s">
        <v>45</v>
      </c>
      <c r="M134" s="38" t="s">
        <v>126</v>
      </c>
      <c r="N134" s="38"/>
      <c r="O134" s="37">
        <v>45</v>
      </c>
      <c r="P134" s="9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51"/>
      <c r="R134" s="851"/>
      <c r="S134" s="851"/>
      <c r="T134" s="85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271</v>
      </c>
      <c r="B135" s="63" t="s">
        <v>272</v>
      </c>
      <c r="C135" s="36">
        <v>4301051480</v>
      </c>
      <c r="D135" s="849">
        <v>4680115882645</v>
      </c>
      <c r="E135" s="849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88</v>
      </c>
      <c r="L135" s="37" t="s">
        <v>45</v>
      </c>
      <c r="M135" s="38" t="s">
        <v>82</v>
      </c>
      <c r="N135" s="38"/>
      <c r="O135" s="37">
        <v>40</v>
      </c>
      <c r="P135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51"/>
      <c r="R135" s="851"/>
      <c r="S135" s="851"/>
      <c r="T135" s="85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56"/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7"/>
      <c r="P136" s="853" t="s">
        <v>40</v>
      </c>
      <c r="Q136" s="854"/>
      <c r="R136" s="854"/>
      <c r="S136" s="854"/>
      <c r="T136" s="854"/>
      <c r="U136" s="854"/>
      <c r="V136" s="855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56"/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7"/>
      <c r="P137" s="853" t="s">
        <v>40</v>
      </c>
      <c r="Q137" s="854"/>
      <c r="R137" s="854"/>
      <c r="S137" s="854"/>
      <c r="T137" s="854"/>
      <c r="U137" s="854"/>
      <c r="V137" s="855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48" t="s">
        <v>209</v>
      </c>
      <c r="B138" s="848"/>
      <c r="C138" s="848"/>
      <c r="D138" s="848"/>
      <c r="E138" s="848"/>
      <c r="F138" s="848"/>
      <c r="G138" s="848"/>
      <c r="H138" s="848"/>
      <c r="I138" s="848"/>
      <c r="J138" s="848"/>
      <c r="K138" s="848"/>
      <c r="L138" s="848"/>
      <c r="M138" s="848"/>
      <c r="N138" s="848"/>
      <c r="O138" s="848"/>
      <c r="P138" s="848"/>
      <c r="Q138" s="848"/>
      <c r="R138" s="848"/>
      <c r="S138" s="848"/>
      <c r="T138" s="848"/>
      <c r="U138" s="848"/>
      <c r="V138" s="848"/>
      <c r="W138" s="848"/>
      <c r="X138" s="848"/>
      <c r="Y138" s="848"/>
      <c r="Z138" s="848"/>
      <c r="AA138" s="66"/>
      <c r="AB138" s="66"/>
      <c r="AC138" s="80"/>
    </row>
    <row r="139" spans="1:68" ht="37.5" customHeight="1" x14ac:dyDescent="0.25">
      <c r="A139" s="63" t="s">
        <v>274</v>
      </c>
      <c r="B139" s="63" t="s">
        <v>275</v>
      </c>
      <c r="C139" s="36">
        <v>4301060356</v>
      </c>
      <c r="D139" s="849">
        <v>4680115882652</v>
      </c>
      <c r="E139" s="849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51"/>
      <c r="R139" s="851"/>
      <c r="S139" s="851"/>
      <c r="T139" s="85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277</v>
      </c>
      <c r="B140" s="63" t="s">
        <v>278</v>
      </c>
      <c r="C140" s="36">
        <v>4301060317</v>
      </c>
      <c r="D140" s="849">
        <v>4680115880238</v>
      </c>
      <c r="E140" s="849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88</v>
      </c>
      <c r="L140" s="37" t="s">
        <v>45</v>
      </c>
      <c r="M140" s="38" t="s">
        <v>126</v>
      </c>
      <c r="N140" s="38"/>
      <c r="O140" s="37">
        <v>40</v>
      </c>
      <c r="P140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51"/>
      <c r="R140" s="851"/>
      <c r="S140" s="851"/>
      <c r="T140" s="85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56"/>
      <c r="B141" s="856"/>
      <c r="C141" s="856"/>
      <c r="D141" s="856"/>
      <c r="E141" s="856"/>
      <c r="F141" s="856"/>
      <c r="G141" s="856"/>
      <c r="H141" s="856"/>
      <c r="I141" s="856"/>
      <c r="J141" s="856"/>
      <c r="K141" s="856"/>
      <c r="L141" s="856"/>
      <c r="M141" s="856"/>
      <c r="N141" s="856"/>
      <c r="O141" s="857"/>
      <c r="P141" s="853" t="s">
        <v>40</v>
      </c>
      <c r="Q141" s="854"/>
      <c r="R141" s="854"/>
      <c r="S141" s="854"/>
      <c r="T141" s="854"/>
      <c r="U141" s="854"/>
      <c r="V141" s="855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56"/>
      <c r="B142" s="856"/>
      <c r="C142" s="856"/>
      <c r="D142" s="856"/>
      <c r="E142" s="856"/>
      <c r="F142" s="856"/>
      <c r="G142" s="856"/>
      <c r="H142" s="856"/>
      <c r="I142" s="856"/>
      <c r="J142" s="856"/>
      <c r="K142" s="856"/>
      <c r="L142" s="856"/>
      <c r="M142" s="856"/>
      <c r="N142" s="856"/>
      <c r="O142" s="857"/>
      <c r="P142" s="853" t="s">
        <v>40</v>
      </c>
      <c r="Q142" s="854"/>
      <c r="R142" s="854"/>
      <c r="S142" s="854"/>
      <c r="T142" s="854"/>
      <c r="U142" s="854"/>
      <c r="V142" s="855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47" t="s">
        <v>280</v>
      </c>
      <c r="B143" s="847"/>
      <c r="C143" s="847"/>
      <c r="D143" s="847"/>
      <c r="E143" s="847"/>
      <c r="F143" s="847"/>
      <c r="G143" s="847"/>
      <c r="H143" s="847"/>
      <c r="I143" s="847"/>
      <c r="J143" s="847"/>
      <c r="K143" s="847"/>
      <c r="L143" s="847"/>
      <c r="M143" s="847"/>
      <c r="N143" s="847"/>
      <c r="O143" s="847"/>
      <c r="P143" s="847"/>
      <c r="Q143" s="847"/>
      <c r="R143" s="847"/>
      <c r="S143" s="847"/>
      <c r="T143" s="847"/>
      <c r="U143" s="847"/>
      <c r="V143" s="847"/>
      <c r="W143" s="847"/>
      <c r="X143" s="847"/>
      <c r="Y143" s="847"/>
      <c r="Z143" s="847"/>
      <c r="AA143" s="65"/>
      <c r="AB143" s="65"/>
      <c r="AC143" s="79"/>
    </row>
    <row r="144" spans="1:68" ht="14.25" customHeight="1" x14ac:dyDescent="0.25">
      <c r="A144" s="848" t="s">
        <v>118</v>
      </c>
      <c r="B144" s="848"/>
      <c r="C144" s="848"/>
      <c r="D144" s="848"/>
      <c r="E144" s="848"/>
      <c r="F144" s="848"/>
      <c r="G144" s="848"/>
      <c r="H144" s="848"/>
      <c r="I144" s="848"/>
      <c r="J144" s="848"/>
      <c r="K144" s="848"/>
      <c r="L144" s="848"/>
      <c r="M144" s="848"/>
      <c r="N144" s="848"/>
      <c r="O144" s="848"/>
      <c r="P144" s="848"/>
      <c r="Q144" s="848"/>
      <c r="R144" s="848"/>
      <c r="S144" s="848"/>
      <c r="T144" s="848"/>
      <c r="U144" s="848"/>
      <c r="V144" s="848"/>
      <c r="W144" s="848"/>
      <c r="X144" s="848"/>
      <c r="Y144" s="848"/>
      <c r="Z144" s="848"/>
      <c r="AA144" s="66"/>
      <c r="AB144" s="66"/>
      <c r="AC144" s="80"/>
    </row>
    <row r="145" spans="1:68" ht="16.5" customHeight="1" x14ac:dyDescent="0.25">
      <c r="A145" s="63" t="s">
        <v>281</v>
      </c>
      <c r="B145" s="63" t="s">
        <v>282</v>
      </c>
      <c r="C145" s="36">
        <v>4301011988</v>
      </c>
      <c r="D145" s="849">
        <v>4680115885561</v>
      </c>
      <c r="E145" s="849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123</v>
      </c>
      <c r="L145" s="37" t="s">
        <v>45</v>
      </c>
      <c r="M145" s="38" t="s">
        <v>284</v>
      </c>
      <c r="N145" s="38"/>
      <c r="O145" s="37">
        <v>90</v>
      </c>
      <c r="P145" s="92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51"/>
      <c r="R145" s="851"/>
      <c r="S145" s="851"/>
      <c r="T145" s="85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283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285</v>
      </c>
      <c r="B146" s="63" t="s">
        <v>286</v>
      </c>
      <c r="C146" s="36">
        <v>4301011562</v>
      </c>
      <c r="D146" s="849">
        <v>4680115882577</v>
      </c>
      <c r="E146" s="849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88</v>
      </c>
      <c r="L146" s="37" t="s">
        <v>45</v>
      </c>
      <c r="M146" s="38" t="s">
        <v>115</v>
      </c>
      <c r="N146" s="38"/>
      <c r="O146" s="37">
        <v>90</v>
      </c>
      <c r="P146" s="9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851"/>
      <c r="R146" s="851"/>
      <c r="S146" s="851"/>
      <c r="T146" s="85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287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285</v>
      </c>
      <c r="B147" s="63" t="s">
        <v>288</v>
      </c>
      <c r="C147" s="36">
        <v>4301011564</v>
      </c>
      <c r="D147" s="849">
        <v>4680115882577</v>
      </c>
      <c r="E147" s="849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88</v>
      </c>
      <c r="L147" s="37" t="s">
        <v>45</v>
      </c>
      <c r="M147" s="38" t="s">
        <v>115</v>
      </c>
      <c r="N147" s="38"/>
      <c r="O147" s="37">
        <v>90</v>
      </c>
      <c r="P147" s="9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851"/>
      <c r="R147" s="851"/>
      <c r="S147" s="851"/>
      <c r="T147" s="8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287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56"/>
      <c r="B148" s="856"/>
      <c r="C148" s="856"/>
      <c r="D148" s="856"/>
      <c r="E148" s="856"/>
      <c r="F148" s="856"/>
      <c r="G148" s="856"/>
      <c r="H148" s="856"/>
      <c r="I148" s="856"/>
      <c r="J148" s="856"/>
      <c r="K148" s="856"/>
      <c r="L148" s="856"/>
      <c r="M148" s="856"/>
      <c r="N148" s="856"/>
      <c r="O148" s="857"/>
      <c r="P148" s="853" t="s">
        <v>40</v>
      </c>
      <c r="Q148" s="854"/>
      <c r="R148" s="854"/>
      <c r="S148" s="854"/>
      <c r="T148" s="854"/>
      <c r="U148" s="854"/>
      <c r="V148" s="855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6"/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7"/>
      <c r="P149" s="853" t="s">
        <v>40</v>
      </c>
      <c r="Q149" s="854"/>
      <c r="R149" s="854"/>
      <c r="S149" s="854"/>
      <c r="T149" s="854"/>
      <c r="U149" s="854"/>
      <c r="V149" s="855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848" t="s">
        <v>78</v>
      </c>
      <c r="B150" s="848"/>
      <c r="C150" s="848"/>
      <c r="D150" s="848"/>
      <c r="E150" s="848"/>
      <c r="F150" s="848"/>
      <c r="G150" s="848"/>
      <c r="H150" s="848"/>
      <c r="I150" s="848"/>
      <c r="J150" s="848"/>
      <c r="K150" s="848"/>
      <c r="L150" s="848"/>
      <c r="M150" s="848"/>
      <c r="N150" s="848"/>
      <c r="O150" s="848"/>
      <c r="P150" s="848"/>
      <c r="Q150" s="848"/>
      <c r="R150" s="848"/>
      <c r="S150" s="848"/>
      <c r="T150" s="848"/>
      <c r="U150" s="848"/>
      <c r="V150" s="848"/>
      <c r="W150" s="848"/>
      <c r="X150" s="848"/>
      <c r="Y150" s="848"/>
      <c r="Z150" s="848"/>
      <c r="AA150" s="66"/>
      <c r="AB150" s="66"/>
      <c r="AC150" s="80"/>
    </row>
    <row r="151" spans="1:68" ht="27" customHeight="1" x14ac:dyDescent="0.25">
      <c r="A151" s="63" t="s">
        <v>289</v>
      </c>
      <c r="B151" s="63" t="s">
        <v>290</v>
      </c>
      <c r="C151" s="36">
        <v>4301031235</v>
      </c>
      <c r="D151" s="849">
        <v>4680115883444</v>
      </c>
      <c r="E151" s="849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851"/>
      <c r="R151" s="851"/>
      <c r="S151" s="851"/>
      <c r="T151" s="8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291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289</v>
      </c>
      <c r="B152" s="63" t="s">
        <v>292</v>
      </c>
      <c r="C152" s="36">
        <v>4301031234</v>
      </c>
      <c r="D152" s="849">
        <v>4680115883444</v>
      </c>
      <c r="E152" s="849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88</v>
      </c>
      <c r="L152" s="37" t="s">
        <v>45</v>
      </c>
      <c r="M152" s="38" t="s">
        <v>115</v>
      </c>
      <c r="N152" s="38"/>
      <c r="O152" s="37">
        <v>90</v>
      </c>
      <c r="P152" s="9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851"/>
      <c r="R152" s="851"/>
      <c r="S152" s="851"/>
      <c r="T152" s="8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291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6"/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7"/>
      <c r="P153" s="853" t="s">
        <v>40</v>
      </c>
      <c r="Q153" s="854"/>
      <c r="R153" s="854"/>
      <c r="S153" s="854"/>
      <c r="T153" s="854"/>
      <c r="U153" s="854"/>
      <c r="V153" s="855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6"/>
      <c r="B154" s="856"/>
      <c r="C154" s="856"/>
      <c r="D154" s="856"/>
      <c r="E154" s="856"/>
      <c r="F154" s="856"/>
      <c r="G154" s="856"/>
      <c r="H154" s="856"/>
      <c r="I154" s="856"/>
      <c r="J154" s="856"/>
      <c r="K154" s="856"/>
      <c r="L154" s="856"/>
      <c r="M154" s="856"/>
      <c r="N154" s="856"/>
      <c r="O154" s="857"/>
      <c r="P154" s="853" t="s">
        <v>40</v>
      </c>
      <c r="Q154" s="854"/>
      <c r="R154" s="854"/>
      <c r="S154" s="854"/>
      <c r="T154" s="854"/>
      <c r="U154" s="854"/>
      <c r="V154" s="855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848" t="s">
        <v>84</v>
      </c>
      <c r="B155" s="848"/>
      <c r="C155" s="848"/>
      <c r="D155" s="848"/>
      <c r="E155" s="848"/>
      <c r="F155" s="848"/>
      <c r="G155" s="848"/>
      <c r="H155" s="848"/>
      <c r="I155" s="848"/>
      <c r="J155" s="848"/>
      <c r="K155" s="848"/>
      <c r="L155" s="848"/>
      <c r="M155" s="848"/>
      <c r="N155" s="848"/>
      <c r="O155" s="848"/>
      <c r="P155" s="848"/>
      <c r="Q155" s="848"/>
      <c r="R155" s="848"/>
      <c r="S155" s="848"/>
      <c r="T155" s="848"/>
      <c r="U155" s="848"/>
      <c r="V155" s="848"/>
      <c r="W155" s="848"/>
      <c r="X155" s="848"/>
      <c r="Y155" s="848"/>
      <c r="Z155" s="848"/>
      <c r="AA155" s="66"/>
      <c r="AB155" s="66"/>
      <c r="AC155" s="80"/>
    </row>
    <row r="156" spans="1:68" ht="16.5" customHeight="1" x14ac:dyDescent="0.25">
      <c r="A156" s="63" t="s">
        <v>293</v>
      </c>
      <c r="B156" s="63" t="s">
        <v>294</v>
      </c>
      <c r="C156" s="36">
        <v>4301051817</v>
      </c>
      <c r="D156" s="849">
        <v>4680115885585</v>
      </c>
      <c r="E156" s="849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132</v>
      </c>
      <c r="L156" s="37" t="s">
        <v>45</v>
      </c>
      <c r="M156" s="38" t="s">
        <v>284</v>
      </c>
      <c r="N156" s="38"/>
      <c r="O156" s="37">
        <v>45</v>
      </c>
      <c r="P156" s="931" t="s">
        <v>295</v>
      </c>
      <c r="Q156" s="851"/>
      <c r="R156" s="851"/>
      <c r="S156" s="851"/>
      <c r="T156" s="85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283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296</v>
      </c>
      <c r="B157" s="63" t="s">
        <v>297</v>
      </c>
      <c r="C157" s="36">
        <v>4301051477</v>
      </c>
      <c r="D157" s="849">
        <v>4680115882584</v>
      </c>
      <c r="E157" s="849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88</v>
      </c>
      <c r="L157" s="37" t="s">
        <v>45</v>
      </c>
      <c r="M157" s="38" t="s">
        <v>115</v>
      </c>
      <c r="N157" s="38"/>
      <c r="O157" s="37">
        <v>60</v>
      </c>
      <c r="P157" s="9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51"/>
      <c r="R157" s="851"/>
      <c r="S157" s="851"/>
      <c r="T157" s="8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287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296</v>
      </c>
      <c r="B158" s="63" t="s">
        <v>298</v>
      </c>
      <c r="C158" s="36">
        <v>4301051476</v>
      </c>
      <c r="D158" s="849">
        <v>4680115882584</v>
      </c>
      <c r="E158" s="849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88</v>
      </c>
      <c r="L158" s="37" t="s">
        <v>45</v>
      </c>
      <c r="M158" s="38" t="s">
        <v>115</v>
      </c>
      <c r="N158" s="38"/>
      <c r="O158" s="37">
        <v>60</v>
      </c>
      <c r="P158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51"/>
      <c r="R158" s="851"/>
      <c r="S158" s="851"/>
      <c r="T158" s="8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56"/>
      <c r="B159" s="856"/>
      <c r="C159" s="856"/>
      <c r="D159" s="856"/>
      <c r="E159" s="856"/>
      <c r="F159" s="856"/>
      <c r="G159" s="856"/>
      <c r="H159" s="856"/>
      <c r="I159" s="856"/>
      <c r="J159" s="856"/>
      <c r="K159" s="856"/>
      <c r="L159" s="856"/>
      <c r="M159" s="856"/>
      <c r="N159" s="856"/>
      <c r="O159" s="857"/>
      <c r="P159" s="853" t="s">
        <v>40</v>
      </c>
      <c r="Q159" s="854"/>
      <c r="R159" s="854"/>
      <c r="S159" s="854"/>
      <c r="T159" s="854"/>
      <c r="U159" s="854"/>
      <c r="V159" s="855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856"/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7"/>
      <c r="P160" s="853" t="s">
        <v>40</v>
      </c>
      <c r="Q160" s="854"/>
      <c r="R160" s="854"/>
      <c r="S160" s="854"/>
      <c r="T160" s="854"/>
      <c r="U160" s="854"/>
      <c r="V160" s="855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847" t="s">
        <v>116</v>
      </c>
      <c r="B161" s="847"/>
      <c r="C161" s="847"/>
      <c r="D161" s="847"/>
      <c r="E161" s="847"/>
      <c r="F161" s="847"/>
      <c r="G161" s="847"/>
      <c r="H161" s="847"/>
      <c r="I161" s="847"/>
      <c r="J161" s="847"/>
      <c r="K161" s="847"/>
      <c r="L161" s="847"/>
      <c r="M161" s="847"/>
      <c r="N161" s="847"/>
      <c r="O161" s="847"/>
      <c r="P161" s="847"/>
      <c r="Q161" s="847"/>
      <c r="R161" s="847"/>
      <c r="S161" s="847"/>
      <c r="T161" s="847"/>
      <c r="U161" s="847"/>
      <c r="V161" s="847"/>
      <c r="W161" s="847"/>
      <c r="X161" s="847"/>
      <c r="Y161" s="847"/>
      <c r="Z161" s="847"/>
      <c r="AA161" s="65"/>
      <c r="AB161" s="65"/>
      <c r="AC161" s="79"/>
    </row>
    <row r="162" spans="1:68" ht="14.25" customHeight="1" x14ac:dyDescent="0.25">
      <c r="A162" s="848" t="s">
        <v>118</v>
      </c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8"/>
      <c r="P162" s="848"/>
      <c r="Q162" s="848"/>
      <c r="R162" s="848"/>
      <c r="S162" s="848"/>
      <c r="T162" s="848"/>
      <c r="U162" s="848"/>
      <c r="V162" s="848"/>
      <c r="W162" s="848"/>
      <c r="X162" s="848"/>
      <c r="Y162" s="848"/>
      <c r="Z162" s="848"/>
      <c r="AA162" s="66"/>
      <c r="AB162" s="66"/>
      <c r="AC162" s="80"/>
    </row>
    <row r="163" spans="1:68" ht="27" customHeight="1" x14ac:dyDescent="0.25">
      <c r="A163" s="63" t="s">
        <v>299</v>
      </c>
      <c r="B163" s="63" t="s">
        <v>300</v>
      </c>
      <c r="C163" s="36">
        <v>4301011705</v>
      </c>
      <c r="D163" s="849">
        <v>4607091384604</v>
      </c>
      <c r="E163" s="849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132</v>
      </c>
      <c r="L163" s="37" t="s">
        <v>45</v>
      </c>
      <c r="M163" s="38" t="s">
        <v>122</v>
      </c>
      <c r="N163" s="38"/>
      <c r="O163" s="37">
        <v>50</v>
      </c>
      <c r="P163" s="9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51"/>
      <c r="R163" s="851"/>
      <c r="S163" s="851"/>
      <c r="T163" s="85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301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56"/>
      <c r="B164" s="856"/>
      <c r="C164" s="856"/>
      <c r="D164" s="856"/>
      <c r="E164" s="856"/>
      <c r="F164" s="856"/>
      <c r="G164" s="856"/>
      <c r="H164" s="856"/>
      <c r="I164" s="856"/>
      <c r="J164" s="856"/>
      <c r="K164" s="856"/>
      <c r="L164" s="856"/>
      <c r="M164" s="856"/>
      <c r="N164" s="856"/>
      <c r="O164" s="857"/>
      <c r="P164" s="853" t="s">
        <v>40</v>
      </c>
      <c r="Q164" s="854"/>
      <c r="R164" s="854"/>
      <c r="S164" s="854"/>
      <c r="T164" s="854"/>
      <c r="U164" s="854"/>
      <c r="V164" s="855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856"/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7"/>
      <c r="P165" s="853" t="s">
        <v>40</v>
      </c>
      <c r="Q165" s="854"/>
      <c r="R165" s="854"/>
      <c r="S165" s="854"/>
      <c r="T165" s="854"/>
      <c r="U165" s="854"/>
      <c r="V165" s="855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848" t="s">
        <v>78</v>
      </c>
      <c r="B166" s="848"/>
      <c r="C166" s="848"/>
      <c r="D166" s="848"/>
      <c r="E166" s="848"/>
      <c r="F166" s="848"/>
      <c r="G166" s="848"/>
      <c r="H166" s="848"/>
      <c r="I166" s="848"/>
      <c r="J166" s="848"/>
      <c r="K166" s="848"/>
      <c r="L166" s="848"/>
      <c r="M166" s="848"/>
      <c r="N166" s="848"/>
      <c r="O166" s="848"/>
      <c r="P166" s="848"/>
      <c r="Q166" s="848"/>
      <c r="R166" s="848"/>
      <c r="S166" s="848"/>
      <c r="T166" s="848"/>
      <c r="U166" s="848"/>
      <c r="V166" s="848"/>
      <c r="W166" s="848"/>
      <c r="X166" s="848"/>
      <c r="Y166" s="848"/>
      <c r="Z166" s="848"/>
      <c r="AA166" s="66"/>
      <c r="AB166" s="66"/>
      <c r="AC166" s="80"/>
    </row>
    <row r="167" spans="1:68" ht="16.5" customHeight="1" x14ac:dyDescent="0.25">
      <c r="A167" s="63" t="s">
        <v>302</v>
      </c>
      <c r="B167" s="63" t="s">
        <v>303</v>
      </c>
      <c r="C167" s="36">
        <v>4301030895</v>
      </c>
      <c r="D167" s="849">
        <v>4607091387667</v>
      </c>
      <c r="E167" s="849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123</v>
      </c>
      <c r="L167" s="37" t="s">
        <v>45</v>
      </c>
      <c r="M167" s="38" t="s">
        <v>122</v>
      </c>
      <c r="N167" s="38"/>
      <c r="O167" s="37">
        <v>40</v>
      </c>
      <c r="P167" s="9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51"/>
      <c r="R167" s="851"/>
      <c r="S167" s="851"/>
      <c r="T167" s="85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305</v>
      </c>
      <c r="B168" s="63" t="s">
        <v>306</v>
      </c>
      <c r="C168" s="36">
        <v>4301030961</v>
      </c>
      <c r="D168" s="849">
        <v>4607091387636</v>
      </c>
      <c r="E168" s="849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132</v>
      </c>
      <c r="L168" s="37" t="s">
        <v>45</v>
      </c>
      <c r="M168" s="38" t="s">
        <v>82</v>
      </c>
      <c r="N168" s="38"/>
      <c r="O168" s="37">
        <v>40</v>
      </c>
      <c r="P168" s="9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51"/>
      <c r="R168" s="851"/>
      <c r="S168" s="851"/>
      <c r="T168" s="852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307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308</v>
      </c>
      <c r="B169" s="63" t="s">
        <v>309</v>
      </c>
      <c r="C169" s="36">
        <v>4301030963</v>
      </c>
      <c r="D169" s="849">
        <v>4607091382426</v>
      </c>
      <c r="E169" s="849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123</v>
      </c>
      <c r="L169" s="37" t="s">
        <v>45</v>
      </c>
      <c r="M169" s="38" t="s">
        <v>82</v>
      </c>
      <c r="N169" s="38"/>
      <c r="O169" s="37">
        <v>40</v>
      </c>
      <c r="P169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51"/>
      <c r="R169" s="851"/>
      <c r="S169" s="851"/>
      <c r="T169" s="85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310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311</v>
      </c>
      <c r="B170" s="63" t="s">
        <v>312</v>
      </c>
      <c r="C170" s="36">
        <v>4301030962</v>
      </c>
      <c r="D170" s="849">
        <v>4607091386547</v>
      </c>
      <c r="E170" s="849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51"/>
      <c r="R170" s="851"/>
      <c r="S170" s="851"/>
      <c r="T170" s="85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313</v>
      </c>
      <c r="B171" s="63" t="s">
        <v>314</v>
      </c>
      <c r="C171" s="36">
        <v>4301030964</v>
      </c>
      <c r="D171" s="849">
        <v>4607091382464</v>
      </c>
      <c r="E171" s="849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51"/>
      <c r="R171" s="851"/>
      <c r="S171" s="851"/>
      <c r="T171" s="8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310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6"/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7"/>
      <c r="P172" s="853" t="s">
        <v>40</v>
      </c>
      <c r="Q172" s="854"/>
      <c r="R172" s="854"/>
      <c r="S172" s="854"/>
      <c r="T172" s="854"/>
      <c r="U172" s="854"/>
      <c r="V172" s="855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6"/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7"/>
      <c r="P173" s="853" t="s">
        <v>40</v>
      </c>
      <c r="Q173" s="854"/>
      <c r="R173" s="854"/>
      <c r="S173" s="854"/>
      <c r="T173" s="854"/>
      <c r="U173" s="854"/>
      <c r="V173" s="855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848" t="s">
        <v>84</v>
      </c>
      <c r="B174" s="848"/>
      <c r="C174" s="848"/>
      <c r="D174" s="848"/>
      <c r="E174" s="848"/>
      <c r="F174" s="848"/>
      <c r="G174" s="848"/>
      <c r="H174" s="848"/>
      <c r="I174" s="848"/>
      <c r="J174" s="848"/>
      <c r="K174" s="848"/>
      <c r="L174" s="848"/>
      <c r="M174" s="848"/>
      <c r="N174" s="848"/>
      <c r="O174" s="848"/>
      <c r="P174" s="848"/>
      <c r="Q174" s="848"/>
      <c r="R174" s="848"/>
      <c r="S174" s="848"/>
      <c r="T174" s="848"/>
      <c r="U174" s="848"/>
      <c r="V174" s="848"/>
      <c r="W174" s="848"/>
      <c r="X174" s="848"/>
      <c r="Y174" s="848"/>
      <c r="Z174" s="848"/>
      <c r="AA174" s="66"/>
      <c r="AB174" s="66"/>
      <c r="AC174" s="80"/>
    </row>
    <row r="175" spans="1:68" ht="16.5" customHeight="1" x14ac:dyDescent="0.25">
      <c r="A175" s="63" t="s">
        <v>315</v>
      </c>
      <c r="B175" s="63" t="s">
        <v>316</v>
      </c>
      <c r="C175" s="36">
        <v>4301051653</v>
      </c>
      <c r="D175" s="849">
        <v>4607091386264</v>
      </c>
      <c r="E175" s="849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88</v>
      </c>
      <c r="L175" s="37" t="s">
        <v>45</v>
      </c>
      <c r="M175" s="38" t="s">
        <v>126</v>
      </c>
      <c r="N175" s="38"/>
      <c r="O175" s="37">
        <v>31</v>
      </c>
      <c r="P175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51"/>
      <c r="R175" s="851"/>
      <c r="S175" s="851"/>
      <c r="T175" s="8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318</v>
      </c>
      <c r="B176" s="63" t="s">
        <v>319</v>
      </c>
      <c r="C176" s="36">
        <v>4301051313</v>
      </c>
      <c r="D176" s="849">
        <v>4607091385427</v>
      </c>
      <c r="E176" s="849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88</v>
      </c>
      <c r="L176" s="37" t="s">
        <v>45</v>
      </c>
      <c r="M176" s="38" t="s">
        <v>82</v>
      </c>
      <c r="N176" s="38"/>
      <c r="O176" s="37">
        <v>40</v>
      </c>
      <c r="P176" s="9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51"/>
      <c r="R176" s="851"/>
      <c r="S176" s="851"/>
      <c r="T176" s="8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320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56"/>
      <c r="B177" s="856"/>
      <c r="C177" s="856"/>
      <c r="D177" s="856"/>
      <c r="E177" s="856"/>
      <c r="F177" s="856"/>
      <c r="G177" s="856"/>
      <c r="H177" s="856"/>
      <c r="I177" s="856"/>
      <c r="J177" s="856"/>
      <c r="K177" s="856"/>
      <c r="L177" s="856"/>
      <c r="M177" s="856"/>
      <c r="N177" s="856"/>
      <c r="O177" s="857"/>
      <c r="P177" s="853" t="s">
        <v>40</v>
      </c>
      <c r="Q177" s="854"/>
      <c r="R177" s="854"/>
      <c r="S177" s="854"/>
      <c r="T177" s="854"/>
      <c r="U177" s="854"/>
      <c r="V177" s="855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856"/>
      <c r="B178" s="856"/>
      <c r="C178" s="856"/>
      <c r="D178" s="856"/>
      <c r="E178" s="856"/>
      <c r="F178" s="856"/>
      <c r="G178" s="856"/>
      <c r="H178" s="856"/>
      <c r="I178" s="856"/>
      <c r="J178" s="856"/>
      <c r="K178" s="856"/>
      <c r="L178" s="856"/>
      <c r="M178" s="856"/>
      <c r="N178" s="856"/>
      <c r="O178" s="857"/>
      <c r="P178" s="853" t="s">
        <v>40</v>
      </c>
      <c r="Q178" s="854"/>
      <c r="R178" s="854"/>
      <c r="S178" s="854"/>
      <c r="T178" s="854"/>
      <c r="U178" s="854"/>
      <c r="V178" s="855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46" t="s">
        <v>321</v>
      </c>
      <c r="B179" s="846"/>
      <c r="C179" s="846"/>
      <c r="D179" s="846"/>
      <c r="E179" s="846"/>
      <c r="F179" s="846"/>
      <c r="G179" s="846"/>
      <c r="H179" s="846"/>
      <c r="I179" s="846"/>
      <c r="J179" s="846"/>
      <c r="K179" s="846"/>
      <c r="L179" s="846"/>
      <c r="M179" s="846"/>
      <c r="N179" s="846"/>
      <c r="O179" s="846"/>
      <c r="P179" s="846"/>
      <c r="Q179" s="846"/>
      <c r="R179" s="846"/>
      <c r="S179" s="846"/>
      <c r="T179" s="846"/>
      <c r="U179" s="846"/>
      <c r="V179" s="846"/>
      <c r="W179" s="846"/>
      <c r="X179" s="846"/>
      <c r="Y179" s="846"/>
      <c r="Z179" s="846"/>
      <c r="AA179" s="54"/>
      <c r="AB179" s="54"/>
      <c r="AC179" s="54"/>
    </row>
    <row r="180" spans="1:68" ht="16.5" customHeight="1" x14ac:dyDescent="0.25">
      <c r="A180" s="847" t="s">
        <v>322</v>
      </c>
      <c r="B180" s="847"/>
      <c r="C180" s="847"/>
      <c r="D180" s="847"/>
      <c r="E180" s="847"/>
      <c r="F180" s="847"/>
      <c r="G180" s="847"/>
      <c r="H180" s="847"/>
      <c r="I180" s="847"/>
      <c r="J180" s="847"/>
      <c r="K180" s="847"/>
      <c r="L180" s="847"/>
      <c r="M180" s="847"/>
      <c r="N180" s="847"/>
      <c r="O180" s="847"/>
      <c r="P180" s="847"/>
      <c r="Q180" s="847"/>
      <c r="R180" s="847"/>
      <c r="S180" s="847"/>
      <c r="T180" s="847"/>
      <c r="U180" s="847"/>
      <c r="V180" s="847"/>
      <c r="W180" s="847"/>
      <c r="X180" s="847"/>
      <c r="Y180" s="847"/>
      <c r="Z180" s="847"/>
      <c r="AA180" s="65"/>
      <c r="AB180" s="65"/>
      <c r="AC180" s="79"/>
    </row>
    <row r="181" spans="1:68" ht="14.25" customHeight="1" x14ac:dyDescent="0.25">
      <c r="A181" s="848" t="s">
        <v>168</v>
      </c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8"/>
      <c r="P181" s="848"/>
      <c r="Q181" s="848"/>
      <c r="R181" s="848"/>
      <c r="S181" s="848"/>
      <c r="T181" s="848"/>
      <c r="U181" s="848"/>
      <c r="V181" s="848"/>
      <c r="W181" s="848"/>
      <c r="X181" s="848"/>
      <c r="Y181" s="848"/>
      <c r="Z181" s="848"/>
      <c r="AA181" s="66"/>
      <c r="AB181" s="66"/>
      <c r="AC181" s="80"/>
    </row>
    <row r="182" spans="1:68" ht="27" customHeight="1" x14ac:dyDescent="0.25">
      <c r="A182" s="63" t="s">
        <v>323</v>
      </c>
      <c r="B182" s="63" t="s">
        <v>324</v>
      </c>
      <c r="C182" s="36">
        <v>4301020323</v>
      </c>
      <c r="D182" s="849">
        <v>4680115886223</v>
      </c>
      <c r="E182" s="849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51"/>
      <c r="R182" s="851"/>
      <c r="S182" s="851"/>
      <c r="T182" s="85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56"/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7"/>
      <c r="P183" s="853" t="s">
        <v>40</v>
      </c>
      <c r="Q183" s="854"/>
      <c r="R183" s="854"/>
      <c r="S183" s="854"/>
      <c r="T183" s="854"/>
      <c r="U183" s="854"/>
      <c r="V183" s="85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856"/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7"/>
      <c r="P184" s="853" t="s">
        <v>40</v>
      </c>
      <c r="Q184" s="854"/>
      <c r="R184" s="854"/>
      <c r="S184" s="854"/>
      <c r="T184" s="854"/>
      <c r="U184" s="854"/>
      <c r="V184" s="85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848" t="s">
        <v>78</v>
      </c>
      <c r="B185" s="848"/>
      <c r="C185" s="848"/>
      <c r="D185" s="848"/>
      <c r="E185" s="848"/>
      <c r="F185" s="848"/>
      <c r="G185" s="848"/>
      <c r="H185" s="848"/>
      <c r="I185" s="848"/>
      <c r="J185" s="848"/>
      <c r="K185" s="848"/>
      <c r="L185" s="848"/>
      <c r="M185" s="848"/>
      <c r="N185" s="848"/>
      <c r="O185" s="848"/>
      <c r="P185" s="848"/>
      <c r="Q185" s="848"/>
      <c r="R185" s="848"/>
      <c r="S185" s="848"/>
      <c r="T185" s="848"/>
      <c r="U185" s="848"/>
      <c r="V185" s="848"/>
      <c r="W185" s="848"/>
      <c r="X185" s="848"/>
      <c r="Y185" s="848"/>
      <c r="Z185" s="848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4301031191</v>
      </c>
      <c r="D186" s="849">
        <v>4680115880993</v>
      </c>
      <c r="E186" s="849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132</v>
      </c>
      <c r="L186" s="37" t="s">
        <v>45</v>
      </c>
      <c r="M186" s="38" t="s">
        <v>82</v>
      </c>
      <c r="N186" s="38"/>
      <c r="O186" s="37">
        <v>40</v>
      </c>
      <c r="P186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51"/>
      <c r="R186" s="851"/>
      <c r="S186" s="851"/>
      <c r="T186" s="852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4301031204</v>
      </c>
      <c r="D187" s="849">
        <v>4680115881761</v>
      </c>
      <c r="E187" s="849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132</v>
      </c>
      <c r="L187" s="37" t="s">
        <v>45</v>
      </c>
      <c r="M187" s="38" t="s">
        <v>82</v>
      </c>
      <c r="N187" s="38"/>
      <c r="O187" s="37">
        <v>40</v>
      </c>
      <c r="P187" s="9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51"/>
      <c r="R187" s="851"/>
      <c r="S187" s="851"/>
      <c r="T187" s="852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331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332</v>
      </c>
      <c r="B188" s="63" t="s">
        <v>333</v>
      </c>
      <c r="C188" s="36">
        <v>4301031201</v>
      </c>
      <c r="D188" s="849">
        <v>4680115881563</v>
      </c>
      <c r="E188" s="849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132</v>
      </c>
      <c r="L188" s="37" t="s">
        <v>45</v>
      </c>
      <c r="M188" s="38" t="s">
        <v>82</v>
      </c>
      <c r="N188" s="38"/>
      <c r="O188" s="37">
        <v>40</v>
      </c>
      <c r="P188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51"/>
      <c r="R188" s="851"/>
      <c r="S188" s="851"/>
      <c r="T188" s="852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2" t="s">
        <v>334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335</v>
      </c>
      <c r="B189" s="63" t="s">
        <v>336</v>
      </c>
      <c r="C189" s="36">
        <v>4301031199</v>
      </c>
      <c r="D189" s="849">
        <v>4680115880986</v>
      </c>
      <c r="E189" s="849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51"/>
      <c r="R189" s="851"/>
      <c r="S189" s="851"/>
      <c r="T189" s="852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328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337</v>
      </c>
      <c r="B190" s="63" t="s">
        <v>338</v>
      </c>
      <c r="C190" s="36">
        <v>4301031205</v>
      </c>
      <c r="D190" s="849">
        <v>4680115881785</v>
      </c>
      <c r="E190" s="849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51"/>
      <c r="R190" s="851"/>
      <c r="S190" s="851"/>
      <c r="T190" s="85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331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339</v>
      </c>
      <c r="B191" s="63" t="s">
        <v>340</v>
      </c>
      <c r="C191" s="36">
        <v>4301031202</v>
      </c>
      <c r="D191" s="849">
        <v>4680115881679</v>
      </c>
      <c r="E191" s="849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51"/>
      <c r="R191" s="851"/>
      <c r="S191" s="851"/>
      <c r="T191" s="85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334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341</v>
      </c>
      <c r="B192" s="63" t="s">
        <v>342</v>
      </c>
      <c r="C192" s="36">
        <v>4301031158</v>
      </c>
      <c r="D192" s="849">
        <v>4680115880191</v>
      </c>
      <c r="E192" s="849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88</v>
      </c>
      <c r="L192" s="37" t="s">
        <v>45</v>
      </c>
      <c r="M192" s="38" t="s">
        <v>82</v>
      </c>
      <c r="N192" s="38"/>
      <c r="O192" s="37">
        <v>40</v>
      </c>
      <c r="P192" s="9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51"/>
      <c r="R192" s="851"/>
      <c r="S192" s="851"/>
      <c r="T192" s="85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334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343</v>
      </c>
      <c r="B193" s="63" t="s">
        <v>344</v>
      </c>
      <c r="C193" s="36">
        <v>4301031245</v>
      </c>
      <c r="D193" s="849">
        <v>4680115883963</v>
      </c>
      <c r="E193" s="849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51"/>
      <c r="R193" s="851"/>
      <c r="S193" s="851"/>
      <c r="T193" s="85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345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56"/>
      <c r="B194" s="856"/>
      <c r="C194" s="856"/>
      <c r="D194" s="856"/>
      <c r="E194" s="856"/>
      <c r="F194" s="856"/>
      <c r="G194" s="856"/>
      <c r="H194" s="856"/>
      <c r="I194" s="856"/>
      <c r="J194" s="856"/>
      <c r="K194" s="856"/>
      <c r="L194" s="856"/>
      <c r="M194" s="856"/>
      <c r="N194" s="856"/>
      <c r="O194" s="857"/>
      <c r="P194" s="853" t="s">
        <v>40</v>
      </c>
      <c r="Q194" s="854"/>
      <c r="R194" s="854"/>
      <c r="S194" s="854"/>
      <c r="T194" s="854"/>
      <c r="U194" s="854"/>
      <c r="V194" s="855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56"/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7"/>
      <c r="P195" s="853" t="s">
        <v>40</v>
      </c>
      <c r="Q195" s="854"/>
      <c r="R195" s="854"/>
      <c r="S195" s="854"/>
      <c r="T195" s="854"/>
      <c r="U195" s="854"/>
      <c r="V195" s="855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6.5" customHeight="1" x14ac:dyDescent="0.25">
      <c r="A196" s="847" t="s">
        <v>346</v>
      </c>
      <c r="B196" s="847"/>
      <c r="C196" s="847"/>
      <c r="D196" s="847"/>
      <c r="E196" s="847"/>
      <c r="F196" s="847"/>
      <c r="G196" s="847"/>
      <c r="H196" s="847"/>
      <c r="I196" s="847"/>
      <c r="J196" s="847"/>
      <c r="K196" s="847"/>
      <c r="L196" s="847"/>
      <c r="M196" s="847"/>
      <c r="N196" s="847"/>
      <c r="O196" s="847"/>
      <c r="P196" s="847"/>
      <c r="Q196" s="847"/>
      <c r="R196" s="847"/>
      <c r="S196" s="847"/>
      <c r="T196" s="847"/>
      <c r="U196" s="847"/>
      <c r="V196" s="847"/>
      <c r="W196" s="847"/>
      <c r="X196" s="847"/>
      <c r="Y196" s="847"/>
      <c r="Z196" s="847"/>
      <c r="AA196" s="65"/>
      <c r="AB196" s="65"/>
      <c r="AC196" s="79"/>
    </row>
    <row r="197" spans="1:68" ht="14.25" customHeight="1" x14ac:dyDescent="0.25">
      <c r="A197" s="848" t="s">
        <v>118</v>
      </c>
      <c r="B197" s="848"/>
      <c r="C197" s="848"/>
      <c r="D197" s="848"/>
      <c r="E197" s="848"/>
      <c r="F197" s="848"/>
      <c r="G197" s="848"/>
      <c r="H197" s="848"/>
      <c r="I197" s="848"/>
      <c r="J197" s="848"/>
      <c r="K197" s="848"/>
      <c r="L197" s="848"/>
      <c r="M197" s="848"/>
      <c r="N197" s="848"/>
      <c r="O197" s="848"/>
      <c r="P197" s="848"/>
      <c r="Q197" s="848"/>
      <c r="R197" s="848"/>
      <c r="S197" s="848"/>
      <c r="T197" s="848"/>
      <c r="U197" s="848"/>
      <c r="V197" s="848"/>
      <c r="W197" s="848"/>
      <c r="X197" s="848"/>
      <c r="Y197" s="848"/>
      <c r="Z197" s="848"/>
      <c r="AA197" s="66"/>
      <c r="AB197" s="66"/>
      <c r="AC197" s="80"/>
    </row>
    <row r="198" spans="1:68" ht="16.5" customHeight="1" x14ac:dyDescent="0.25">
      <c r="A198" s="63" t="s">
        <v>347</v>
      </c>
      <c r="B198" s="63" t="s">
        <v>348</v>
      </c>
      <c r="C198" s="36">
        <v>4301011450</v>
      </c>
      <c r="D198" s="849">
        <v>4680115881402</v>
      </c>
      <c r="E198" s="849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123</v>
      </c>
      <c r="L198" s="37" t="s">
        <v>45</v>
      </c>
      <c r="M198" s="38" t="s">
        <v>122</v>
      </c>
      <c r="N198" s="38"/>
      <c r="O198" s="37">
        <v>55</v>
      </c>
      <c r="P198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51"/>
      <c r="R198" s="851"/>
      <c r="S198" s="851"/>
      <c r="T198" s="852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349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350</v>
      </c>
      <c r="B199" s="63" t="s">
        <v>351</v>
      </c>
      <c r="C199" s="36">
        <v>4301011768</v>
      </c>
      <c r="D199" s="849">
        <v>4680115881396</v>
      </c>
      <c r="E199" s="849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88</v>
      </c>
      <c r="L199" s="37" t="s">
        <v>45</v>
      </c>
      <c r="M199" s="38" t="s">
        <v>122</v>
      </c>
      <c r="N199" s="38"/>
      <c r="O199" s="37">
        <v>55</v>
      </c>
      <c r="P199" s="9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51"/>
      <c r="R199" s="851"/>
      <c r="S199" s="851"/>
      <c r="T199" s="852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349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6"/>
      <c r="B200" s="856"/>
      <c r="C200" s="856"/>
      <c r="D200" s="856"/>
      <c r="E200" s="856"/>
      <c r="F200" s="856"/>
      <c r="G200" s="856"/>
      <c r="H200" s="856"/>
      <c r="I200" s="856"/>
      <c r="J200" s="856"/>
      <c r="K200" s="856"/>
      <c r="L200" s="856"/>
      <c r="M200" s="856"/>
      <c r="N200" s="856"/>
      <c r="O200" s="857"/>
      <c r="P200" s="853" t="s">
        <v>40</v>
      </c>
      <c r="Q200" s="854"/>
      <c r="R200" s="854"/>
      <c r="S200" s="854"/>
      <c r="T200" s="854"/>
      <c r="U200" s="854"/>
      <c r="V200" s="855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6"/>
      <c r="B201" s="856"/>
      <c r="C201" s="856"/>
      <c r="D201" s="856"/>
      <c r="E201" s="856"/>
      <c r="F201" s="856"/>
      <c r="G201" s="856"/>
      <c r="H201" s="856"/>
      <c r="I201" s="856"/>
      <c r="J201" s="856"/>
      <c r="K201" s="856"/>
      <c r="L201" s="856"/>
      <c r="M201" s="856"/>
      <c r="N201" s="856"/>
      <c r="O201" s="857"/>
      <c r="P201" s="853" t="s">
        <v>40</v>
      </c>
      <c r="Q201" s="854"/>
      <c r="R201" s="854"/>
      <c r="S201" s="854"/>
      <c r="T201" s="854"/>
      <c r="U201" s="854"/>
      <c r="V201" s="855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8" t="s">
        <v>168</v>
      </c>
      <c r="B202" s="848"/>
      <c r="C202" s="848"/>
      <c r="D202" s="848"/>
      <c r="E202" s="848"/>
      <c r="F202" s="848"/>
      <c r="G202" s="848"/>
      <c r="H202" s="848"/>
      <c r="I202" s="848"/>
      <c r="J202" s="848"/>
      <c r="K202" s="848"/>
      <c r="L202" s="848"/>
      <c r="M202" s="848"/>
      <c r="N202" s="848"/>
      <c r="O202" s="848"/>
      <c r="P202" s="848"/>
      <c r="Q202" s="848"/>
      <c r="R202" s="848"/>
      <c r="S202" s="848"/>
      <c r="T202" s="848"/>
      <c r="U202" s="848"/>
      <c r="V202" s="848"/>
      <c r="W202" s="848"/>
      <c r="X202" s="848"/>
      <c r="Y202" s="848"/>
      <c r="Z202" s="848"/>
      <c r="AA202" s="66"/>
      <c r="AB202" s="66"/>
      <c r="AC202" s="80"/>
    </row>
    <row r="203" spans="1:68" ht="16.5" customHeight="1" x14ac:dyDescent="0.25">
      <c r="A203" s="63" t="s">
        <v>352</v>
      </c>
      <c r="B203" s="63" t="s">
        <v>353</v>
      </c>
      <c r="C203" s="36">
        <v>4301020262</v>
      </c>
      <c r="D203" s="849">
        <v>4680115882935</v>
      </c>
      <c r="E203" s="849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123</v>
      </c>
      <c r="L203" s="37" t="s">
        <v>45</v>
      </c>
      <c r="M203" s="38" t="s">
        <v>126</v>
      </c>
      <c r="N203" s="38"/>
      <c r="O203" s="37">
        <v>50</v>
      </c>
      <c r="P203" s="9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51"/>
      <c r="R203" s="851"/>
      <c r="S203" s="851"/>
      <c r="T203" s="85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354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355</v>
      </c>
      <c r="B204" s="63" t="s">
        <v>356</v>
      </c>
      <c r="C204" s="36">
        <v>4301020220</v>
      </c>
      <c r="D204" s="849">
        <v>4680115880764</v>
      </c>
      <c r="E204" s="849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88</v>
      </c>
      <c r="L204" s="37" t="s">
        <v>45</v>
      </c>
      <c r="M204" s="38" t="s">
        <v>122</v>
      </c>
      <c r="N204" s="38"/>
      <c r="O204" s="37">
        <v>50</v>
      </c>
      <c r="P204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51"/>
      <c r="R204" s="851"/>
      <c r="S204" s="851"/>
      <c r="T204" s="852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354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856"/>
      <c r="B205" s="856"/>
      <c r="C205" s="856"/>
      <c r="D205" s="856"/>
      <c r="E205" s="856"/>
      <c r="F205" s="856"/>
      <c r="G205" s="856"/>
      <c r="H205" s="856"/>
      <c r="I205" s="856"/>
      <c r="J205" s="856"/>
      <c r="K205" s="856"/>
      <c r="L205" s="856"/>
      <c r="M205" s="856"/>
      <c r="N205" s="856"/>
      <c r="O205" s="857"/>
      <c r="P205" s="853" t="s">
        <v>40</v>
      </c>
      <c r="Q205" s="854"/>
      <c r="R205" s="854"/>
      <c r="S205" s="854"/>
      <c r="T205" s="854"/>
      <c r="U205" s="854"/>
      <c r="V205" s="855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856"/>
      <c r="B206" s="856"/>
      <c r="C206" s="856"/>
      <c r="D206" s="856"/>
      <c r="E206" s="856"/>
      <c r="F206" s="856"/>
      <c r="G206" s="856"/>
      <c r="H206" s="856"/>
      <c r="I206" s="856"/>
      <c r="J206" s="856"/>
      <c r="K206" s="856"/>
      <c r="L206" s="856"/>
      <c r="M206" s="856"/>
      <c r="N206" s="856"/>
      <c r="O206" s="857"/>
      <c r="P206" s="853" t="s">
        <v>40</v>
      </c>
      <c r="Q206" s="854"/>
      <c r="R206" s="854"/>
      <c r="S206" s="854"/>
      <c r="T206" s="854"/>
      <c r="U206" s="854"/>
      <c r="V206" s="855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848" t="s">
        <v>78</v>
      </c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848"/>
      <c r="Y207" s="848"/>
      <c r="Z207" s="848"/>
      <c r="AA207" s="66"/>
      <c r="AB207" s="66"/>
      <c r="AC207" s="80"/>
    </row>
    <row r="208" spans="1:68" ht="27" customHeight="1" x14ac:dyDescent="0.25">
      <c r="A208" s="63" t="s">
        <v>357</v>
      </c>
      <c r="B208" s="63" t="s">
        <v>358</v>
      </c>
      <c r="C208" s="36">
        <v>4301031224</v>
      </c>
      <c r="D208" s="849">
        <v>4680115882683</v>
      </c>
      <c r="E208" s="849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132</v>
      </c>
      <c r="L208" s="37" t="s">
        <v>45</v>
      </c>
      <c r="M208" s="38" t="s">
        <v>82</v>
      </c>
      <c r="N208" s="38"/>
      <c r="O208" s="37">
        <v>40</v>
      </c>
      <c r="P208" s="9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51"/>
      <c r="R208" s="851"/>
      <c r="S208" s="851"/>
      <c r="T208" s="8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5" si="41"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359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0</v>
      </c>
      <c r="BN208" s="78">
        <f t="shared" ref="BN208:BN215" si="43">IFERROR(Y208*I208/H208,"0")</f>
        <v>0</v>
      </c>
      <c r="BO208" s="78">
        <f t="shared" ref="BO208:BO215" si="44">IFERROR(1/J208*(X208/H208),"0")</f>
        <v>0</v>
      </c>
      <c r="BP208" s="78">
        <f t="shared" ref="BP208:BP215" si="45">IFERROR(1/J208*(Y208/H208),"0")</f>
        <v>0</v>
      </c>
    </row>
    <row r="209" spans="1:68" ht="27" customHeight="1" x14ac:dyDescent="0.25">
      <c r="A209" s="63" t="s">
        <v>360</v>
      </c>
      <c r="B209" s="63" t="s">
        <v>361</v>
      </c>
      <c r="C209" s="36">
        <v>4301031230</v>
      </c>
      <c r="D209" s="849">
        <v>4680115882690</v>
      </c>
      <c r="E209" s="849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132</v>
      </c>
      <c r="L209" s="37" t="s">
        <v>45</v>
      </c>
      <c r="M209" s="38" t="s">
        <v>82</v>
      </c>
      <c r="N209" s="38"/>
      <c r="O209" s="37">
        <v>40</v>
      </c>
      <c r="P209" s="9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51"/>
      <c r="R209" s="851"/>
      <c r="S209" s="851"/>
      <c r="T209" s="8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362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363</v>
      </c>
      <c r="B210" s="63" t="s">
        <v>364</v>
      </c>
      <c r="C210" s="36">
        <v>4301031220</v>
      </c>
      <c r="D210" s="849">
        <v>4680115882669</v>
      </c>
      <c r="E210" s="849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132</v>
      </c>
      <c r="L210" s="37" t="s">
        <v>45</v>
      </c>
      <c r="M210" s="38" t="s">
        <v>82</v>
      </c>
      <c r="N210" s="38"/>
      <c r="O210" s="37">
        <v>40</v>
      </c>
      <c r="P21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51"/>
      <c r="R210" s="851"/>
      <c r="S210" s="851"/>
      <c r="T210" s="8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365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366</v>
      </c>
      <c r="B211" s="63" t="s">
        <v>367</v>
      </c>
      <c r="C211" s="36">
        <v>4301031221</v>
      </c>
      <c r="D211" s="849">
        <v>4680115882676</v>
      </c>
      <c r="E211" s="849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132</v>
      </c>
      <c r="L211" s="37" t="s">
        <v>45</v>
      </c>
      <c r="M211" s="38" t="s">
        <v>82</v>
      </c>
      <c r="N211" s="38"/>
      <c r="O211" s="37">
        <v>40</v>
      </c>
      <c r="P211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51"/>
      <c r="R211" s="851"/>
      <c r="S211" s="851"/>
      <c r="T211" s="8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369</v>
      </c>
      <c r="B212" s="63" t="s">
        <v>370</v>
      </c>
      <c r="C212" s="36">
        <v>4301031223</v>
      </c>
      <c r="D212" s="849">
        <v>4680115884014</v>
      </c>
      <c r="E212" s="849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83</v>
      </c>
      <c r="L212" s="37" t="s">
        <v>45</v>
      </c>
      <c r="M212" s="38" t="s">
        <v>82</v>
      </c>
      <c r="N212" s="38"/>
      <c r="O212" s="37">
        <v>40</v>
      </c>
      <c r="P212" s="9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51"/>
      <c r="R212" s="851"/>
      <c r="S212" s="851"/>
      <c r="T212" s="8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359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371</v>
      </c>
      <c r="B213" s="63" t="s">
        <v>372</v>
      </c>
      <c r="C213" s="36">
        <v>4301031222</v>
      </c>
      <c r="D213" s="849">
        <v>4680115884007</v>
      </c>
      <c r="E213" s="849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83</v>
      </c>
      <c r="L213" s="37" t="s">
        <v>45</v>
      </c>
      <c r="M213" s="38" t="s">
        <v>82</v>
      </c>
      <c r="N213" s="38"/>
      <c r="O213" s="37">
        <v>40</v>
      </c>
      <c r="P213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51"/>
      <c r="R213" s="851"/>
      <c r="S213" s="851"/>
      <c r="T213" s="8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362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373</v>
      </c>
      <c r="B214" s="63" t="s">
        <v>374</v>
      </c>
      <c r="C214" s="36">
        <v>4301031229</v>
      </c>
      <c r="D214" s="849">
        <v>4680115884038</v>
      </c>
      <c r="E214" s="849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83</v>
      </c>
      <c r="L214" s="37" t="s">
        <v>45</v>
      </c>
      <c r="M214" s="38" t="s">
        <v>82</v>
      </c>
      <c r="N214" s="38"/>
      <c r="O214" s="37">
        <v>40</v>
      </c>
      <c r="P214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51"/>
      <c r="R214" s="851"/>
      <c r="S214" s="851"/>
      <c r="T214" s="8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365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4301031225</v>
      </c>
      <c r="D215" s="849">
        <v>4680115884021</v>
      </c>
      <c r="E215" s="849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83</v>
      </c>
      <c r="L215" s="37" t="s">
        <v>45</v>
      </c>
      <c r="M215" s="38" t="s">
        <v>82</v>
      </c>
      <c r="N215" s="38"/>
      <c r="O215" s="37">
        <v>40</v>
      </c>
      <c r="P215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51"/>
      <c r="R215" s="851"/>
      <c r="S215" s="851"/>
      <c r="T215" s="8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368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856"/>
      <c r="B216" s="856"/>
      <c r="C216" s="856"/>
      <c r="D216" s="856"/>
      <c r="E216" s="856"/>
      <c r="F216" s="856"/>
      <c r="G216" s="856"/>
      <c r="H216" s="856"/>
      <c r="I216" s="856"/>
      <c r="J216" s="856"/>
      <c r="K216" s="856"/>
      <c r="L216" s="856"/>
      <c r="M216" s="856"/>
      <c r="N216" s="856"/>
      <c r="O216" s="857"/>
      <c r="P216" s="853" t="s">
        <v>40</v>
      </c>
      <c r="Q216" s="854"/>
      <c r="R216" s="854"/>
      <c r="S216" s="854"/>
      <c r="T216" s="854"/>
      <c r="U216" s="854"/>
      <c r="V216" s="855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0</v>
      </c>
      <c r="Y216" s="43">
        <f>IFERROR(Y208/H208,"0")+IFERROR(Y209/H209,"0")+IFERROR(Y210/H210,"0")+IFERROR(Y211/H211,"0")+IFERROR(Y212/H212,"0")+IFERROR(Y213/H213,"0")+IFERROR(Y214/H214,"0")+IFERROR(Y215/H215,"0")</f>
        <v>0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856"/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7"/>
      <c r="P217" s="853" t="s">
        <v>40</v>
      </c>
      <c r="Q217" s="854"/>
      <c r="R217" s="854"/>
      <c r="S217" s="854"/>
      <c r="T217" s="854"/>
      <c r="U217" s="854"/>
      <c r="V217" s="855"/>
      <c r="W217" s="42" t="s">
        <v>0</v>
      </c>
      <c r="X217" s="43">
        <f>IFERROR(SUM(X208:X215),"0")</f>
        <v>0</v>
      </c>
      <c r="Y217" s="43">
        <f>IFERROR(SUM(Y208:Y215),"0")</f>
        <v>0</v>
      </c>
      <c r="Z217" s="42"/>
      <c r="AA217" s="67"/>
      <c r="AB217" s="67"/>
      <c r="AC217" s="67"/>
    </row>
    <row r="218" spans="1:68" ht="14.25" customHeight="1" x14ac:dyDescent="0.25">
      <c r="A218" s="848" t="s">
        <v>84</v>
      </c>
      <c r="B218" s="848"/>
      <c r="C218" s="848"/>
      <c r="D218" s="848"/>
      <c r="E218" s="848"/>
      <c r="F218" s="848"/>
      <c r="G218" s="848"/>
      <c r="H218" s="848"/>
      <c r="I218" s="848"/>
      <c r="J218" s="848"/>
      <c r="K218" s="848"/>
      <c r="L218" s="848"/>
      <c r="M218" s="848"/>
      <c r="N218" s="848"/>
      <c r="O218" s="848"/>
      <c r="P218" s="848"/>
      <c r="Q218" s="848"/>
      <c r="R218" s="848"/>
      <c r="S218" s="848"/>
      <c r="T218" s="848"/>
      <c r="U218" s="848"/>
      <c r="V218" s="848"/>
      <c r="W218" s="848"/>
      <c r="X218" s="848"/>
      <c r="Y218" s="848"/>
      <c r="Z218" s="848"/>
      <c r="AA218" s="66"/>
      <c r="AB218" s="66"/>
      <c r="AC218" s="80"/>
    </row>
    <row r="219" spans="1:68" ht="37.5" customHeight="1" x14ac:dyDescent="0.25">
      <c r="A219" s="63" t="s">
        <v>377</v>
      </c>
      <c r="B219" s="63" t="s">
        <v>378</v>
      </c>
      <c r="C219" s="36">
        <v>4301051408</v>
      </c>
      <c r="D219" s="849">
        <v>4680115881594</v>
      </c>
      <c r="E219" s="849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123</v>
      </c>
      <c r="L219" s="37" t="s">
        <v>45</v>
      </c>
      <c r="M219" s="38" t="s">
        <v>126</v>
      </c>
      <c r="N219" s="38"/>
      <c r="O219" s="37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51"/>
      <c r="R219" s="851"/>
      <c r="S219" s="851"/>
      <c r="T219" s="85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379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4301051754</v>
      </c>
      <c r="D220" s="849">
        <v>4680115880962</v>
      </c>
      <c r="E220" s="849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123</v>
      </c>
      <c r="L220" s="37" t="s">
        <v>45</v>
      </c>
      <c r="M220" s="38" t="s">
        <v>82</v>
      </c>
      <c r="N220" s="38"/>
      <c r="O220" s="37">
        <v>40</v>
      </c>
      <c r="P220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51"/>
      <c r="R220" s="851"/>
      <c r="S220" s="851"/>
      <c r="T220" s="85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382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383</v>
      </c>
      <c r="B221" s="63" t="s">
        <v>384</v>
      </c>
      <c r="C221" s="36">
        <v>4301051411</v>
      </c>
      <c r="D221" s="849">
        <v>4680115881617</v>
      </c>
      <c r="E221" s="849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123</v>
      </c>
      <c r="L221" s="37" t="s">
        <v>45</v>
      </c>
      <c r="M221" s="38" t="s">
        <v>126</v>
      </c>
      <c r="N221" s="38"/>
      <c r="O221" s="37">
        <v>40</v>
      </c>
      <c r="P221" s="9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51"/>
      <c r="R221" s="851"/>
      <c r="S221" s="851"/>
      <c r="T221" s="85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385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4301051632</v>
      </c>
      <c r="D222" s="849">
        <v>4680115880573</v>
      </c>
      <c r="E222" s="849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123</v>
      </c>
      <c r="L222" s="37" t="s">
        <v>45</v>
      </c>
      <c r="M222" s="38" t="s">
        <v>82</v>
      </c>
      <c r="N222" s="38"/>
      <c r="O222" s="37">
        <v>45</v>
      </c>
      <c r="P222" s="9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51"/>
      <c r="R222" s="851"/>
      <c r="S222" s="851"/>
      <c r="T222" s="85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37.5" customHeight="1" x14ac:dyDescent="0.25">
      <c r="A223" s="63" t="s">
        <v>389</v>
      </c>
      <c r="B223" s="63" t="s">
        <v>390</v>
      </c>
      <c r="C223" s="36">
        <v>4301051407</v>
      </c>
      <c r="D223" s="849">
        <v>4680115882195</v>
      </c>
      <c r="E223" s="849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88</v>
      </c>
      <c r="L223" s="37" t="s">
        <v>45</v>
      </c>
      <c r="M223" s="38" t="s">
        <v>126</v>
      </c>
      <c r="N223" s="38"/>
      <c r="O223" s="37">
        <v>40</v>
      </c>
      <c r="P223" s="9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51"/>
      <c r="R223" s="851"/>
      <c r="S223" s="851"/>
      <c r="T223" s="85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ref="Z223:Z229" si="51">IFERROR(IF(Y223=0,"",ROUNDUP(Y223/H223,0)*0.00651),"")</f>
        <v/>
      </c>
      <c r="AA223" s="68" t="s">
        <v>45</v>
      </c>
      <c r="AB223" s="69" t="s">
        <v>45</v>
      </c>
      <c r="AC223" s="306" t="s">
        <v>379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37.5" customHeight="1" x14ac:dyDescent="0.25">
      <c r="A224" s="63" t="s">
        <v>391</v>
      </c>
      <c r="B224" s="63" t="s">
        <v>392</v>
      </c>
      <c r="C224" s="36">
        <v>4301051752</v>
      </c>
      <c r="D224" s="849">
        <v>4680115882607</v>
      </c>
      <c r="E224" s="849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88</v>
      </c>
      <c r="L224" s="37" t="s">
        <v>45</v>
      </c>
      <c r="M224" s="38" t="s">
        <v>165</v>
      </c>
      <c r="N224" s="38"/>
      <c r="O224" s="37">
        <v>45</v>
      </c>
      <c r="P224" s="9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51"/>
      <c r="R224" s="851"/>
      <c r="S224" s="851"/>
      <c r="T224" s="85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394</v>
      </c>
      <c r="B225" s="63" t="s">
        <v>395</v>
      </c>
      <c r="C225" s="36">
        <v>4301051630</v>
      </c>
      <c r="D225" s="849">
        <v>4680115880092</v>
      </c>
      <c r="E225" s="849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88</v>
      </c>
      <c r="L225" s="37" t="s">
        <v>45</v>
      </c>
      <c r="M225" s="38" t="s">
        <v>82</v>
      </c>
      <c r="N225" s="38"/>
      <c r="O225" s="37">
        <v>45</v>
      </c>
      <c r="P225" s="9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51"/>
      <c r="R225" s="851"/>
      <c r="S225" s="851"/>
      <c r="T225" s="8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 t="shared" si="51"/>
        <v/>
      </c>
      <c r="AA225" s="68" t="s">
        <v>45</v>
      </c>
      <c r="AB225" s="69" t="s">
        <v>45</v>
      </c>
      <c r="AC225" s="310" t="s">
        <v>396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397</v>
      </c>
      <c r="B226" s="63" t="s">
        <v>398</v>
      </c>
      <c r="C226" s="36">
        <v>4301051631</v>
      </c>
      <c r="D226" s="849">
        <v>4680115880221</v>
      </c>
      <c r="E226" s="849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88</v>
      </c>
      <c r="L226" s="37" t="s">
        <v>45</v>
      </c>
      <c r="M226" s="38" t="s">
        <v>82</v>
      </c>
      <c r="N226" s="38"/>
      <c r="O226" s="37">
        <v>45</v>
      </c>
      <c r="P226" s="9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51"/>
      <c r="R226" s="851"/>
      <c r="S226" s="851"/>
      <c r="T226" s="8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 t="shared" si="51"/>
        <v/>
      </c>
      <c r="AA226" s="68" t="s">
        <v>45</v>
      </c>
      <c r="AB226" s="69" t="s">
        <v>45</v>
      </c>
      <c r="AC226" s="312" t="s">
        <v>388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27" customHeight="1" x14ac:dyDescent="0.25">
      <c r="A227" s="63" t="s">
        <v>399</v>
      </c>
      <c r="B227" s="63" t="s">
        <v>400</v>
      </c>
      <c r="C227" s="36">
        <v>4301051749</v>
      </c>
      <c r="D227" s="849">
        <v>4680115882942</v>
      </c>
      <c r="E227" s="849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88</v>
      </c>
      <c r="L227" s="37" t="s">
        <v>45</v>
      </c>
      <c r="M227" s="38" t="s">
        <v>82</v>
      </c>
      <c r="N227" s="38"/>
      <c r="O227" s="37">
        <v>40</v>
      </c>
      <c r="P227" s="9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51"/>
      <c r="R227" s="851"/>
      <c r="S227" s="851"/>
      <c r="T227" s="8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382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401</v>
      </c>
      <c r="B228" s="63" t="s">
        <v>402</v>
      </c>
      <c r="C228" s="36">
        <v>4301051753</v>
      </c>
      <c r="D228" s="849">
        <v>4680115880504</v>
      </c>
      <c r="E228" s="849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88</v>
      </c>
      <c r="L228" s="37" t="s">
        <v>45</v>
      </c>
      <c r="M228" s="38" t="s">
        <v>82</v>
      </c>
      <c r="N228" s="38"/>
      <c r="O228" s="37">
        <v>40</v>
      </c>
      <c r="P228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51"/>
      <c r="R228" s="851"/>
      <c r="S228" s="851"/>
      <c r="T228" s="8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382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403</v>
      </c>
      <c r="B229" s="63" t="s">
        <v>404</v>
      </c>
      <c r="C229" s="36">
        <v>4301051410</v>
      </c>
      <c r="D229" s="849">
        <v>4680115882164</v>
      </c>
      <c r="E229" s="849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88</v>
      </c>
      <c r="L229" s="37" t="s">
        <v>45</v>
      </c>
      <c r="M229" s="38" t="s">
        <v>126</v>
      </c>
      <c r="N229" s="38"/>
      <c r="O229" s="37">
        <v>40</v>
      </c>
      <c r="P229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51"/>
      <c r="R229" s="851"/>
      <c r="S229" s="851"/>
      <c r="T229" s="8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8" t="s">
        <v>405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56"/>
      <c r="B230" s="856"/>
      <c r="C230" s="856"/>
      <c r="D230" s="856"/>
      <c r="E230" s="856"/>
      <c r="F230" s="856"/>
      <c r="G230" s="856"/>
      <c r="H230" s="856"/>
      <c r="I230" s="856"/>
      <c r="J230" s="856"/>
      <c r="K230" s="856"/>
      <c r="L230" s="856"/>
      <c r="M230" s="856"/>
      <c r="N230" s="856"/>
      <c r="O230" s="857"/>
      <c r="P230" s="853" t="s">
        <v>40</v>
      </c>
      <c r="Q230" s="854"/>
      <c r="R230" s="854"/>
      <c r="S230" s="854"/>
      <c r="T230" s="854"/>
      <c r="U230" s="854"/>
      <c r="V230" s="855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56"/>
      <c r="B231" s="856"/>
      <c r="C231" s="856"/>
      <c r="D231" s="856"/>
      <c r="E231" s="856"/>
      <c r="F231" s="856"/>
      <c r="G231" s="856"/>
      <c r="H231" s="856"/>
      <c r="I231" s="856"/>
      <c r="J231" s="856"/>
      <c r="K231" s="856"/>
      <c r="L231" s="856"/>
      <c r="M231" s="856"/>
      <c r="N231" s="856"/>
      <c r="O231" s="857"/>
      <c r="P231" s="853" t="s">
        <v>40</v>
      </c>
      <c r="Q231" s="854"/>
      <c r="R231" s="854"/>
      <c r="S231" s="854"/>
      <c r="T231" s="854"/>
      <c r="U231" s="854"/>
      <c r="V231" s="855"/>
      <c r="W231" s="42" t="s">
        <v>0</v>
      </c>
      <c r="X231" s="43">
        <f>IFERROR(SUM(X219:X229),"0")</f>
        <v>0</v>
      </c>
      <c r="Y231" s="43">
        <f>IFERROR(SUM(Y219:Y229),"0")</f>
        <v>0</v>
      </c>
      <c r="Z231" s="42"/>
      <c r="AA231" s="67"/>
      <c r="AB231" s="67"/>
      <c r="AC231" s="67"/>
    </row>
    <row r="232" spans="1:68" ht="14.25" customHeight="1" x14ac:dyDescent="0.25">
      <c r="A232" s="848" t="s">
        <v>209</v>
      </c>
      <c r="B232" s="848"/>
      <c r="C232" s="848"/>
      <c r="D232" s="848"/>
      <c r="E232" s="848"/>
      <c r="F232" s="848"/>
      <c r="G232" s="848"/>
      <c r="H232" s="848"/>
      <c r="I232" s="848"/>
      <c r="J232" s="848"/>
      <c r="K232" s="848"/>
      <c r="L232" s="848"/>
      <c r="M232" s="848"/>
      <c r="N232" s="848"/>
      <c r="O232" s="848"/>
      <c r="P232" s="848"/>
      <c r="Q232" s="848"/>
      <c r="R232" s="848"/>
      <c r="S232" s="848"/>
      <c r="T232" s="848"/>
      <c r="U232" s="848"/>
      <c r="V232" s="848"/>
      <c r="W232" s="848"/>
      <c r="X232" s="848"/>
      <c r="Y232" s="848"/>
      <c r="Z232" s="848"/>
      <c r="AA232" s="66"/>
      <c r="AB232" s="66"/>
      <c r="AC232" s="80"/>
    </row>
    <row r="233" spans="1:68" ht="16.5" customHeight="1" x14ac:dyDescent="0.25">
      <c r="A233" s="63" t="s">
        <v>406</v>
      </c>
      <c r="B233" s="63" t="s">
        <v>407</v>
      </c>
      <c r="C233" s="36">
        <v>4301060360</v>
      </c>
      <c r="D233" s="849">
        <v>4680115882874</v>
      </c>
      <c r="E233" s="849"/>
      <c r="F233" s="62">
        <v>0.8</v>
      </c>
      <c r="G233" s="37">
        <v>4</v>
      </c>
      <c r="H233" s="62">
        <v>3.2</v>
      </c>
      <c r="I233" s="62">
        <v>3.4660000000000002</v>
      </c>
      <c r="J233" s="37">
        <v>120</v>
      </c>
      <c r="K233" s="37" t="s">
        <v>132</v>
      </c>
      <c r="L233" s="37" t="s">
        <v>45</v>
      </c>
      <c r="M233" s="38" t="s">
        <v>82</v>
      </c>
      <c r="N233" s="38"/>
      <c r="O233" s="37">
        <v>30</v>
      </c>
      <c r="P23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51"/>
      <c r="R233" s="851"/>
      <c r="S233" s="851"/>
      <c r="T233" s="8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IFERROR(IF(Y233=0,"",ROUNDUP(Y233/H233,0)*0.00937),"")</f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16.5" customHeight="1" x14ac:dyDescent="0.25">
      <c r="A234" s="63" t="s">
        <v>406</v>
      </c>
      <c r="B234" s="63" t="s">
        <v>409</v>
      </c>
      <c r="C234" s="36">
        <v>4301060404</v>
      </c>
      <c r="D234" s="849">
        <v>4680115882874</v>
      </c>
      <c r="E234" s="849"/>
      <c r="F234" s="62">
        <v>0.8</v>
      </c>
      <c r="G234" s="37">
        <v>4</v>
      </c>
      <c r="H234" s="62">
        <v>3.2</v>
      </c>
      <c r="I234" s="62">
        <v>3.4660000000000002</v>
      </c>
      <c r="J234" s="37">
        <v>132</v>
      </c>
      <c r="K234" s="37" t="s">
        <v>132</v>
      </c>
      <c r="L234" s="37" t="s">
        <v>45</v>
      </c>
      <c r="M234" s="38" t="s">
        <v>82</v>
      </c>
      <c r="N234" s="38"/>
      <c r="O234" s="37">
        <v>40</v>
      </c>
      <c r="P234" s="9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851"/>
      <c r="R234" s="851"/>
      <c r="S234" s="851"/>
      <c r="T234" s="8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2" t="s">
        <v>410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406</v>
      </c>
      <c r="B235" s="63" t="s">
        <v>411</v>
      </c>
      <c r="C235" s="36">
        <v>4301060460</v>
      </c>
      <c r="D235" s="849">
        <v>4680115882874</v>
      </c>
      <c r="E235" s="849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132</v>
      </c>
      <c r="L235" s="37" t="s">
        <v>45</v>
      </c>
      <c r="M235" s="38" t="s">
        <v>165</v>
      </c>
      <c r="N235" s="38"/>
      <c r="O235" s="37">
        <v>30</v>
      </c>
      <c r="P235" s="976" t="s">
        <v>412</v>
      </c>
      <c r="Q235" s="851"/>
      <c r="R235" s="851"/>
      <c r="S235" s="851"/>
      <c r="T235" s="85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414</v>
      </c>
      <c r="B236" s="63" t="s">
        <v>415</v>
      </c>
      <c r="C236" s="36">
        <v>4301060359</v>
      </c>
      <c r="D236" s="849">
        <v>4680115884434</v>
      </c>
      <c r="E236" s="849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132</v>
      </c>
      <c r="L236" s="37" t="s">
        <v>45</v>
      </c>
      <c r="M236" s="38" t="s">
        <v>82</v>
      </c>
      <c r="N236" s="38"/>
      <c r="O236" s="37">
        <v>30</v>
      </c>
      <c r="P236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51"/>
      <c r="R236" s="851"/>
      <c r="S236" s="851"/>
      <c r="T236" s="85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416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417</v>
      </c>
      <c r="B237" s="63" t="s">
        <v>418</v>
      </c>
      <c r="C237" s="36">
        <v>4301060375</v>
      </c>
      <c r="D237" s="849">
        <v>4680115880818</v>
      </c>
      <c r="E237" s="849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51"/>
      <c r="R237" s="851"/>
      <c r="S237" s="851"/>
      <c r="T237" s="85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419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37.5" customHeight="1" x14ac:dyDescent="0.25">
      <c r="A238" s="63" t="s">
        <v>420</v>
      </c>
      <c r="B238" s="63" t="s">
        <v>421</v>
      </c>
      <c r="C238" s="36">
        <v>4301060389</v>
      </c>
      <c r="D238" s="849">
        <v>4680115880801</v>
      </c>
      <c r="E238" s="849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88</v>
      </c>
      <c r="L238" s="37" t="s">
        <v>45</v>
      </c>
      <c r="M238" s="38" t="s">
        <v>126</v>
      </c>
      <c r="N238" s="38"/>
      <c r="O238" s="37">
        <v>40</v>
      </c>
      <c r="P238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51"/>
      <c r="R238" s="851"/>
      <c r="S238" s="851"/>
      <c r="T238" s="85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330" t="s">
        <v>422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x14ac:dyDescent="0.2">
      <c r="A239" s="856"/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7"/>
      <c r="P239" s="853" t="s">
        <v>40</v>
      </c>
      <c r="Q239" s="854"/>
      <c r="R239" s="854"/>
      <c r="S239" s="854"/>
      <c r="T239" s="854"/>
      <c r="U239" s="854"/>
      <c r="V239" s="855"/>
      <c r="W239" s="42" t="s">
        <v>39</v>
      </c>
      <c r="X239" s="43">
        <f>IFERROR(X233/H233,"0")+IFERROR(X234/H234,"0")+IFERROR(X235/H235,"0")+IFERROR(X236/H236,"0")+IFERROR(X237/H237,"0")+IFERROR(X238/H238,"0")</f>
        <v>0</v>
      </c>
      <c r="Y239" s="43">
        <f>IFERROR(Y233/H233,"0")+IFERROR(Y234/H234,"0")+IFERROR(Y235/H235,"0")+IFERROR(Y236/H236,"0")+IFERROR(Y237/H237,"0")+IFERROR(Y238/H238,"0")</f>
        <v>0</v>
      </c>
      <c r="Z239" s="43">
        <f>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56"/>
      <c r="B240" s="856"/>
      <c r="C240" s="856"/>
      <c r="D240" s="856"/>
      <c r="E240" s="856"/>
      <c r="F240" s="856"/>
      <c r="G240" s="856"/>
      <c r="H240" s="856"/>
      <c r="I240" s="856"/>
      <c r="J240" s="856"/>
      <c r="K240" s="856"/>
      <c r="L240" s="856"/>
      <c r="M240" s="856"/>
      <c r="N240" s="856"/>
      <c r="O240" s="857"/>
      <c r="P240" s="853" t="s">
        <v>40</v>
      </c>
      <c r="Q240" s="854"/>
      <c r="R240" s="854"/>
      <c r="S240" s="854"/>
      <c r="T240" s="854"/>
      <c r="U240" s="854"/>
      <c r="V240" s="855"/>
      <c r="W240" s="42" t="s">
        <v>0</v>
      </c>
      <c r="X240" s="43">
        <f>IFERROR(SUM(X233:X238),"0")</f>
        <v>0</v>
      </c>
      <c r="Y240" s="43">
        <f>IFERROR(SUM(Y233:Y238),"0")</f>
        <v>0</v>
      </c>
      <c r="Z240" s="42"/>
      <c r="AA240" s="67"/>
      <c r="AB240" s="67"/>
      <c r="AC240" s="67"/>
    </row>
    <row r="241" spans="1:68" ht="16.5" customHeight="1" x14ac:dyDescent="0.25">
      <c r="A241" s="847" t="s">
        <v>423</v>
      </c>
      <c r="B241" s="847"/>
      <c r="C241" s="847"/>
      <c r="D241" s="847"/>
      <c r="E241" s="847"/>
      <c r="F241" s="847"/>
      <c r="G241" s="847"/>
      <c r="H241" s="847"/>
      <c r="I241" s="847"/>
      <c r="J241" s="847"/>
      <c r="K241" s="847"/>
      <c r="L241" s="847"/>
      <c r="M241" s="847"/>
      <c r="N241" s="847"/>
      <c r="O241" s="847"/>
      <c r="P241" s="847"/>
      <c r="Q241" s="847"/>
      <c r="R241" s="847"/>
      <c r="S241" s="847"/>
      <c r="T241" s="847"/>
      <c r="U241" s="847"/>
      <c r="V241" s="847"/>
      <c r="W241" s="847"/>
      <c r="X241" s="847"/>
      <c r="Y241" s="847"/>
      <c r="Z241" s="847"/>
      <c r="AA241" s="65"/>
      <c r="AB241" s="65"/>
      <c r="AC241" s="79"/>
    </row>
    <row r="242" spans="1:68" ht="14.25" customHeight="1" x14ac:dyDescent="0.25">
      <c r="A242" s="848" t="s">
        <v>118</v>
      </c>
      <c r="B242" s="848"/>
      <c r="C242" s="848"/>
      <c r="D242" s="848"/>
      <c r="E242" s="848"/>
      <c r="F242" s="848"/>
      <c r="G242" s="848"/>
      <c r="H242" s="848"/>
      <c r="I242" s="848"/>
      <c r="J242" s="848"/>
      <c r="K242" s="848"/>
      <c r="L242" s="848"/>
      <c r="M242" s="848"/>
      <c r="N242" s="848"/>
      <c r="O242" s="848"/>
      <c r="P242" s="848"/>
      <c r="Q242" s="848"/>
      <c r="R242" s="848"/>
      <c r="S242" s="848"/>
      <c r="T242" s="848"/>
      <c r="U242" s="848"/>
      <c r="V242" s="848"/>
      <c r="W242" s="848"/>
      <c r="X242" s="848"/>
      <c r="Y242" s="848"/>
      <c r="Z242" s="848"/>
      <c r="AA242" s="66"/>
      <c r="AB242" s="66"/>
      <c r="AC242" s="80"/>
    </row>
    <row r="243" spans="1:68" ht="27" customHeight="1" x14ac:dyDescent="0.25">
      <c r="A243" s="63" t="s">
        <v>424</v>
      </c>
      <c r="B243" s="63" t="s">
        <v>425</v>
      </c>
      <c r="C243" s="36">
        <v>4301011945</v>
      </c>
      <c r="D243" s="849">
        <v>4680115884274</v>
      </c>
      <c r="E243" s="849"/>
      <c r="F243" s="62">
        <v>1.45</v>
      </c>
      <c r="G243" s="37">
        <v>8</v>
      </c>
      <c r="H243" s="62">
        <v>11.6</v>
      </c>
      <c r="I243" s="62">
        <v>12.08</v>
      </c>
      <c r="J243" s="37">
        <v>48</v>
      </c>
      <c r="K243" s="37" t="s">
        <v>123</v>
      </c>
      <c r="L243" s="37" t="s">
        <v>45</v>
      </c>
      <c r="M243" s="38" t="s">
        <v>427</v>
      </c>
      <c r="N243" s="38"/>
      <c r="O243" s="37">
        <v>55</v>
      </c>
      <c r="P243" s="9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51"/>
      <c r="R243" s="851"/>
      <c r="S243" s="851"/>
      <c r="T243" s="85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IFERROR(IF(Y243=0,"",ROUNDUP(Y243/H243,0)*0.02039),"")</f>
        <v/>
      </c>
      <c r="AA243" s="68" t="s">
        <v>45</v>
      </c>
      <c r="AB243" s="69" t="s">
        <v>45</v>
      </c>
      <c r="AC243" s="332" t="s">
        <v>426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424</v>
      </c>
      <c r="B244" s="63" t="s">
        <v>428</v>
      </c>
      <c r="C244" s="36">
        <v>4301011717</v>
      </c>
      <c r="D244" s="849">
        <v>4680115884274</v>
      </c>
      <c r="E244" s="849"/>
      <c r="F244" s="62">
        <v>1.45</v>
      </c>
      <c r="G244" s="37">
        <v>8</v>
      </c>
      <c r="H244" s="62">
        <v>11.6</v>
      </c>
      <c r="I244" s="62">
        <v>12.035</v>
      </c>
      <c r="J244" s="37">
        <v>64</v>
      </c>
      <c r="K244" s="37" t="s">
        <v>123</v>
      </c>
      <c r="L244" s="37" t="s">
        <v>45</v>
      </c>
      <c r="M244" s="38" t="s">
        <v>122</v>
      </c>
      <c r="N244" s="38"/>
      <c r="O244" s="37">
        <v>55</v>
      </c>
      <c r="P244" s="9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51"/>
      <c r="R244" s="851"/>
      <c r="S244" s="851"/>
      <c r="T244" s="8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34" t="s">
        <v>429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430</v>
      </c>
      <c r="B245" s="63" t="s">
        <v>431</v>
      </c>
      <c r="C245" s="36">
        <v>4301011719</v>
      </c>
      <c r="D245" s="849">
        <v>4680115884298</v>
      </c>
      <c r="E245" s="849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123</v>
      </c>
      <c r="L245" s="37" t="s">
        <v>45</v>
      </c>
      <c r="M245" s="38" t="s">
        <v>122</v>
      </c>
      <c r="N245" s="38"/>
      <c r="O245" s="37">
        <v>55</v>
      </c>
      <c r="P245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51"/>
      <c r="R245" s="851"/>
      <c r="S245" s="851"/>
      <c r="T245" s="8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432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433</v>
      </c>
      <c r="B246" s="63" t="s">
        <v>434</v>
      </c>
      <c r="C246" s="36">
        <v>4301011944</v>
      </c>
      <c r="D246" s="849">
        <v>4680115884250</v>
      </c>
      <c r="E246" s="849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123</v>
      </c>
      <c r="L246" s="37" t="s">
        <v>45</v>
      </c>
      <c r="M246" s="38" t="s">
        <v>427</v>
      </c>
      <c r="N246" s="38"/>
      <c r="O246" s="37">
        <v>55</v>
      </c>
      <c r="P246" s="9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851"/>
      <c r="R246" s="851"/>
      <c r="S246" s="851"/>
      <c r="T246" s="8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8" t="s">
        <v>426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433</v>
      </c>
      <c r="B247" s="63" t="s">
        <v>435</v>
      </c>
      <c r="C247" s="36">
        <v>4301011733</v>
      </c>
      <c r="D247" s="849">
        <v>4680115884250</v>
      </c>
      <c r="E247" s="849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123</v>
      </c>
      <c r="L247" s="37" t="s">
        <v>45</v>
      </c>
      <c r="M247" s="38" t="s">
        <v>126</v>
      </c>
      <c r="N247" s="38"/>
      <c r="O247" s="37">
        <v>55</v>
      </c>
      <c r="P247" s="9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851"/>
      <c r="R247" s="851"/>
      <c r="S247" s="851"/>
      <c r="T247" s="8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40" t="s">
        <v>436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437</v>
      </c>
      <c r="B248" s="63" t="s">
        <v>438</v>
      </c>
      <c r="C248" s="36">
        <v>4301011718</v>
      </c>
      <c r="D248" s="849">
        <v>4680115884281</v>
      </c>
      <c r="E248" s="8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132</v>
      </c>
      <c r="L248" s="37" t="s">
        <v>45</v>
      </c>
      <c r="M248" s="38" t="s">
        <v>122</v>
      </c>
      <c r="N248" s="38"/>
      <c r="O248" s="37">
        <v>55</v>
      </c>
      <c r="P248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51"/>
      <c r="R248" s="851"/>
      <c r="S248" s="851"/>
      <c r="T248" s="8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429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439</v>
      </c>
      <c r="B249" s="63" t="s">
        <v>440</v>
      </c>
      <c r="C249" s="36">
        <v>4301011720</v>
      </c>
      <c r="D249" s="849">
        <v>4680115884199</v>
      </c>
      <c r="E249" s="849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132</v>
      </c>
      <c r="L249" s="37" t="s">
        <v>45</v>
      </c>
      <c r="M249" s="38" t="s">
        <v>122</v>
      </c>
      <c r="N249" s="38"/>
      <c r="O249" s="37">
        <v>55</v>
      </c>
      <c r="P249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51"/>
      <c r="R249" s="851"/>
      <c r="S249" s="851"/>
      <c r="T249" s="8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432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441</v>
      </c>
      <c r="B250" s="63" t="s">
        <v>442</v>
      </c>
      <c r="C250" s="36">
        <v>4301011716</v>
      </c>
      <c r="D250" s="849">
        <v>4680115884267</v>
      </c>
      <c r="E250" s="849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132</v>
      </c>
      <c r="L250" s="37" t="s">
        <v>45</v>
      </c>
      <c r="M250" s="38" t="s">
        <v>122</v>
      </c>
      <c r="N250" s="38"/>
      <c r="O250" s="37">
        <v>55</v>
      </c>
      <c r="P250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51"/>
      <c r="R250" s="851"/>
      <c r="S250" s="851"/>
      <c r="T250" s="85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436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856"/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7"/>
      <c r="P251" s="853" t="s">
        <v>40</v>
      </c>
      <c r="Q251" s="854"/>
      <c r="R251" s="854"/>
      <c r="S251" s="854"/>
      <c r="T251" s="854"/>
      <c r="U251" s="854"/>
      <c r="V251" s="855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856"/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7"/>
      <c r="P252" s="853" t="s">
        <v>40</v>
      </c>
      <c r="Q252" s="854"/>
      <c r="R252" s="854"/>
      <c r="S252" s="854"/>
      <c r="T252" s="854"/>
      <c r="U252" s="854"/>
      <c r="V252" s="855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847" t="s">
        <v>443</v>
      </c>
      <c r="B253" s="847"/>
      <c r="C253" s="847"/>
      <c r="D253" s="847"/>
      <c r="E253" s="847"/>
      <c r="F253" s="847"/>
      <c r="G253" s="847"/>
      <c r="H253" s="847"/>
      <c r="I253" s="847"/>
      <c r="J253" s="847"/>
      <c r="K253" s="847"/>
      <c r="L253" s="847"/>
      <c r="M253" s="847"/>
      <c r="N253" s="847"/>
      <c r="O253" s="847"/>
      <c r="P253" s="847"/>
      <c r="Q253" s="847"/>
      <c r="R253" s="847"/>
      <c r="S253" s="847"/>
      <c r="T253" s="847"/>
      <c r="U253" s="847"/>
      <c r="V253" s="847"/>
      <c r="W253" s="847"/>
      <c r="X253" s="847"/>
      <c r="Y253" s="847"/>
      <c r="Z253" s="847"/>
      <c r="AA253" s="65"/>
      <c r="AB253" s="65"/>
      <c r="AC253" s="79"/>
    </row>
    <row r="254" spans="1:68" ht="14.25" customHeight="1" x14ac:dyDescent="0.25">
      <c r="A254" s="848" t="s">
        <v>118</v>
      </c>
      <c r="B254" s="848"/>
      <c r="C254" s="848"/>
      <c r="D254" s="848"/>
      <c r="E254" s="848"/>
      <c r="F254" s="848"/>
      <c r="G254" s="848"/>
      <c r="H254" s="848"/>
      <c r="I254" s="848"/>
      <c r="J254" s="848"/>
      <c r="K254" s="848"/>
      <c r="L254" s="848"/>
      <c r="M254" s="848"/>
      <c r="N254" s="848"/>
      <c r="O254" s="848"/>
      <c r="P254" s="848"/>
      <c r="Q254" s="848"/>
      <c r="R254" s="848"/>
      <c r="S254" s="848"/>
      <c r="T254" s="848"/>
      <c r="U254" s="848"/>
      <c r="V254" s="848"/>
      <c r="W254" s="848"/>
      <c r="X254" s="848"/>
      <c r="Y254" s="848"/>
      <c r="Z254" s="848"/>
      <c r="AA254" s="66"/>
      <c r="AB254" s="66"/>
      <c r="AC254" s="80"/>
    </row>
    <row r="255" spans="1:68" ht="27" customHeight="1" x14ac:dyDescent="0.25">
      <c r="A255" s="63" t="s">
        <v>444</v>
      </c>
      <c r="B255" s="63" t="s">
        <v>445</v>
      </c>
      <c r="C255" s="36">
        <v>4301011942</v>
      </c>
      <c r="D255" s="849">
        <v>4680115884137</v>
      </c>
      <c r="E255" s="849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123</v>
      </c>
      <c r="L255" s="37" t="s">
        <v>45</v>
      </c>
      <c r="M255" s="38" t="s">
        <v>427</v>
      </c>
      <c r="N255" s="38"/>
      <c r="O255" s="37">
        <v>55</v>
      </c>
      <c r="P255" s="9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51"/>
      <c r="R255" s="851"/>
      <c r="S255" s="851"/>
      <c r="T255" s="85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48" t="s">
        <v>446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444</v>
      </c>
      <c r="B256" s="63" t="s">
        <v>447</v>
      </c>
      <c r="C256" s="36">
        <v>4301011826</v>
      </c>
      <c r="D256" s="849">
        <v>4680115884137</v>
      </c>
      <c r="E256" s="849"/>
      <c r="F256" s="62">
        <v>1.45</v>
      </c>
      <c r="G256" s="37">
        <v>8</v>
      </c>
      <c r="H256" s="62">
        <v>11.6</v>
      </c>
      <c r="I256" s="62">
        <v>12.035</v>
      </c>
      <c r="J256" s="37">
        <v>64</v>
      </c>
      <c r="K256" s="37" t="s">
        <v>123</v>
      </c>
      <c r="L256" s="37" t="s">
        <v>45</v>
      </c>
      <c r="M256" s="38" t="s">
        <v>122</v>
      </c>
      <c r="N256" s="38"/>
      <c r="O256" s="37">
        <v>55</v>
      </c>
      <c r="P256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51"/>
      <c r="R256" s="851"/>
      <c r="S256" s="851"/>
      <c r="T256" s="85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50" t="s">
        <v>448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449</v>
      </c>
      <c r="B257" s="63" t="s">
        <v>450</v>
      </c>
      <c r="C257" s="36">
        <v>4301011724</v>
      </c>
      <c r="D257" s="849">
        <v>4680115884236</v>
      </c>
      <c r="E257" s="849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123</v>
      </c>
      <c r="L257" s="37" t="s">
        <v>45</v>
      </c>
      <c r="M257" s="38" t="s">
        <v>122</v>
      </c>
      <c r="N257" s="38"/>
      <c r="O257" s="37">
        <v>55</v>
      </c>
      <c r="P257" s="9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51"/>
      <c r="R257" s="851"/>
      <c r="S257" s="851"/>
      <c r="T257" s="85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451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452</v>
      </c>
      <c r="B258" s="63" t="s">
        <v>453</v>
      </c>
      <c r="C258" s="36">
        <v>4301011941</v>
      </c>
      <c r="D258" s="849">
        <v>4680115884175</v>
      </c>
      <c r="E258" s="849"/>
      <c r="F258" s="62">
        <v>1.45</v>
      </c>
      <c r="G258" s="37">
        <v>8</v>
      </c>
      <c r="H258" s="62">
        <v>11.6</v>
      </c>
      <c r="I258" s="62">
        <v>12.08</v>
      </c>
      <c r="J258" s="37">
        <v>48</v>
      </c>
      <c r="K258" s="37" t="s">
        <v>123</v>
      </c>
      <c r="L258" s="37" t="s">
        <v>45</v>
      </c>
      <c r="M258" s="38" t="s">
        <v>427</v>
      </c>
      <c r="N258" s="38"/>
      <c r="O258" s="37">
        <v>55</v>
      </c>
      <c r="P258" s="9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51"/>
      <c r="R258" s="851"/>
      <c r="S258" s="851"/>
      <c r="T258" s="85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IFERROR(IF(Y258=0,"",ROUNDUP(Y258/H258,0)*0.02039),"")</f>
        <v/>
      </c>
      <c r="AA258" s="68" t="s">
        <v>45</v>
      </c>
      <c r="AB258" s="69" t="s">
        <v>45</v>
      </c>
      <c r="AC258" s="354" t="s">
        <v>446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452</v>
      </c>
      <c r="B259" s="63" t="s">
        <v>454</v>
      </c>
      <c r="C259" s="36">
        <v>4301011721</v>
      </c>
      <c r="D259" s="849">
        <v>4680115884175</v>
      </c>
      <c r="E259" s="849"/>
      <c r="F259" s="62">
        <v>1.45</v>
      </c>
      <c r="G259" s="37">
        <v>8</v>
      </c>
      <c r="H259" s="62">
        <v>11.6</v>
      </c>
      <c r="I259" s="62">
        <v>12.035</v>
      </c>
      <c r="J259" s="37">
        <v>64</v>
      </c>
      <c r="K259" s="37" t="s">
        <v>123</v>
      </c>
      <c r="L259" s="37" t="s">
        <v>45</v>
      </c>
      <c r="M259" s="38" t="s">
        <v>122</v>
      </c>
      <c r="N259" s="38"/>
      <c r="O259" s="37">
        <v>55</v>
      </c>
      <c r="P259" s="9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51"/>
      <c r="R259" s="851"/>
      <c r="S259" s="851"/>
      <c r="T259" s="85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56" t="s">
        <v>455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456</v>
      </c>
      <c r="B260" s="63" t="s">
        <v>457</v>
      </c>
      <c r="C260" s="36">
        <v>4301011824</v>
      </c>
      <c r="D260" s="849">
        <v>4680115884144</v>
      </c>
      <c r="E260" s="84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132</v>
      </c>
      <c r="L260" s="37" t="s">
        <v>45</v>
      </c>
      <c r="M260" s="38" t="s">
        <v>122</v>
      </c>
      <c r="N260" s="38"/>
      <c r="O260" s="37">
        <v>55</v>
      </c>
      <c r="P260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51"/>
      <c r="R260" s="851"/>
      <c r="S260" s="851"/>
      <c r="T260" s="85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448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458</v>
      </c>
      <c r="B261" s="63" t="s">
        <v>459</v>
      </c>
      <c r="C261" s="36">
        <v>4301011963</v>
      </c>
      <c r="D261" s="849">
        <v>4680115885288</v>
      </c>
      <c r="E261" s="849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132</v>
      </c>
      <c r="L261" s="37" t="s">
        <v>45</v>
      </c>
      <c r="M261" s="38" t="s">
        <v>122</v>
      </c>
      <c r="N261" s="38"/>
      <c r="O261" s="37">
        <v>55</v>
      </c>
      <c r="P261" s="9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51"/>
      <c r="R261" s="851"/>
      <c r="S261" s="851"/>
      <c r="T261" s="85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460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461</v>
      </c>
      <c r="B262" s="63" t="s">
        <v>462</v>
      </c>
      <c r="C262" s="36">
        <v>4301011726</v>
      </c>
      <c r="D262" s="849">
        <v>4680115884182</v>
      </c>
      <c r="E262" s="849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132</v>
      </c>
      <c r="L262" s="37" t="s">
        <v>45</v>
      </c>
      <c r="M262" s="38" t="s">
        <v>122</v>
      </c>
      <c r="N262" s="38"/>
      <c r="O262" s="37">
        <v>55</v>
      </c>
      <c r="P262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51"/>
      <c r="R262" s="851"/>
      <c r="S262" s="851"/>
      <c r="T262" s="85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451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4301011722</v>
      </c>
      <c r="D263" s="849">
        <v>4680115884205</v>
      </c>
      <c r="E263" s="849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132</v>
      </c>
      <c r="L263" s="37" t="s">
        <v>45</v>
      </c>
      <c r="M263" s="38" t="s">
        <v>122</v>
      </c>
      <c r="N263" s="38"/>
      <c r="O263" s="37">
        <v>55</v>
      </c>
      <c r="P263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51"/>
      <c r="R263" s="851"/>
      <c r="S263" s="851"/>
      <c r="T263" s="85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455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856"/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7"/>
      <c r="P264" s="853" t="s">
        <v>40</v>
      </c>
      <c r="Q264" s="854"/>
      <c r="R264" s="854"/>
      <c r="S264" s="854"/>
      <c r="T264" s="854"/>
      <c r="U264" s="854"/>
      <c r="V264" s="855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856"/>
      <c r="B265" s="856"/>
      <c r="C265" s="856"/>
      <c r="D265" s="856"/>
      <c r="E265" s="856"/>
      <c r="F265" s="856"/>
      <c r="G265" s="856"/>
      <c r="H265" s="856"/>
      <c r="I265" s="856"/>
      <c r="J265" s="856"/>
      <c r="K265" s="856"/>
      <c r="L265" s="856"/>
      <c r="M265" s="856"/>
      <c r="N265" s="856"/>
      <c r="O265" s="857"/>
      <c r="P265" s="853" t="s">
        <v>40</v>
      </c>
      <c r="Q265" s="854"/>
      <c r="R265" s="854"/>
      <c r="S265" s="854"/>
      <c r="T265" s="854"/>
      <c r="U265" s="854"/>
      <c r="V265" s="855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848" t="s">
        <v>168</v>
      </c>
      <c r="B266" s="848"/>
      <c r="C266" s="848"/>
      <c r="D266" s="848"/>
      <c r="E266" s="848"/>
      <c r="F266" s="848"/>
      <c r="G266" s="848"/>
      <c r="H266" s="848"/>
      <c r="I266" s="848"/>
      <c r="J266" s="848"/>
      <c r="K266" s="848"/>
      <c r="L266" s="848"/>
      <c r="M266" s="848"/>
      <c r="N266" s="848"/>
      <c r="O266" s="848"/>
      <c r="P266" s="848"/>
      <c r="Q266" s="848"/>
      <c r="R266" s="848"/>
      <c r="S266" s="848"/>
      <c r="T266" s="848"/>
      <c r="U266" s="848"/>
      <c r="V266" s="848"/>
      <c r="W266" s="848"/>
      <c r="X266" s="848"/>
      <c r="Y266" s="848"/>
      <c r="Z266" s="848"/>
      <c r="AA266" s="66"/>
      <c r="AB266" s="66"/>
      <c r="AC266" s="80"/>
    </row>
    <row r="267" spans="1:68" ht="27" customHeight="1" x14ac:dyDescent="0.25">
      <c r="A267" s="63" t="s">
        <v>465</v>
      </c>
      <c r="B267" s="63" t="s">
        <v>466</v>
      </c>
      <c r="C267" s="36">
        <v>4301020340</v>
      </c>
      <c r="D267" s="849">
        <v>4680115885721</v>
      </c>
      <c r="E267" s="849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83</v>
      </c>
      <c r="L267" s="37" t="s">
        <v>45</v>
      </c>
      <c r="M267" s="38" t="s">
        <v>126</v>
      </c>
      <c r="N267" s="38"/>
      <c r="O267" s="37">
        <v>50</v>
      </c>
      <c r="P267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51"/>
      <c r="R267" s="851"/>
      <c r="S267" s="851"/>
      <c r="T267" s="8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467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856"/>
      <c r="B268" s="856"/>
      <c r="C268" s="856"/>
      <c r="D268" s="856"/>
      <c r="E268" s="856"/>
      <c r="F268" s="856"/>
      <c r="G268" s="856"/>
      <c r="H268" s="856"/>
      <c r="I268" s="856"/>
      <c r="J268" s="856"/>
      <c r="K268" s="856"/>
      <c r="L268" s="856"/>
      <c r="M268" s="856"/>
      <c r="N268" s="856"/>
      <c r="O268" s="857"/>
      <c r="P268" s="853" t="s">
        <v>40</v>
      </c>
      <c r="Q268" s="854"/>
      <c r="R268" s="854"/>
      <c r="S268" s="854"/>
      <c r="T268" s="854"/>
      <c r="U268" s="854"/>
      <c r="V268" s="855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856"/>
      <c r="B269" s="856"/>
      <c r="C269" s="856"/>
      <c r="D269" s="856"/>
      <c r="E269" s="856"/>
      <c r="F269" s="856"/>
      <c r="G269" s="856"/>
      <c r="H269" s="856"/>
      <c r="I269" s="856"/>
      <c r="J269" s="856"/>
      <c r="K269" s="856"/>
      <c r="L269" s="856"/>
      <c r="M269" s="856"/>
      <c r="N269" s="856"/>
      <c r="O269" s="857"/>
      <c r="P269" s="853" t="s">
        <v>40</v>
      </c>
      <c r="Q269" s="854"/>
      <c r="R269" s="854"/>
      <c r="S269" s="854"/>
      <c r="T269" s="854"/>
      <c r="U269" s="854"/>
      <c r="V269" s="855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847" t="s">
        <v>468</v>
      </c>
      <c r="B270" s="847"/>
      <c r="C270" s="847"/>
      <c r="D270" s="847"/>
      <c r="E270" s="847"/>
      <c r="F270" s="847"/>
      <c r="G270" s="847"/>
      <c r="H270" s="847"/>
      <c r="I270" s="847"/>
      <c r="J270" s="847"/>
      <c r="K270" s="847"/>
      <c r="L270" s="847"/>
      <c r="M270" s="847"/>
      <c r="N270" s="847"/>
      <c r="O270" s="847"/>
      <c r="P270" s="847"/>
      <c r="Q270" s="847"/>
      <c r="R270" s="847"/>
      <c r="S270" s="847"/>
      <c r="T270" s="847"/>
      <c r="U270" s="847"/>
      <c r="V270" s="847"/>
      <c r="W270" s="847"/>
      <c r="X270" s="847"/>
      <c r="Y270" s="847"/>
      <c r="Z270" s="847"/>
      <c r="AA270" s="65"/>
      <c r="AB270" s="65"/>
      <c r="AC270" s="79"/>
    </row>
    <row r="271" spans="1:68" ht="14.25" customHeight="1" x14ac:dyDescent="0.25">
      <c r="A271" s="848" t="s">
        <v>118</v>
      </c>
      <c r="B271" s="848"/>
      <c r="C271" s="848"/>
      <c r="D271" s="848"/>
      <c r="E271" s="848"/>
      <c r="F271" s="848"/>
      <c r="G271" s="848"/>
      <c r="H271" s="848"/>
      <c r="I271" s="848"/>
      <c r="J271" s="848"/>
      <c r="K271" s="848"/>
      <c r="L271" s="848"/>
      <c r="M271" s="848"/>
      <c r="N271" s="848"/>
      <c r="O271" s="848"/>
      <c r="P271" s="848"/>
      <c r="Q271" s="848"/>
      <c r="R271" s="848"/>
      <c r="S271" s="848"/>
      <c r="T271" s="848"/>
      <c r="U271" s="848"/>
      <c r="V271" s="848"/>
      <c r="W271" s="848"/>
      <c r="X271" s="848"/>
      <c r="Y271" s="848"/>
      <c r="Z271" s="848"/>
      <c r="AA271" s="66"/>
      <c r="AB271" s="66"/>
      <c r="AC271" s="80"/>
    </row>
    <row r="272" spans="1:68" ht="27" customHeight="1" x14ac:dyDescent="0.25">
      <c r="A272" s="63" t="s">
        <v>469</v>
      </c>
      <c r="B272" s="63" t="s">
        <v>470</v>
      </c>
      <c r="C272" s="36">
        <v>4301011855</v>
      </c>
      <c r="D272" s="849">
        <v>4680115885837</v>
      </c>
      <c r="E272" s="849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123</v>
      </c>
      <c r="L272" s="37" t="s">
        <v>45</v>
      </c>
      <c r="M272" s="38" t="s">
        <v>122</v>
      </c>
      <c r="N272" s="38"/>
      <c r="O272" s="37">
        <v>55</v>
      </c>
      <c r="P272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51"/>
      <c r="R272" s="851"/>
      <c r="S272" s="851"/>
      <c r="T272" s="852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471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472</v>
      </c>
      <c r="B273" s="63" t="s">
        <v>473</v>
      </c>
      <c r="C273" s="36">
        <v>4301011910</v>
      </c>
      <c r="D273" s="849">
        <v>4680115885806</v>
      </c>
      <c r="E273" s="849"/>
      <c r="F273" s="62">
        <v>1.35</v>
      </c>
      <c r="G273" s="37">
        <v>8</v>
      </c>
      <c r="H273" s="62">
        <v>10.8</v>
      </c>
      <c r="I273" s="62">
        <v>11.28</v>
      </c>
      <c r="J273" s="37">
        <v>48</v>
      </c>
      <c r="K273" s="37" t="s">
        <v>123</v>
      </c>
      <c r="L273" s="37" t="s">
        <v>45</v>
      </c>
      <c r="M273" s="38" t="s">
        <v>427</v>
      </c>
      <c r="N273" s="38"/>
      <c r="O273" s="37">
        <v>55</v>
      </c>
      <c r="P273" s="9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51"/>
      <c r="R273" s="851"/>
      <c r="S273" s="851"/>
      <c r="T273" s="852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IFERROR(IF(Y273=0,"",ROUNDUP(Y273/H273,0)*0.02039),"")</f>
        <v/>
      </c>
      <c r="AA273" s="68" t="s">
        <v>45</v>
      </c>
      <c r="AB273" s="69" t="s">
        <v>45</v>
      </c>
      <c r="AC273" s="370" t="s">
        <v>474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472</v>
      </c>
      <c r="B274" s="63" t="s">
        <v>475</v>
      </c>
      <c r="C274" s="36">
        <v>4301011850</v>
      </c>
      <c r="D274" s="849">
        <v>4680115885806</v>
      </c>
      <c r="E274" s="849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123</v>
      </c>
      <c r="L274" s="37" t="s">
        <v>45</v>
      </c>
      <c r="M274" s="38" t="s">
        <v>122</v>
      </c>
      <c r="N274" s="38"/>
      <c r="O274" s="37">
        <v>55</v>
      </c>
      <c r="P274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51"/>
      <c r="R274" s="851"/>
      <c r="S274" s="851"/>
      <c r="T274" s="852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72" t="s">
        <v>476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477</v>
      </c>
      <c r="B275" s="63" t="s">
        <v>478</v>
      </c>
      <c r="C275" s="36">
        <v>4301011313</v>
      </c>
      <c r="D275" s="849">
        <v>4607091385984</v>
      </c>
      <c r="E275" s="849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123</v>
      </c>
      <c r="L275" s="37" t="s">
        <v>45</v>
      </c>
      <c r="M275" s="38" t="s">
        <v>122</v>
      </c>
      <c r="N275" s="38"/>
      <c r="O275" s="37">
        <v>55</v>
      </c>
      <c r="P275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851"/>
      <c r="R275" s="851"/>
      <c r="S275" s="851"/>
      <c r="T275" s="852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479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480</v>
      </c>
      <c r="B276" s="63" t="s">
        <v>481</v>
      </c>
      <c r="C276" s="36">
        <v>4301011853</v>
      </c>
      <c r="D276" s="849">
        <v>4680115885851</v>
      </c>
      <c r="E276" s="84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123</v>
      </c>
      <c r="L276" s="37" t="s">
        <v>45</v>
      </c>
      <c r="M276" s="38" t="s">
        <v>122</v>
      </c>
      <c r="N276" s="38"/>
      <c r="O276" s="37">
        <v>55</v>
      </c>
      <c r="P276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851"/>
      <c r="R276" s="851"/>
      <c r="S276" s="851"/>
      <c r="T276" s="85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482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483</v>
      </c>
      <c r="B277" s="63" t="s">
        <v>484</v>
      </c>
      <c r="C277" s="36">
        <v>4301011319</v>
      </c>
      <c r="D277" s="849">
        <v>4607091387469</v>
      </c>
      <c r="E277" s="849"/>
      <c r="F277" s="62">
        <v>0.5</v>
      </c>
      <c r="G277" s="37">
        <v>10</v>
      </c>
      <c r="H277" s="62">
        <v>5</v>
      </c>
      <c r="I277" s="62">
        <v>5.21</v>
      </c>
      <c r="J277" s="37">
        <v>132</v>
      </c>
      <c r="K277" s="37" t="s">
        <v>132</v>
      </c>
      <c r="L277" s="37" t="s">
        <v>45</v>
      </c>
      <c r="M277" s="38" t="s">
        <v>122</v>
      </c>
      <c r="N277" s="38"/>
      <c r="O277" s="37">
        <v>55</v>
      </c>
      <c r="P277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851"/>
      <c r="R277" s="851"/>
      <c r="S277" s="851"/>
      <c r="T277" s="85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485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4301011852</v>
      </c>
      <c r="D278" s="849">
        <v>4680115885844</v>
      </c>
      <c r="E278" s="849"/>
      <c r="F278" s="62">
        <v>0.4</v>
      </c>
      <c r="G278" s="37">
        <v>10</v>
      </c>
      <c r="H278" s="62">
        <v>4</v>
      </c>
      <c r="I278" s="62">
        <v>4.21</v>
      </c>
      <c r="J278" s="37">
        <v>132</v>
      </c>
      <c r="K278" s="37" t="s">
        <v>132</v>
      </c>
      <c r="L278" s="37" t="s">
        <v>45</v>
      </c>
      <c r="M278" s="38" t="s">
        <v>122</v>
      </c>
      <c r="N278" s="38"/>
      <c r="O278" s="37">
        <v>55</v>
      </c>
      <c r="P278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851"/>
      <c r="R278" s="851"/>
      <c r="S278" s="851"/>
      <c r="T278" s="85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488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489</v>
      </c>
      <c r="B279" s="63" t="s">
        <v>490</v>
      </c>
      <c r="C279" s="36">
        <v>4301011316</v>
      </c>
      <c r="D279" s="849">
        <v>4607091387438</v>
      </c>
      <c r="E279" s="849"/>
      <c r="F279" s="62">
        <v>0.5</v>
      </c>
      <c r="G279" s="37">
        <v>10</v>
      </c>
      <c r="H279" s="62">
        <v>5</v>
      </c>
      <c r="I279" s="62">
        <v>5.21</v>
      </c>
      <c r="J279" s="37">
        <v>132</v>
      </c>
      <c r="K279" s="37" t="s">
        <v>132</v>
      </c>
      <c r="L279" s="37" t="s">
        <v>45</v>
      </c>
      <c r="M279" s="38" t="s">
        <v>122</v>
      </c>
      <c r="N279" s="38"/>
      <c r="O279" s="37">
        <v>55</v>
      </c>
      <c r="P279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851"/>
      <c r="R279" s="851"/>
      <c r="S279" s="851"/>
      <c r="T279" s="85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491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492</v>
      </c>
      <c r="B280" s="63" t="s">
        <v>493</v>
      </c>
      <c r="C280" s="36">
        <v>4301011851</v>
      </c>
      <c r="D280" s="849">
        <v>4680115885820</v>
      </c>
      <c r="E280" s="849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132</v>
      </c>
      <c r="L280" s="37" t="s">
        <v>45</v>
      </c>
      <c r="M280" s="38" t="s">
        <v>122</v>
      </c>
      <c r="N280" s="38"/>
      <c r="O280" s="37">
        <v>55</v>
      </c>
      <c r="P280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851"/>
      <c r="R280" s="851"/>
      <c r="S280" s="851"/>
      <c r="T280" s="85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494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856"/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7"/>
      <c r="P281" s="853" t="s">
        <v>40</v>
      </c>
      <c r="Q281" s="854"/>
      <c r="R281" s="854"/>
      <c r="S281" s="854"/>
      <c r="T281" s="854"/>
      <c r="U281" s="854"/>
      <c r="V281" s="855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856"/>
      <c r="B282" s="856"/>
      <c r="C282" s="856"/>
      <c r="D282" s="856"/>
      <c r="E282" s="856"/>
      <c r="F282" s="856"/>
      <c r="G282" s="856"/>
      <c r="H282" s="856"/>
      <c r="I282" s="856"/>
      <c r="J282" s="856"/>
      <c r="K282" s="856"/>
      <c r="L282" s="856"/>
      <c r="M282" s="856"/>
      <c r="N282" s="856"/>
      <c r="O282" s="857"/>
      <c r="P282" s="853" t="s">
        <v>40</v>
      </c>
      <c r="Q282" s="854"/>
      <c r="R282" s="854"/>
      <c r="S282" s="854"/>
      <c r="T282" s="854"/>
      <c r="U282" s="854"/>
      <c r="V282" s="855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847" t="s">
        <v>495</v>
      </c>
      <c r="B283" s="847"/>
      <c r="C283" s="847"/>
      <c r="D283" s="847"/>
      <c r="E283" s="847"/>
      <c r="F283" s="847"/>
      <c r="G283" s="847"/>
      <c r="H283" s="847"/>
      <c r="I283" s="847"/>
      <c r="J283" s="847"/>
      <c r="K283" s="847"/>
      <c r="L283" s="847"/>
      <c r="M283" s="847"/>
      <c r="N283" s="847"/>
      <c r="O283" s="847"/>
      <c r="P283" s="847"/>
      <c r="Q283" s="847"/>
      <c r="R283" s="847"/>
      <c r="S283" s="847"/>
      <c r="T283" s="847"/>
      <c r="U283" s="847"/>
      <c r="V283" s="847"/>
      <c r="W283" s="847"/>
      <c r="X283" s="847"/>
      <c r="Y283" s="847"/>
      <c r="Z283" s="847"/>
      <c r="AA283" s="65"/>
      <c r="AB283" s="65"/>
      <c r="AC283" s="79"/>
    </row>
    <row r="284" spans="1:68" ht="14.25" customHeight="1" x14ac:dyDescent="0.25">
      <c r="A284" s="848" t="s">
        <v>118</v>
      </c>
      <c r="B284" s="848"/>
      <c r="C284" s="848"/>
      <c r="D284" s="848"/>
      <c r="E284" s="848"/>
      <c r="F284" s="848"/>
      <c r="G284" s="848"/>
      <c r="H284" s="848"/>
      <c r="I284" s="848"/>
      <c r="J284" s="848"/>
      <c r="K284" s="848"/>
      <c r="L284" s="848"/>
      <c r="M284" s="848"/>
      <c r="N284" s="848"/>
      <c r="O284" s="848"/>
      <c r="P284" s="848"/>
      <c r="Q284" s="848"/>
      <c r="R284" s="848"/>
      <c r="S284" s="848"/>
      <c r="T284" s="848"/>
      <c r="U284" s="848"/>
      <c r="V284" s="848"/>
      <c r="W284" s="848"/>
      <c r="X284" s="848"/>
      <c r="Y284" s="848"/>
      <c r="Z284" s="848"/>
      <c r="AA284" s="66"/>
      <c r="AB284" s="66"/>
      <c r="AC284" s="80"/>
    </row>
    <row r="285" spans="1:68" ht="27" customHeight="1" x14ac:dyDescent="0.25">
      <c r="A285" s="63" t="s">
        <v>496</v>
      </c>
      <c r="B285" s="63" t="s">
        <v>497</v>
      </c>
      <c r="C285" s="36">
        <v>4301011876</v>
      </c>
      <c r="D285" s="849">
        <v>4680115885707</v>
      </c>
      <c r="E285" s="849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123</v>
      </c>
      <c r="L285" s="37" t="s">
        <v>45</v>
      </c>
      <c r="M285" s="38" t="s">
        <v>122</v>
      </c>
      <c r="N285" s="38"/>
      <c r="O285" s="37">
        <v>31</v>
      </c>
      <c r="P285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51"/>
      <c r="R285" s="851"/>
      <c r="S285" s="851"/>
      <c r="T285" s="85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436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856"/>
      <c r="B286" s="856"/>
      <c r="C286" s="856"/>
      <c r="D286" s="856"/>
      <c r="E286" s="856"/>
      <c r="F286" s="856"/>
      <c r="G286" s="856"/>
      <c r="H286" s="856"/>
      <c r="I286" s="856"/>
      <c r="J286" s="856"/>
      <c r="K286" s="856"/>
      <c r="L286" s="856"/>
      <c r="M286" s="856"/>
      <c r="N286" s="856"/>
      <c r="O286" s="857"/>
      <c r="P286" s="853" t="s">
        <v>40</v>
      </c>
      <c r="Q286" s="854"/>
      <c r="R286" s="854"/>
      <c r="S286" s="854"/>
      <c r="T286" s="854"/>
      <c r="U286" s="854"/>
      <c r="V286" s="85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856"/>
      <c r="B287" s="856"/>
      <c r="C287" s="856"/>
      <c r="D287" s="856"/>
      <c r="E287" s="856"/>
      <c r="F287" s="856"/>
      <c r="G287" s="856"/>
      <c r="H287" s="856"/>
      <c r="I287" s="856"/>
      <c r="J287" s="856"/>
      <c r="K287" s="856"/>
      <c r="L287" s="856"/>
      <c r="M287" s="856"/>
      <c r="N287" s="856"/>
      <c r="O287" s="857"/>
      <c r="P287" s="853" t="s">
        <v>40</v>
      </c>
      <c r="Q287" s="854"/>
      <c r="R287" s="854"/>
      <c r="S287" s="854"/>
      <c r="T287" s="854"/>
      <c r="U287" s="854"/>
      <c r="V287" s="85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847" t="s">
        <v>498</v>
      </c>
      <c r="B288" s="847"/>
      <c r="C288" s="847"/>
      <c r="D288" s="847"/>
      <c r="E288" s="847"/>
      <c r="F288" s="847"/>
      <c r="G288" s="847"/>
      <c r="H288" s="847"/>
      <c r="I288" s="847"/>
      <c r="J288" s="847"/>
      <c r="K288" s="847"/>
      <c r="L288" s="847"/>
      <c r="M288" s="847"/>
      <c r="N288" s="847"/>
      <c r="O288" s="847"/>
      <c r="P288" s="847"/>
      <c r="Q288" s="847"/>
      <c r="R288" s="847"/>
      <c r="S288" s="847"/>
      <c r="T288" s="847"/>
      <c r="U288" s="847"/>
      <c r="V288" s="847"/>
      <c r="W288" s="847"/>
      <c r="X288" s="847"/>
      <c r="Y288" s="847"/>
      <c r="Z288" s="847"/>
      <c r="AA288" s="65"/>
      <c r="AB288" s="65"/>
      <c r="AC288" s="79"/>
    </row>
    <row r="289" spans="1:68" ht="14.25" customHeight="1" x14ac:dyDescent="0.25">
      <c r="A289" s="848" t="s">
        <v>118</v>
      </c>
      <c r="B289" s="848"/>
      <c r="C289" s="848"/>
      <c r="D289" s="848"/>
      <c r="E289" s="848"/>
      <c r="F289" s="848"/>
      <c r="G289" s="848"/>
      <c r="H289" s="848"/>
      <c r="I289" s="848"/>
      <c r="J289" s="848"/>
      <c r="K289" s="848"/>
      <c r="L289" s="848"/>
      <c r="M289" s="848"/>
      <c r="N289" s="848"/>
      <c r="O289" s="848"/>
      <c r="P289" s="848"/>
      <c r="Q289" s="848"/>
      <c r="R289" s="848"/>
      <c r="S289" s="848"/>
      <c r="T289" s="848"/>
      <c r="U289" s="848"/>
      <c r="V289" s="848"/>
      <c r="W289" s="848"/>
      <c r="X289" s="848"/>
      <c r="Y289" s="848"/>
      <c r="Z289" s="848"/>
      <c r="AA289" s="66"/>
      <c r="AB289" s="66"/>
      <c r="AC289" s="80"/>
    </row>
    <row r="290" spans="1:68" ht="27" customHeight="1" x14ac:dyDescent="0.25">
      <c r="A290" s="63" t="s">
        <v>499</v>
      </c>
      <c r="B290" s="63" t="s">
        <v>500</v>
      </c>
      <c r="C290" s="36">
        <v>4301011223</v>
      </c>
      <c r="D290" s="849">
        <v>4607091383423</v>
      </c>
      <c r="E290" s="849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123</v>
      </c>
      <c r="L290" s="37" t="s">
        <v>45</v>
      </c>
      <c r="M290" s="38" t="s">
        <v>126</v>
      </c>
      <c r="N290" s="38"/>
      <c r="O290" s="37">
        <v>35</v>
      </c>
      <c r="P290" s="10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51"/>
      <c r="R290" s="851"/>
      <c r="S290" s="851"/>
      <c r="T290" s="85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121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501</v>
      </c>
      <c r="B291" s="63" t="s">
        <v>502</v>
      </c>
      <c r="C291" s="36">
        <v>4301012099</v>
      </c>
      <c r="D291" s="849">
        <v>4680115885691</v>
      </c>
      <c r="E291" s="8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123</v>
      </c>
      <c r="L291" s="37" t="s">
        <v>45</v>
      </c>
      <c r="M291" s="38" t="s">
        <v>126</v>
      </c>
      <c r="N291" s="38"/>
      <c r="O291" s="37">
        <v>30</v>
      </c>
      <c r="P291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51"/>
      <c r="R291" s="851"/>
      <c r="S291" s="851"/>
      <c r="T291" s="85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503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504</v>
      </c>
      <c r="B292" s="63" t="s">
        <v>505</v>
      </c>
      <c r="C292" s="36">
        <v>4301012098</v>
      </c>
      <c r="D292" s="849">
        <v>4680115885660</v>
      </c>
      <c r="E292" s="8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123</v>
      </c>
      <c r="L292" s="37" t="s">
        <v>45</v>
      </c>
      <c r="M292" s="38" t="s">
        <v>126</v>
      </c>
      <c r="N292" s="38"/>
      <c r="O292" s="37">
        <v>35</v>
      </c>
      <c r="P292" s="10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51"/>
      <c r="R292" s="851"/>
      <c r="S292" s="851"/>
      <c r="T292" s="85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506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56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7"/>
      <c r="P293" s="853" t="s">
        <v>40</v>
      </c>
      <c r="Q293" s="854"/>
      <c r="R293" s="854"/>
      <c r="S293" s="854"/>
      <c r="T293" s="854"/>
      <c r="U293" s="854"/>
      <c r="V293" s="855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56"/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7"/>
      <c r="P294" s="853" t="s">
        <v>40</v>
      </c>
      <c r="Q294" s="854"/>
      <c r="R294" s="854"/>
      <c r="S294" s="854"/>
      <c r="T294" s="854"/>
      <c r="U294" s="854"/>
      <c r="V294" s="855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847" t="s">
        <v>507</v>
      </c>
      <c r="B295" s="847"/>
      <c r="C295" s="847"/>
      <c r="D295" s="847"/>
      <c r="E295" s="847"/>
      <c r="F295" s="847"/>
      <c r="G295" s="847"/>
      <c r="H295" s="847"/>
      <c r="I295" s="847"/>
      <c r="J295" s="847"/>
      <c r="K295" s="847"/>
      <c r="L295" s="847"/>
      <c r="M295" s="847"/>
      <c r="N295" s="847"/>
      <c r="O295" s="847"/>
      <c r="P295" s="847"/>
      <c r="Q295" s="847"/>
      <c r="R295" s="847"/>
      <c r="S295" s="847"/>
      <c r="T295" s="847"/>
      <c r="U295" s="847"/>
      <c r="V295" s="847"/>
      <c r="W295" s="847"/>
      <c r="X295" s="847"/>
      <c r="Y295" s="847"/>
      <c r="Z295" s="847"/>
      <c r="AA295" s="65"/>
      <c r="AB295" s="65"/>
      <c r="AC295" s="79"/>
    </row>
    <row r="296" spans="1:68" ht="14.25" customHeight="1" x14ac:dyDescent="0.25">
      <c r="A296" s="848" t="s">
        <v>84</v>
      </c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8"/>
      <c r="P296" s="848"/>
      <c r="Q296" s="848"/>
      <c r="R296" s="848"/>
      <c r="S296" s="848"/>
      <c r="T296" s="848"/>
      <c r="U296" s="848"/>
      <c r="V296" s="848"/>
      <c r="W296" s="848"/>
      <c r="X296" s="848"/>
      <c r="Y296" s="848"/>
      <c r="Z296" s="848"/>
      <c r="AA296" s="66"/>
      <c r="AB296" s="66"/>
      <c r="AC296" s="80"/>
    </row>
    <row r="297" spans="1:68" ht="37.5" customHeight="1" x14ac:dyDescent="0.25">
      <c r="A297" s="63" t="s">
        <v>508</v>
      </c>
      <c r="B297" s="63" t="s">
        <v>509</v>
      </c>
      <c r="C297" s="36">
        <v>4301051409</v>
      </c>
      <c r="D297" s="849">
        <v>4680115881556</v>
      </c>
      <c r="E297" s="849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123</v>
      </c>
      <c r="L297" s="37" t="s">
        <v>45</v>
      </c>
      <c r="M297" s="38" t="s">
        <v>126</v>
      </c>
      <c r="N297" s="38"/>
      <c r="O297" s="37">
        <v>45</v>
      </c>
      <c r="P297" s="10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51"/>
      <c r="R297" s="851"/>
      <c r="S297" s="851"/>
      <c r="T297" s="8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510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511</v>
      </c>
      <c r="B298" s="63" t="s">
        <v>512</v>
      </c>
      <c r="C298" s="36">
        <v>4301051506</v>
      </c>
      <c r="D298" s="849">
        <v>4680115881037</v>
      </c>
      <c r="E298" s="849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132</v>
      </c>
      <c r="L298" s="37" t="s">
        <v>45</v>
      </c>
      <c r="M298" s="38" t="s">
        <v>82</v>
      </c>
      <c r="N298" s="38"/>
      <c r="O298" s="37">
        <v>40</v>
      </c>
      <c r="P298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51"/>
      <c r="R298" s="851"/>
      <c r="S298" s="851"/>
      <c r="T298" s="85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513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514</v>
      </c>
      <c r="B299" s="63" t="s">
        <v>515</v>
      </c>
      <c r="C299" s="36">
        <v>4301051893</v>
      </c>
      <c r="D299" s="849">
        <v>4680115886186</v>
      </c>
      <c r="E299" s="849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88</v>
      </c>
      <c r="L299" s="37" t="s">
        <v>45</v>
      </c>
      <c r="M299" s="38" t="s">
        <v>126</v>
      </c>
      <c r="N299" s="38"/>
      <c r="O299" s="37">
        <v>45</v>
      </c>
      <c r="P299" s="10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51"/>
      <c r="R299" s="851"/>
      <c r="S299" s="851"/>
      <c r="T299" s="85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510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516</v>
      </c>
      <c r="B300" s="63" t="s">
        <v>517</v>
      </c>
      <c r="C300" s="36">
        <v>4301051487</v>
      </c>
      <c r="D300" s="849">
        <v>4680115881228</v>
      </c>
      <c r="E300" s="849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88</v>
      </c>
      <c r="L300" s="37" t="s">
        <v>45</v>
      </c>
      <c r="M300" s="38" t="s">
        <v>82</v>
      </c>
      <c r="N300" s="38"/>
      <c r="O300" s="37">
        <v>40</v>
      </c>
      <c r="P300" s="10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51"/>
      <c r="R300" s="851"/>
      <c r="S300" s="851"/>
      <c r="T300" s="85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72"/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400" t="s">
        <v>513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0</v>
      </c>
      <c r="BN300" s="78">
        <f t="shared" si="74"/>
        <v>0</v>
      </c>
      <c r="BO300" s="78">
        <f t="shared" si="75"/>
        <v>0</v>
      </c>
      <c r="BP300" s="78">
        <f t="shared" si="76"/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4301051384</v>
      </c>
      <c r="D301" s="849">
        <v>4680115881211</v>
      </c>
      <c r="E301" s="849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88</v>
      </c>
      <c r="L301" s="37" t="s">
        <v>152</v>
      </c>
      <c r="M301" s="38" t="s">
        <v>82</v>
      </c>
      <c r="N301" s="38"/>
      <c r="O301" s="37">
        <v>45</v>
      </c>
      <c r="P301" s="10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51"/>
      <c r="R301" s="851"/>
      <c r="S301" s="851"/>
      <c r="T301" s="8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72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402" t="s">
        <v>510</v>
      </c>
      <c r="AG301" s="78"/>
      <c r="AJ301" s="84" t="s">
        <v>153</v>
      </c>
      <c r="AK301" s="84">
        <v>33.6</v>
      </c>
      <c r="BB301" s="403" t="s">
        <v>66</v>
      </c>
      <c r="BM301" s="78">
        <f t="shared" si="73"/>
        <v>0</v>
      </c>
      <c r="BN301" s="78">
        <f t="shared" si="74"/>
        <v>0</v>
      </c>
      <c r="BO301" s="78">
        <f t="shared" si="75"/>
        <v>0</v>
      </c>
      <c r="BP301" s="78">
        <f t="shared" si="76"/>
        <v>0</v>
      </c>
    </row>
    <row r="302" spans="1:68" ht="37.5" customHeight="1" x14ac:dyDescent="0.25">
      <c r="A302" s="63" t="s">
        <v>520</v>
      </c>
      <c r="B302" s="63" t="s">
        <v>521</v>
      </c>
      <c r="C302" s="36">
        <v>4301051378</v>
      </c>
      <c r="D302" s="849">
        <v>4680115881020</v>
      </c>
      <c r="E302" s="849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132</v>
      </c>
      <c r="L302" s="37" t="s">
        <v>45</v>
      </c>
      <c r="M302" s="38" t="s">
        <v>82</v>
      </c>
      <c r="N302" s="38"/>
      <c r="O302" s="37">
        <v>45</v>
      </c>
      <c r="P302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51"/>
      <c r="R302" s="851"/>
      <c r="S302" s="851"/>
      <c r="T302" s="8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522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856"/>
      <c r="B303" s="856"/>
      <c r="C303" s="856"/>
      <c r="D303" s="856"/>
      <c r="E303" s="856"/>
      <c r="F303" s="856"/>
      <c r="G303" s="856"/>
      <c r="H303" s="856"/>
      <c r="I303" s="856"/>
      <c r="J303" s="856"/>
      <c r="K303" s="856"/>
      <c r="L303" s="856"/>
      <c r="M303" s="856"/>
      <c r="N303" s="856"/>
      <c r="O303" s="857"/>
      <c r="P303" s="853" t="s">
        <v>40</v>
      </c>
      <c r="Q303" s="854"/>
      <c r="R303" s="854"/>
      <c r="S303" s="854"/>
      <c r="T303" s="854"/>
      <c r="U303" s="854"/>
      <c r="V303" s="855"/>
      <c r="W303" s="42" t="s">
        <v>39</v>
      </c>
      <c r="X303" s="43">
        <f>IFERROR(X297/H297,"0")+IFERROR(X298/H298,"0")+IFERROR(X299/H299,"0")+IFERROR(X300/H300,"0")+IFERROR(X301/H301,"0")+IFERROR(X302/H302,"0")</f>
        <v>0</v>
      </c>
      <c r="Y303" s="43">
        <f>IFERROR(Y297/H297,"0")+IFERROR(Y298/H298,"0")+IFERROR(Y299/H299,"0")+IFERROR(Y300/H300,"0")+IFERROR(Y301/H301,"0")+IFERROR(Y302/H302,"0")</f>
        <v>0</v>
      </c>
      <c r="Z303" s="43">
        <f>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56"/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7"/>
      <c r="P304" s="853" t="s">
        <v>40</v>
      </c>
      <c r="Q304" s="854"/>
      <c r="R304" s="854"/>
      <c r="S304" s="854"/>
      <c r="T304" s="854"/>
      <c r="U304" s="854"/>
      <c r="V304" s="855"/>
      <c r="W304" s="42" t="s">
        <v>0</v>
      </c>
      <c r="X304" s="43">
        <f>IFERROR(SUM(X297:X302),"0")</f>
        <v>0</v>
      </c>
      <c r="Y304" s="43">
        <f>IFERROR(SUM(Y297:Y302),"0")</f>
        <v>0</v>
      </c>
      <c r="Z304" s="42"/>
      <c r="AA304" s="67"/>
      <c r="AB304" s="67"/>
      <c r="AC304" s="67"/>
    </row>
    <row r="305" spans="1:68" ht="16.5" customHeight="1" x14ac:dyDescent="0.25">
      <c r="A305" s="847" t="s">
        <v>523</v>
      </c>
      <c r="B305" s="847"/>
      <c r="C305" s="847"/>
      <c r="D305" s="847"/>
      <c r="E305" s="847"/>
      <c r="F305" s="847"/>
      <c r="G305" s="847"/>
      <c r="H305" s="847"/>
      <c r="I305" s="847"/>
      <c r="J305" s="847"/>
      <c r="K305" s="847"/>
      <c r="L305" s="847"/>
      <c r="M305" s="847"/>
      <c r="N305" s="847"/>
      <c r="O305" s="847"/>
      <c r="P305" s="847"/>
      <c r="Q305" s="847"/>
      <c r="R305" s="847"/>
      <c r="S305" s="847"/>
      <c r="T305" s="847"/>
      <c r="U305" s="847"/>
      <c r="V305" s="847"/>
      <c r="W305" s="847"/>
      <c r="X305" s="847"/>
      <c r="Y305" s="847"/>
      <c r="Z305" s="847"/>
      <c r="AA305" s="65"/>
      <c r="AB305" s="65"/>
      <c r="AC305" s="79"/>
    </row>
    <row r="306" spans="1:68" ht="14.25" customHeight="1" x14ac:dyDescent="0.25">
      <c r="A306" s="848" t="s">
        <v>118</v>
      </c>
      <c r="B306" s="848"/>
      <c r="C306" s="848"/>
      <c r="D306" s="848"/>
      <c r="E306" s="848"/>
      <c r="F306" s="848"/>
      <c r="G306" s="848"/>
      <c r="H306" s="848"/>
      <c r="I306" s="848"/>
      <c r="J306" s="848"/>
      <c r="K306" s="848"/>
      <c r="L306" s="848"/>
      <c r="M306" s="848"/>
      <c r="N306" s="848"/>
      <c r="O306" s="848"/>
      <c r="P306" s="848"/>
      <c r="Q306" s="848"/>
      <c r="R306" s="848"/>
      <c r="S306" s="848"/>
      <c r="T306" s="848"/>
      <c r="U306" s="848"/>
      <c r="V306" s="848"/>
      <c r="W306" s="848"/>
      <c r="X306" s="848"/>
      <c r="Y306" s="848"/>
      <c r="Z306" s="848"/>
      <c r="AA306" s="66"/>
      <c r="AB306" s="66"/>
      <c r="AC306" s="80"/>
    </row>
    <row r="307" spans="1:68" ht="27" customHeight="1" x14ac:dyDescent="0.25">
      <c r="A307" s="63" t="s">
        <v>524</v>
      </c>
      <c r="B307" s="63" t="s">
        <v>525</v>
      </c>
      <c r="C307" s="36">
        <v>4301011306</v>
      </c>
      <c r="D307" s="849">
        <v>4607091389296</v>
      </c>
      <c r="E307" s="849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132</v>
      </c>
      <c r="L307" s="37" t="s">
        <v>45</v>
      </c>
      <c r="M307" s="38" t="s">
        <v>126</v>
      </c>
      <c r="N307" s="38"/>
      <c r="O307" s="37">
        <v>45</v>
      </c>
      <c r="P307" s="10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51"/>
      <c r="R307" s="851"/>
      <c r="S307" s="851"/>
      <c r="T307" s="85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526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56"/>
      <c r="B308" s="856"/>
      <c r="C308" s="856"/>
      <c r="D308" s="856"/>
      <c r="E308" s="856"/>
      <c r="F308" s="856"/>
      <c r="G308" s="856"/>
      <c r="H308" s="856"/>
      <c r="I308" s="856"/>
      <c r="J308" s="856"/>
      <c r="K308" s="856"/>
      <c r="L308" s="856"/>
      <c r="M308" s="856"/>
      <c r="N308" s="856"/>
      <c r="O308" s="857"/>
      <c r="P308" s="853" t="s">
        <v>40</v>
      </c>
      <c r="Q308" s="854"/>
      <c r="R308" s="854"/>
      <c r="S308" s="854"/>
      <c r="T308" s="854"/>
      <c r="U308" s="854"/>
      <c r="V308" s="855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856"/>
      <c r="B309" s="856"/>
      <c r="C309" s="856"/>
      <c r="D309" s="856"/>
      <c r="E309" s="856"/>
      <c r="F309" s="856"/>
      <c r="G309" s="856"/>
      <c r="H309" s="856"/>
      <c r="I309" s="856"/>
      <c r="J309" s="856"/>
      <c r="K309" s="856"/>
      <c r="L309" s="856"/>
      <c r="M309" s="856"/>
      <c r="N309" s="856"/>
      <c r="O309" s="857"/>
      <c r="P309" s="853" t="s">
        <v>40</v>
      </c>
      <c r="Q309" s="854"/>
      <c r="R309" s="854"/>
      <c r="S309" s="854"/>
      <c r="T309" s="854"/>
      <c r="U309" s="854"/>
      <c r="V309" s="855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848" t="s">
        <v>78</v>
      </c>
      <c r="B310" s="848"/>
      <c r="C310" s="848"/>
      <c r="D310" s="848"/>
      <c r="E310" s="848"/>
      <c r="F310" s="848"/>
      <c r="G310" s="848"/>
      <c r="H310" s="848"/>
      <c r="I310" s="848"/>
      <c r="J310" s="848"/>
      <c r="K310" s="848"/>
      <c r="L310" s="848"/>
      <c r="M310" s="848"/>
      <c r="N310" s="848"/>
      <c r="O310" s="848"/>
      <c r="P310" s="848"/>
      <c r="Q310" s="848"/>
      <c r="R310" s="848"/>
      <c r="S310" s="848"/>
      <c r="T310" s="848"/>
      <c r="U310" s="848"/>
      <c r="V310" s="848"/>
      <c r="W310" s="848"/>
      <c r="X310" s="848"/>
      <c r="Y310" s="848"/>
      <c r="Z310" s="848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4301031307</v>
      </c>
      <c r="D311" s="849">
        <v>4680115880344</v>
      </c>
      <c r="E311" s="849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83</v>
      </c>
      <c r="L311" s="37" t="s">
        <v>45</v>
      </c>
      <c r="M311" s="38" t="s">
        <v>82</v>
      </c>
      <c r="N311" s="38"/>
      <c r="O311" s="37">
        <v>40</v>
      </c>
      <c r="P311" s="10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51"/>
      <c r="R311" s="851"/>
      <c r="S311" s="851"/>
      <c r="T311" s="8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56"/>
      <c r="B312" s="856"/>
      <c r="C312" s="856"/>
      <c r="D312" s="856"/>
      <c r="E312" s="856"/>
      <c r="F312" s="856"/>
      <c r="G312" s="856"/>
      <c r="H312" s="856"/>
      <c r="I312" s="856"/>
      <c r="J312" s="856"/>
      <c r="K312" s="856"/>
      <c r="L312" s="856"/>
      <c r="M312" s="856"/>
      <c r="N312" s="856"/>
      <c r="O312" s="857"/>
      <c r="P312" s="853" t="s">
        <v>40</v>
      </c>
      <c r="Q312" s="854"/>
      <c r="R312" s="854"/>
      <c r="S312" s="854"/>
      <c r="T312" s="854"/>
      <c r="U312" s="854"/>
      <c r="V312" s="85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56"/>
      <c r="B313" s="856"/>
      <c r="C313" s="856"/>
      <c r="D313" s="856"/>
      <c r="E313" s="856"/>
      <c r="F313" s="856"/>
      <c r="G313" s="856"/>
      <c r="H313" s="856"/>
      <c r="I313" s="856"/>
      <c r="J313" s="856"/>
      <c r="K313" s="856"/>
      <c r="L313" s="856"/>
      <c r="M313" s="856"/>
      <c r="N313" s="856"/>
      <c r="O313" s="857"/>
      <c r="P313" s="853" t="s">
        <v>40</v>
      </c>
      <c r="Q313" s="854"/>
      <c r="R313" s="854"/>
      <c r="S313" s="854"/>
      <c r="T313" s="854"/>
      <c r="U313" s="854"/>
      <c r="V313" s="85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48" t="s">
        <v>84</v>
      </c>
      <c r="B314" s="848"/>
      <c r="C314" s="848"/>
      <c r="D314" s="848"/>
      <c r="E314" s="848"/>
      <c r="F314" s="848"/>
      <c r="G314" s="848"/>
      <c r="H314" s="848"/>
      <c r="I314" s="848"/>
      <c r="J314" s="848"/>
      <c r="K314" s="848"/>
      <c r="L314" s="848"/>
      <c r="M314" s="848"/>
      <c r="N314" s="848"/>
      <c r="O314" s="848"/>
      <c r="P314" s="848"/>
      <c r="Q314" s="848"/>
      <c r="R314" s="848"/>
      <c r="S314" s="848"/>
      <c r="T314" s="848"/>
      <c r="U314" s="848"/>
      <c r="V314" s="848"/>
      <c r="W314" s="848"/>
      <c r="X314" s="848"/>
      <c r="Y314" s="848"/>
      <c r="Z314" s="848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4301051524</v>
      </c>
      <c r="D315" s="849">
        <v>4680115883062</v>
      </c>
      <c r="E315" s="849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88</v>
      </c>
      <c r="L315" s="37" t="s">
        <v>45</v>
      </c>
      <c r="M315" s="38" t="s">
        <v>165</v>
      </c>
      <c r="N315" s="38"/>
      <c r="O315" s="37">
        <v>45</v>
      </c>
      <c r="P315" s="10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51"/>
      <c r="R315" s="851"/>
      <c r="S315" s="851"/>
      <c r="T315" s="8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533</v>
      </c>
      <c r="B316" s="63" t="s">
        <v>534</v>
      </c>
      <c r="C316" s="36">
        <v>4301051731</v>
      </c>
      <c r="D316" s="849">
        <v>4680115884618</v>
      </c>
      <c r="E316" s="849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132</v>
      </c>
      <c r="L316" s="37" t="s">
        <v>45</v>
      </c>
      <c r="M316" s="38" t="s">
        <v>82</v>
      </c>
      <c r="N316" s="38"/>
      <c r="O316" s="37">
        <v>45</v>
      </c>
      <c r="P316" s="10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51"/>
      <c r="R316" s="851"/>
      <c r="S316" s="851"/>
      <c r="T316" s="8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535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56"/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7"/>
      <c r="P317" s="853" t="s">
        <v>40</v>
      </c>
      <c r="Q317" s="854"/>
      <c r="R317" s="854"/>
      <c r="S317" s="854"/>
      <c r="T317" s="854"/>
      <c r="U317" s="854"/>
      <c r="V317" s="855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856"/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7"/>
      <c r="P318" s="853" t="s">
        <v>40</v>
      </c>
      <c r="Q318" s="854"/>
      <c r="R318" s="854"/>
      <c r="S318" s="854"/>
      <c r="T318" s="854"/>
      <c r="U318" s="854"/>
      <c r="V318" s="855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847" t="s">
        <v>536</v>
      </c>
      <c r="B319" s="847"/>
      <c r="C319" s="847"/>
      <c r="D319" s="847"/>
      <c r="E319" s="847"/>
      <c r="F319" s="847"/>
      <c r="G319" s="847"/>
      <c r="H319" s="847"/>
      <c r="I319" s="847"/>
      <c r="J319" s="847"/>
      <c r="K319" s="847"/>
      <c r="L319" s="847"/>
      <c r="M319" s="847"/>
      <c r="N319" s="847"/>
      <c r="O319" s="847"/>
      <c r="P319" s="847"/>
      <c r="Q319" s="847"/>
      <c r="R319" s="847"/>
      <c r="S319" s="847"/>
      <c r="T319" s="847"/>
      <c r="U319" s="847"/>
      <c r="V319" s="847"/>
      <c r="W319" s="847"/>
      <c r="X319" s="847"/>
      <c r="Y319" s="847"/>
      <c r="Z319" s="847"/>
      <c r="AA319" s="65"/>
      <c r="AB319" s="65"/>
      <c r="AC319" s="79"/>
    </row>
    <row r="320" spans="1:68" ht="14.25" customHeight="1" x14ac:dyDescent="0.25">
      <c r="A320" s="848" t="s">
        <v>118</v>
      </c>
      <c r="B320" s="848"/>
      <c r="C320" s="848"/>
      <c r="D320" s="848"/>
      <c r="E320" s="848"/>
      <c r="F320" s="848"/>
      <c r="G320" s="848"/>
      <c r="H320" s="848"/>
      <c r="I320" s="848"/>
      <c r="J320" s="848"/>
      <c r="K320" s="848"/>
      <c r="L320" s="848"/>
      <c r="M320" s="848"/>
      <c r="N320" s="848"/>
      <c r="O320" s="848"/>
      <c r="P320" s="848"/>
      <c r="Q320" s="848"/>
      <c r="R320" s="848"/>
      <c r="S320" s="848"/>
      <c r="T320" s="848"/>
      <c r="U320" s="848"/>
      <c r="V320" s="848"/>
      <c r="W320" s="848"/>
      <c r="X320" s="848"/>
      <c r="Y320" s="848"/>
      <c r="Z320" s="848"/>
      <c r="AA320" s="66"/>
      <c r="AB320" s="66"/>
      <c r="AC320" s="80"/>
    </row>
    <row r="321" spans="1:68" ht="27" customHeight="1" x14ac:dyDescent="0.25">
      <c r="A321" s="63" t="s">
        <v>537</v>
      </c>
      <c r="B321" s="63" t="s">
        <v>538</v>
      </c>
      <c r="C321" s="36">
        <v>4301011353</v>
      </c>
      <c r="D321" s="849">
        <v>4607091389807</v>
      </c>
      <c r="E321" s="849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132</v>
      </c>
      <c r="L321" s="37" t="s">
        <v>45</v>
      </c>
      <c r="M321" s="38" t="s">
        <v>122</v>
      </c>
      <c r="N321" s="38"/>
      <c r="O321" s="37">
        <v>55</v>
      </c>
      <c r="P321" s="102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51"/>
      <c r="R321" s="851"/>
      <c r="S321" s="851"/>
      <c r="T321" s="8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539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56"/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7"/>
      <c r="P322" s="853" t="s">
        <v>40</v>
      </c>
      <c r="Q322" s="854"/>
      <c r="R322" s="854"/>
      <c r="S322" s="854"/>
      <c r="T322" s="854"/>
      <c r="U322" s="854"/>
      <c r="V322" s="85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56"/>
      <c r="B323" s="856"/>
      <c r="C323" s="856"/>
      <c r="D323" s="856"/>
      <c r="E323" s="856"/>
      <c r="F323" s="856"/>
      <c r="G323" s="856"/>
      <c r="H323" s="856"/>
      <c r="I323" s="856"/>
      <c r="J323" s="856"/>
      <c r="K323" s="856"/>
      <c r="L323" s="856"/>
      <c r="M323" s="856"/>
      <c r="N323" s="856"/>
      <c r="O323" s="857"/>
      <c r="P323" s="853" t="s">
        <v>40</v>
      </c>
      <c r="Q323" s="854"/>
      <c r="R323" s="854"/>
      <c r="S323" s="854"/>
      <c r="T323" s="854"/>
      <c r="U323" s="854"/>
      <c r="V323" s="85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48" t="s">
        <v>78</v>
      </c>
      <c r="B324" s="848"/>
      <c r="C324" s="848"/>
      <c r="D324" s="848"/>
      <c r="E324" s="848"/>
      <c r="F324" s="848"/>
      <c r="G324" s="848"/>
      <c r="H324" s="848"/>
      <c r="I324" s="848"/>
      <c r="J324" s="848"/>
      <c r="K324" s="848"/>
      <c r="L324" s="848"/>
      <c r="M324" s="848"/>
      <c r="N324" s="848"/>
      <c r="O324" s="848"/>
      <c r="P324" s="848"/>
      <c r="Q324" s="848"/>
      <c r="R324" s="848"/>
      <c r="S324" s="848"/>
      <c r="T324" s="848"/>
      <c r="U324" s="848"/>
      <c r="V324" s="848"/>
      <c r="W324" s="848"/>
      <c r="X324" s="848"/>
      <c r="Y324" s="848"/>
      <c r="Z324" s="848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4301031164</v>
      </c>
      <c r="D325" s="849">
        <v>4680115880481</v>
      </c>
      <c r="E325" s="849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83</v>
      </c>
      <c r="L325" s="37" t="s">
        <v>45</v>
      </c>
      <c r="M325" s="38" t="s">
        <v>82</v>
      </c>
      <c r="N325" s="38"/>
      <c r="O325" s="37">
        <v>40</v>
      </c>
      <c r="P325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51"/>
      <c r="R325" s="851"/>
      <c r="S325" s="851"/>
      <c r="T325" s="8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56"/>
      <c r="B326" s="856"/>
      <c r="C326" s="856"/>
      <c r="D326" s="856"/>
      <c r="E326" s="856"/>
      <c r="F326" s="856"/>
      <c r="G326" s="856"/>
      <c r="H326" s="856"/>
      <c r="I326" s="856"/>
      <c r="J326" s="856"/>
      <c r="K326" s="856"/>
      <c r="L326" s="856"/>
      <c r="M326" s="856"/>
      <c r="N326" s="856"/>
      <c r="O326" s="857"/>
      <c r="P326" s="853" t="s">
        <v>40</v>
      </c>
      <c r="Q326" s="854"/>
      <c r="R326" s="854"/>
      <c r="S326" s="854"/>
      <c r="T326" s="854"/>
      <c r="U326" s="854"/>
      <c r="V326" s="85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56"/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7"/>
      <c r="P327" s="853" t="s">
        <v>40</v>
      </c>
      <c r="Q327" s="854"/>
      <c r="R327" s="854"/>
      <c r="S327" s="854"/>
      <c r="T327" s="854"/>
      <c r="U327" s="854"/>
      <c r="V327" s="85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48" t="s">
        <v>84</v>
      </c>
      <c r="B328" s="848"/>
      <c r="C328" s="848"/>
      <c r="D328" s="848"/>
      <c r="E328" s="848"/>
      <c r="F328" s="848"/>
      <c r="G328" s="848"/>
      <c r="H328" s="848"/>
      <c r="I328" s="848"/>
      <c r="J328" s="848"/>
      <c r="K328" s="848"/>
      <c r="L328" s="848"/>
      <c r="M328" s="848"/>
      <c r="N328" s="848"/>
      <c r="O328" s="848"/>
      <c r="P328" s="848"/>
      <c r="Q328" s="848"/>
      <c r="R328" s="848"/>
      <c r="S328" s="848"/>
      <c r="T328" s="848"/>
      <c r="U328" s="848"/>
      <c r="V328" s="848"/>
      <c r="W328" s="848"/>
      <c r="X328" s="848"/>
      <c r="Y328" s="848"/>
      <c r="Z328" s="848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4301051344</v>
      </c>
      <c r="D329" s="849">
        <v>4680115880412</v>
      </c>
      <c r="E329" s="849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88</v>
      </c>
      <c r="L329" s="37" t="s">
        <v>45</v>
      </c>
      <c r="M329" s="38" t="s">
        <v>126</v>
      </c>
      <c r="N329" s="38"/>
      <c r="O329" s="37">
        <v>45</v>
      </c>
      <c r="P329" s="10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51"/>
      <c r="R329" s="851"/>
      <c r="S329" s="851"/>
      <c r="T329" s="8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546</v>
      </c>
      <c r="B330" s="63" t="s">
        <v>547</v>
      </c>
      <c r="C330" s="36">
        <v>4301051277</v>
      </c>
      <c r="D330" s="849">
        <v>4680115880511</v>
      </c>
      <c r="E330" s="849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88</v>
      </c>
      <c r="L330" s="37" t="s">
        <v>45</v>
      </c>
      <c r="M330" s="38" t="s">
        <v>126</v>
      </c>
      <c r="N330" s="38"/>
      <c r="O330" s="37">
        <v>40</v>
      </c>
      <c r="P330" s="10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51"/>
      <c r="R330" s="851"/>
      <c r="S330" s="851"/>
      <c r="T330" s="8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548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56"/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7"/>
      <c r="P331" s="853" t="s">
        <v>40</v>
      </c>
      <c r="Q331" s="854"/>
      <c r="R331" s="854"/>
      <c r="S331" s="854"/>
      <c r="T331" s="854"/>
      <c r="U331" s="854"/>
      <c r="V331" s="855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856"/>
      <c r="B332" s="856"/>
      <c r="C332" s="856"/>
      <c r="D332" s="856"/>
      <c r="E332" s="856"/>
      <c r="F332" s="856"/>
      <c r="G332" s="856"/>
      <c r="H332" s="856"/>
      <c r="I332" s="856"/>
      <c r="J332" s="856"/>
      <c r="K332" s="856"/>
      <c r="L332" s="856"/>
      <c r="M332" s="856"/>
      <c r="N332" s="856"/>
      <c r="O332" s="857"/>
      <c r="P332" s="853" t="s">
        <v>40</v>
      </c>
      <c r="Q332" s="854"/>
      <c r="R332" s="854"/>
      <c r="S332" s="854"/>
      <c r="T332" s="854"/>
      <c r="U332" s="854"/>
      <c r="V332" s="855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847" t="s">
        <v>549</v>
      </c>
      <c r="B333" s="847"/>
      <c r="C333" s="847"/>
      <c r="D333" s="847"/>
      <c r="E333" s="847"/>
      <c r="F333" s="847"/>
      <c r="G333" s="847"/>
      <c r="H333" s="847"/>
      <c r="I333" s="847"/>
      <c r="J333" s="847"/>
      <c r="K333" s="847"/>
      <c r="L333" s="847"/>
      <c r="M333" s="847"/>
      <c r="N333" s="847"/>
      <c r="O333" s="847"/>
      <c r="P333" s="847"/>
      <c r="Q333" s="847"/>
      <c r="R333" s="847"/>
      <c r="S333" s="847"/>
      <c r="T333" s="847"/>
      <c r="U333" s="847"/>
      <c r="V333" s="847"/>
      <c r="W333" s="847"/>
      <c r="X333" s="847"/>
      <c r="Y333" s="847"/>
      <c r="Z333" s="847"/>
      <c r="AA333" s="65"/>
      <c r="AB333" s="65"/>
      <c r="AC333" s="79"/>
    </row>
    <row r="334" spans="1:68" ht="14.25" customHeight="1" x14ac:dyDescent="0.25">
      <c r="A334" s="848" t="s">
        <v>118</v>
      </c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8"/>
      <c r="P334" s="848"/>
      <c r="Q334" s="848"/>
      <c r="R334" s="848"/>
      <c r="S334" s="848"/>
      <c r="T334" s="848"/>
      <c r="U334" s="848"/>
      <c r="V334" s="848"/>
      <c r="W334" s="848"/>
      <c r="X334" s="848"/>
      <c r="Y334" s="848"/>
      <c r="Z334" s="848"/>
      <c r="AA334" s="66"/>
      <c r="AB334" s="66"/>
      <c r="AC334" s="80"/>
    </row>
    <row r="335" spans="1:68" ht="27" customHeight="1" x14ac:dyDescent="0.25">
      <c r="A335" s="63" t="s">
        <v>550</v>
      </c>
      <c r="B335" s="63" t="s">
        <v>551</v>
      </c>
      <c r="C335" s="36">
        <v>4301011593</v>
      </c>
      <c r="D335" s="849">
        <v>4680115882973</v>
      </c>
      <c r="E335" s="849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123</v>
      </c>
      <c r="L335" s="37" t="s">
        <v>45</v>
      </c>
      <c r="M335" s="38" t="s">
        <v>122</v>
      </c>
      <c r="N335" s="38"/>
      <c r="O335" s="37">
        <v>55</v>
      </c>
      <c r="P335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51"/>
      <c r="R335" s="851"/>
      <c r="S335" s="851"/>
      <c r="T335" s="8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436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4301011594</v>
      </c>
      <c r="D336" s="849">
        <v>4680115883413</v>
      </c>
      <c r="E336" s="849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132</v>
      </c>
      <c r="L336" s="37" t="s">
        <v>45</v>
      </c>
      <c r="M336" s="38" t="s">
        <v>122</v>
      </c>
      <c r="N336" s="38"/>
      <c r="O336" s="37">
        <v>55</v>
      </c>
      <c r="P336" s="102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51"/>
      <c r="R336" s="851"/>
      <c r="S336" s="851"/>
      <c r="T336" s="8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436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56"/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7"/>
      <c r="P337" s="853" t="s">
        <v>40</v>
      </c>
      <c r="Q337" s="854"/>
      <c r="R337" s="854"/>
      <c r="S337" s="854"/>
      <c r="T337" s="854"/>
      <c r="U337" s="854"/>
      <c r="V337" s="85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56"/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7"/>
      <c r="P338" s="853" t="s">
        <v>40</v>
      </c>
      <c r="Q338" s="854"/>
      <c r="R338" s="854"/>
      <c r="S338" s="854"/>
      <c r="T338" s="854"/>
      <c r="U338" s="854"/>
      <c r="V338" s="85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848" t="s">
        <v>78</v>
      </c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8"/>
      <c r="P339" s="848"/>
      <c r="Q339" s="848"/>
      <c r="R339" s="848"/>
      <c r="S339" s="848"/>
      <c r="T339" s="848"/>
      <c r="U339" s="848"/>
      <c r="V339" s="848"/>
      <c r="W339" s="848"/>
      <c r="X339" s="848"/>
      <c r="Y339" s="848"/>
      <c r="Z339" s="848"/>
      <c r="AA339" s="66"/>
      <c r="AB339" s="66"/>
      <c r="AC339" s="80"/>
    </row>
    <row r="340" spans="1:68" ht="27" customHeight="1" x14ac:dyDescent="0.25">
      <c r="A340" s="63" t="s">
        <v>554</v>
      </c>
      <c r="B340" s="63" t="s">
        <v>555</v>
      </c>
      <c r="C340" s="36">
        <v>4301031305</v>
      </c>
      <c r="D340" s="849">
        <v>4607091389845</v>
      </c>
      <c r="E340" s="849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83</v>
      </c>
      <c r="L340" s="37" t="s">
        <v>45</v>
      </c>
      <c r="M340" s="38" t="s">
        <v>82</v>
      </c>
      <c r="N340" s="38"/>
      <c r="O340" s="37">
        <v>40</v>
      </c>
      <c r="P340" s="10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51"/>
      <c r="R340" s="851"/>
      <c r="S340" s="851"/>
      <c r="T340" s="8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556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557</v>
      </c>
      <c r="B341" s="63" t="s">
        <v>558</v>
      </c>
      <c r="C341" s="36">
        <v>4301031306</v>
      </c>
      <c r="D341" s="849">
        <v>4680115882881</v>
      </c>
      <c r="E341" s="849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83</v>
      </c>
      <c r="L341" s="37" t="s">
        <v>45</v>
      </c>
      <c r="M341" s="38" t="s">
        <v>82</v>
      </c>
      <c r="N341" s="38"/>
      <c r="O341" s="37">
        <v>40</v>
      </c>
      <c r="P341" s="10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51"/>
      <c r="R341" s="851"/>
      <c r="S341" s="851"/>
      <c r="T341" s="8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556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56"/>
      <c r="B342" s="856"/>
      <c r="C342" s="856"/>
      <c r="D342" s="856"/>
      <c r="E342" s="856"/>
      <c r="F342" s="856"/>
      <c r="G342" s="856"/>
      <c r="H342" s="856"/>
      <c r="I342" s="856"/>
      <c r="J342" s="856"/>
      <c r="K342" s="856"/>
      <c r="L342" s="856"/>
      <c r="M342" s="856"/>
      <c r="N342" s="856"/>
      <c r="O342" s="857"/>
      <c r="P342" s="853" t="s">
        <v>40</v>
      </c>
      <c r="Q342" s="854"/>
      <c r="R342" s="854"/>
      <c r="S342" s="854"/>
      <c r="T342" s="854"/>
      <c r="U342" s="854"/>
      <c r="V342" s="855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56"/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7"/>
      <c r="P343" s="853" t="s">
        <v>40</v>
      </c>
      <c r="Q343" s="854"/>
      <c r="R343" s="854"/>
      <c r="S343" s="854"/>
      <c r="T343" s="854"/>
      <c r="U343" s="854"/>
      <c r="V343" s="855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848" t="s">
        <v>84</v>
      </c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8"/>
      <c r="P344" s="848"/>
      <c r="Q344" s="848"/>
      <c r="R344" s="848"/>
      <c r="S344" s="848"/>
      <c r="T344" s="848"/>
      <c r="U344" s="848"/>
      <c r="V344" s="848"/>
      <c r="W344" s="848"/>
      <c r="X344" s="848"/>
      <c r="Y344" s="848"/>
      <c r="Z344" s="848"/>
      <c r="AA344" s="66"/>
      <c r="AB344" s="66"/>
      <c r="AC344" s="80"/>
    </row>
    <row r="345" spans="1:68" ht="37.5" customHeight="1" x14ac:dyDescent="0.25">
      <c r="A345" s="63" t="s">
        <v>559</v>
      </c>
      <c r="B345" s="63" t="s">
        <v>560</v>
      </c>
      <c r="C345" s="36">
        <v>4301051517</v>
      </c>
      <c r="D345" s="849">
        <v>4680115883390</v>
      </c>
      <c r="E345" s="849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88</v>
      </c>
      <c r="L345" s="37" t="s">
        <v>45</v>
      </c>
      <c r="M345" s="38" t="s">
        <v>82</v>
      </c>
      <c r="N345" s="38"/>
      <c r="O345" s="37">
        <v>40</v>
      </c>
      <c r="P345" s="10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51"/>
      <c r="R345" s="851"/>
      <c r="S345" s="851"/>
      <c r="T345" s="85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561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56"/>
      <c r="B346" s="856"/>
      <c r="C346" s="856"/>
      <c r="D346" s="856"/>
      <c r="E346" s="856"/>
      <c r="F346" s="856"/>
      <c r="G346" s="856"/>
      <c r="H346" s="856"/>
      <c r="I346" s="856"/>
      <c r="J346" s="856"/>
      <c r="K346" s="856"/>
      <c r="L346" s="856"/>
      <c r="M346" s="856"/>
      <c r="N346" s="856"/>
      <c r="O346" s="857"/>
      <c r="P346" s="853" t="s">
        <v>40</v>
      </c>
      <c r="Q346" s="854"/>
      <c r="R346" s="854"/>
      <c r="S346" s="854"/>
      <c r="T346" s="854"/>
      <c r="U346" s="854"/>
      <c r="V346" s="855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56"/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7"/>
      <c r="P347" s="853" t="s">
        <v>40</v>
      </c>
      <c r="Q347" s="854"/>
      <c r="R347" s="854"/>
      <c r="S347" s="854"/>
      <c r="T347" s="854"/>
      <c r="U347" s="854"/>
      <c r="V347" s="855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847" t="s">
        <v>562</v>
      </c>
      <c r="B348" s="847"/>
      <c r="C348" s="847"/>
      <c r="D348" s="847"/>
      <c r="E348" s="847"/>
      <c r="F348" s="847"/>
      <c r="G348" s="847"/>
      <c r="H348" s="847"/>
      <c r="I348" s="847"/>
      <c r="J348" s="847"/>
      <c r="K348" s="847"/>
      <c r="L348" s="847"/>
      <c r="M348" s="847"/>
      <c r="N348" s="847"/>
      <c r="O348" s="847"/>
      <c r="P348" s="847"/>
      <c r="Q348" s="847"/>
      <c r="R348" s="847"/>
      <c r="S348" s="847"/>
      <c r="T348" s="847"/>
      <c r="U348" s="847"/>
      <c r="V348" s="847"/>
      <c r="W348" s="847"/>
      <c r="X348" s="847"/>
      <c r="Y348" s="847"/>
      <c r="Z348" s="847"/>
      <c r="AA348" s="65"/>
      <c r="AB348" s="65"/>
      <c r="AC348" s="79"/>
    </row>
    <row r="349" spans="1:68" ht="14.25" customHeight="1" x14ac:dyDescent="0.25">
      <c r="A349" s="848" t="s">
        <v>118</v>
      </c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8"/>
      <c r="P349" s="848"/>
      <c r="Q349" s="848"/>
      <c r="R349" s="848"/>
      <c r="S349" s="848"/>
      <c r="T349" s="848"/>
      <c r="U349" s="848"/>
      <c r="V349" s="848"/>
      <c r="W349" s="848"/>
      <c r="X349" s="848"/>
      <c r="Y349" s="848"/>
      <c r="Z349" s="848"/>
      <c r="AA349" s="66"/>
      <c r="AB349" s="66"/>
      <c r="AC349" s="80"/>
    </row>
    <row r="350" spans="1:68" ht="16.5" customHeight="1" x14ac:dyDescent="0.25">
      <c r="A350" s="63" t="s">
        <v>563</v>
      </c>
      <c r="B350" s="63" t="s">
        <v>564</v>
      </c>
      <c r="C350" s="36">
        <v>4301011728</v>
      </c>
      <c r="D350" s="849">
        <v>4680115885141</v>
      </c>
      <c r="E350" s="849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83</v>
      </c>
      <c r="L350" s="37" t="s">
        <v>45</v>
      </c>
      <c r="M350" s="38" t="s">
        <v>126</v>
      </c>
      <c r="N350" s="38"/>
      <c r="O350" s="37">
        <v>55</v>
      </c>
      <c r="P350" s="10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51"/>
      <c r="R350" s="851"/>
      <c r="S350" s="851"/>
      <c r="T350" s="85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565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56"/>
      <c r="B351" s="856"/>
      <c r="C351" s="856"/>
      <c r="D351" s="856"/>
      <c r="E351" s="856"/>
      <c r="F351" s="856"/>
      <c r="G351" s="856"/>
      <c r="H351" s="856"/>
      <c r="I351" s="856"/>
      <c r="J351" s="856"/>
      <c r="K351" s="856"/>
      <c r="L351" s="856"/>
      <c r="M351" s="856"/>
      <c r="N351" s="856"/>
      <c r="O351" s="857"/>
      <c r="P351" s="853" t="s">
        <v>40</v>
      </c>
      <c r="Q351" s="854"/>
      <c r="R351" s="854"/>
      <c r="S351" s="854"/>
      <c r="T351" s="854"/>
      <c r="U351" s="854"/>
      <c r="V351" s="855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856"/>
      <c r="B352" s="856"/>
      <c r="C352" s="856"/>
      <c r="D352" s="856"/>
      <c r="E352" s="856"/>
      <c r="F352" s="856"/>
      <c r="G352" s="856"/>
      <c r="H352" s="856"/>
      <c r="I352" s="856"/>
      <c r="J352" s="856"/>
      <c r="K352" s="856"/>
      <c r="L352" s="856"/>
      <c r="M352" s="856"/>
      <c r="N352" s="856"/>
      <c r="O352" s="857"/>
      <c r="P352" s="853" t="s">
        <v>40</v>
      </c>
      <c r="Q352" s="854"/>
      <c r="R352" s="854"/>
      <c r="S352" s="854"/>
      <c r="T352" s="854"/>
      <c r="U352" s="854"/>
      <c r="V352" s="855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847" t="s">
        <v>566</v>
      </c>
      <c r="B353" s="847"/>
      <c r="C353" s="847"/>
      <c r="D353" s="847"/>
      <c r="E353" s="847"/>
      <c r="F353" s="847"/>
      <c r="G353" s="847"/>
      <c r="H353" s="847"/>
      <c r="I353" s="847"/>
      <c r="J353" s="847"/>
      <c r="K353" s="847"/>
      <c r="L353" s="847"/>
      <c r="M353" s="847"/>
      <c r="N353" s="847"/>
      <c r="O353" s="847"/>
      <c r="P353" s="847"/>
      <c r="Q353" s="847"/>
      <c r="R353" s="847"/>
      <c r="S353" s="847"/>
      <c r="T353" s="847"/>
      <c r="U353" s="847"/>
      <c r="V353" s="847"/>
      <c r="W353" s="847"/>
      <c r="X353" s="847"/>
      <c r="Y353" s="847"/>
      <c r="Z353" s="847"/>
      <c r="AA353" s="65"/>
      <c r="AB353" s="65"/>
      <c r="AC353" s="79"/>
    </row>
    <row r="354" spans="1:68" ht="14.25" customHeight="1" x14ac:dyDescent="0.25">
      <c r="A354" s="848" t="s">
        <v>118</v>
      </c>
      <c r="B354" s="848"/>
      <c r="C354" s="848"/>
      <c r="D354" s="848"/>
      <c r="E354" s="848"/>
      <c r="F354" s="848"/>
      <c r="G354" s="848"/>
      <c r="H354" s="848"/>
      <c r="I354" s="848"/>
      <c r="J354" s="848"/>
      <c r="K354" s="848"/>
      <c r="L354" s="848"/>
      <c r="M354" s="848"/>
      <c r="N354" s="848"/>
      <c r="O354" s="848"/>
      <c r="P354" s="848"/>
      <c r="Q354" s="848"/>
      <c r="R354" s="848"/>
      <c r="S354" s="848"/>
      <c r="T354" s="848"/>
      <c r="U354" s="848"/>
      <c r="V354" s="848"/>
      <c r="W354" s="848"/>
      <c r="X354" s="848"/>
      <c r="Y354" s="848"/>
      <c r="Z354" s="848"/>
      <c r="AA354" s="66"/>
      <c r="AB354" s="66"/>
      <c r="AC354" s="80"/>
    </row>
    <row r="355" spans="1:68" ht="27" customHeight="1" x14ac:dyDescent="0.25">
      <c r="A355" s="63" t="s">
        <v>567</v>
      </c>
      <c r="B355" s="63" t="s">
        <v>568</v>
      </c>
      <c r="C355" s="36">
        <v>4301012024</v>
      </c>
      <c r="D355" s="849">
        <v>4680115885615</v>
      </c>
      <c r="E355" s="849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123</v>
      </c>
      <c r="L355" s="37" t="s">
        <v>45</v>
      </c>
      <c r="M355" s="38" t="s">
        <v>126</v>
      </c>
      <c r="N355" s="38"/>
      <c r="O355" s="37">
        <v>55</v>
      </c>
      <c r="P355" s="10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51"/>
      <c r="R355" s="851"/>
      <c r="S355" s="851"/>
      <c r="T355" s="85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569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570</v>
      </c>
      <c r="B356" s="63" t="s">
        <v>571</v>
      </c>
      <c r="C356" s="36">
        <v>4301011911</v>
      </c>
      <c r="D356" s="849">
        <v>4680115885554</v>
      </c>
      <c r="E356" s="849"/>
      <c r="F356" s="62">
        <v>1.35</v>
      </c>
      <c r="G356" s="37">
        <v>8</v>
      </c>
      <c r="H356" s="62">
        <v>10.8</v>
      </c>
      <c r="I356" s="62">
        <v>11.28</v>
      </c>
      <c r="J356" s="37">
        <v>48</v>
      </c>
      <c r="K356" s="37" t="s">
        <v>123</v>
      </c>
      <c r="L356" s="37" t="s">
        <v>45</v>
      </c>
      <c r="M356" s="38" t="s">
        <v>427</v>
      </c>
      <c r="N356" s="38"/>
      <c r="O356" s="37">
        <v>55</v>
      </c>
      <c r="P356" s="103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1"/>
      <c r="R356" s="851"/>
      <c r="S356" s="851"/>
      <c r="T356" s="85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IFERROR(IF(Y356=0,"",ROUNDUP(Y356/H356,0)*0.02039),"")</f>
        <v/>
      </c>
      <c r="AA356" s="68" t="s">
        <v>45</v>
      </c>
      <c r="AB356" s="69" t="s">
        <v>45</v>
      </c>
      <c r="AC356" s="436" t="s">
        <v>572</v>
      </c>
      <c r="AG356" s="78"/>
      <c r="AJ356" s="84" t="s">
        <v>45</v>
      </c>
      <c r="AK356" s="84">
        <v>0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570</v>
      </c>
      <c r="B357" s="63" t="s">
        <v>573</v>
      </c>
      <c r="C357" s="36">
        <v>4301012016</v>
      </c>
      <c r="D357" s="849">
        <v>4680115885554</v>
      </c>
      <c r="E357" s="849"/>
      <c r="F357" s="62">
        <v>1.35</v>
      </c>
      <c r="G357" s="37">
        <v>8</v>
      </c>
      <c r="H357" s="62">
        <v>10.8</v>
      </c>
      <c r="I357" s="62">
        <v>11.234999999999999</v>
      </c>
      <c r="J357" s="37">
        <v>64</v>
      </c>
      <c r="K357" s="37" t="s">
        <v>123</v>
      </c>
      <c r="L357" s="37" t="s">
        <v>45</v>
      </c>
      <c r="M357" s="38" t="s">
        <v>126</v>
      </c>
      <c r="N357" s="38"/>
      <c r="O357" s="37">
        <v>55</v>
      </c>
      <c r="P357" s="10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1"/>
      <c r="R357" s="851"/>
      <c r="S357" s="851"/>
      <c r="T357" s="85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38" t="s">
        <v>574</v>
      </c>
      <c r="AG357" s="78"/>
      <c r="AJ357" s="84" t="s">
        <v>45</v>
      </c>
      <c r="AK357" s="84">
        <v>0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575</v>
      </c>
      <c r="B358" s="63" t="s">
        <v>576</v>
      </c>
      <c r="C358" s="36">
        <v>4301011858</v>
      </c>
      <c r="D358" s="849">
        <v>4680115885646</v>
      </c>
      <c r="E358" s="849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123</v>
      </c>
      <c r="L358" s="37" t="s">
        <v>45</v>
      </c>
      <c r="M358" s="38" t="s">
        <v>122</v>
      </c>
      <c r="N358" s="38"/>
      <c r="O358" s="37">
        <v>55</v>
      </c>
      <c r="P358" s="103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51"/>
      <c r="R358" s="851"/>
      <c r="S358" s="851"/>
      <c r="T358" s="85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4301011857</v>
      </c>
      <c r="D359" s="849">
        <v>4680115885622</v>
      </c>
      <c r="E359" s="84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132</v>
      </c>
      <c r="L359" s="37" t="s">
        <v>45</v>
      </c>
      <c r="M359" s="38" t="s">
        <v>122</v>
      </c>
      <c r="N359" s="38"/>
      <c r="O359" s="37">
        <v>55</v>
      </c>
      <c r="P359" s="10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51"/>
      <c r="R359" s="851"/>
      <c r="S359" s="851"/>
      <c r="T359" s="85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4301011573</v>
      </c>
      <c r="D360" s="849">
        <v>4680115881938</v>
      </c>
      <c r="E360" s="849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132</v>
      </c>
      <c r="L360" s="37" t="s">
        <v>45</v>
      </c>
      <c r="M360" s="38" t="s">
        <v>122</v>
      </c>
      <c r="N360" s="38"/>
      <c r="O360" s="37">
        <v>90</v>
      </c>
      <c r="P360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51"/>
      <c r="R360" s="851"/>
      <c r="S360" s="851"/>
      <c r="T360" s="85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4301011337</v>
      </c>
      <c r="D361" s="849">
        <v>4607091386011</v>
      </c>
      <c r="E361" s="849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132</v>
      </c>
      <c r="L361" s="37" t="s">
        <v>45</v>
      </c>
      <c r="M361" s="38" t="s">
        <v>122</v>
      </c>
      <c r="N361" s="38"/>
      <c r="O361" s="37">
        <v>55</v>
      </c>
      <c r="P361" s="10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1"/>
      <c r="R361" s="851"/>
      <c r="S361" s="851"/>
      <c r="T361" s="8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586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587</v>
      </c>
      <c r="B362" s="63" t="s">
        <v>588</v>
      </c>
      <c r="C362" s="36">
        <v>4301011859</v>
      </c>
      <c r="D362" s="849">
        <v>4680115885608</v>
      </c>
      <c r="E362" s="849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132</v>
      </c>
      <c r="L362" s="37" t="s">
        <v>45</v>
      </c>
      <c r="M362" s="38" t="s">
        <v>122</v>
      </c>
      <c r="N362" s="38"/>
      <c r="O362" s="37">
        <v>55</v>
      </c>
      <c r="P362" s="10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1"/>
      <c r="R362" s="851"/>
      <c r="S362" s="851"/>
      <c r="T362" s="8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574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856"/>
      <c r="B363" s="856"/>
      <c r="C363" s="856"/>
      <c r="D363" s="856"/>
      <c r="E363" s="856"/>
      <c r="F363" s="856"/>
      <c r="G363" s="856"/>
      <c r="H363" s="856"/>
      <c r="I363" s="856"/>
      <c r="J363" s="856"/>
      <c r="K363" s="856"/>
      <c r="L363" s="856"/>
      <c r="M363" s="856"/>
      <c r="N363" s="856"/>
      <c r="O363" s="857"/>
      <c r="P363" s="853" t="s">
        <v>40</v>
      </c>
      <c r="Q363" s="854"/>
      <c r="R363" s="854"/>
      <c r="S363" s="854"/>
      <c r="T363" s="854"/>
      <c r="U363" s="854"/>
      <c r="V363" s="855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56"/>
      <c r="B364" s="856"/>
      <c r="C364" s="856"/>
      <c r="D364" s="856"/>
      <c r="E364" s="856"/>
      <c r="F364" s="856"/>
      <c r="G364" s="856"/>
      <c r="H364" s="856"/>
      <c r="I364" s="856"/>
      <c r="J364" s="856"/>
      <c r="K364" s="856"/>
      <c r="L364" s="856"/>
      <c r="M364" s="856"/>
      <c r="N364" s="856"/>
      <c r="O364" s="857"/>
      <c r="P364" s="853" t="s">
        <v>40</v>
      </c>
      <c r="Q364" s="854"/>
      <c r="R364" s="854"/>
      <c r="S364" s="854"/>
      <c r="T364" s="854"/>
      <c r="U364" s="854"/>
      <c r="V364" s="855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848" t="s">
        <v>78</v>
      </c>
      <c r="B365" s="848"/>
      <c r="C365" s="848"/>
      <c r="D365" s="848"/>
      <c r="E365" s="848"/>
      <c r="F365" s="848"/>
      <c r="G365" s="848"/>
      <c r="H365" s="848"/>
      <c r="I365" s="848"/>
      <c r="J365" s="848"/>
      <c r="K365" s="848"/>
      <c r="L365" s="848"/>
      <c r="M365" s="848"/>
      <c r="N365" s="848"/>
      <c r="O365" s="848"/>
      <c r="P365" s="848"/>
      <c r="Q365" s="848"/>
      <c r="R365" s="848"/>
      <c r="S365" s="848"/>
      <c r="T365" s="848"/>
      <c r="U365" s="848"/>
      <c r="V365" s="848"/>
      <c r="W365" s="848"/>
      <c r="X365" s="848"/>
      <c r="Y365" s="848"/>
      <c r="Z365" s="848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4301030878</v>
      </c>
      <c r="D366" s="849">
        <v>4607091387193</v>
      </c>
      <c r="E366" s="849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132</v>
      </c>
      <c r="L366" s="37" t="s">
        <v>45</v>
      </c>
      <c r="M366" s="38" t="s">
        <v>82</v>
      </c>
      <c r="N366" s="38"/>
      <c r="O366" s="37">
        <v>35</v>
      </c>
      <c r="P366" s="10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1"/>
      <c r="R366" s="851"/>
      <c r="S366" s="851"/>
      <c r="T366" s="8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4301031153</v>
      </c>
      <c r="D367" s="849">
        <v>4607091387230</v>
      </c>
      <c r="E367" s="849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132</v>
      </c>
      <c r="L367" s="37" t="s">
        <v>45</v>
      </c>
      <c r="M367" s="38" t="s">
        <v>82</v>
      </c>
      <c r="N367" s="38"/>
      <c r="O367" s="37">
        <v>40</v>
      </c>
      <c r="P367" s="10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1"/>
      <c r="R367" s="851"/>
      <c r="S367" s="851"/>
      <c r="T367" s="8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4301031154</v>
      </c>
      <c r="D368" s="849">
        <v>4607091387292</v>
      </c>
      <c r="E368" s="849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132</v>
      </c>
      <c r="L368" s="37" t="s">
        <v>45</v>
      </c>
      <c r="M368" s="38" t="s">
        <v>82</v>
      </c>
      <c r="N368" s="38"/>
      <c r="O368" s="37">
        <v>45</v>
      </c>
      <c r="P368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1"/>
      <c r="R368" s="851"/>
      <c r="S368" s="851"/>
      <c r="T368" s="85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4301031152</v>
      </c>
      <c r="D369" s="849">
        <v>4607091387285</v>
      </c>
      <c r="E369" s="849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1"/>
      <c r="R369" s="851"/>
      <c r="S369" s="851"/>
      <c r="T369" s="85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594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56"/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7"/>
      <c r="P370" s="853" t="s">
        <v>40</v>
      </c>
      <c r="Q370" s="854"/>
      <c r="R370" s="854"/>
      <c r="S370" s="854"/>
      <c r="T370" s="854"/>
      <c r="U370" s="854"/>
      <c r="V370" s="855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56"/>
      <c r="B371" s="856"/>
      <c r="C371" s="856"/>
      <c r="D371" s="856"/>
      <c r="E371" s="856"/>
      <c r="F371" s="856"/>
      <c r="G371" s="856"/>
      <c r="H371" s="856"/>
      <c r="I371" s="856"/>
      <c r="J371" s="856"/>
      <c r="K371" s="856"/>
      <c r="L371" s="856"/>
      <c r="M371" s="856"/>
      <c r="N371" s="856"/>
      <c r="O371" s="857"/>
      <c r="P371" s="853" t="s">
        <v>40</v>
      </c>
      <c r="Q371" s="854"/>
      <c r="R371" s="854"/>
      <c r="S371" s="854"/>
      <c r="T371" s="854"/>
      <c r="U371" s="854"/>
      <c r="V371" s="855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48" t="s">
        <v>84</v>
      </c>
      <c r="B372" s="848"/>
      <c r="C372" s="848"/>
      <c r="D372" s="848"/>
      <c r="E372" s="848"/>
      <c r="F372" s="848"/>
      <c r="G372" s="848"/>
      <c r="H372" s="848"/>
      <c r="I372" s="848"/>
      <c r="J372" s="848"/>
      <c r="K372" s="848"/>
      <c r="L372" s="848"/>
      <c r="M372" s="848"/>
      <c r="N372" s="848"/>
      <c r="O372" s="848"/>
      <c r="P372" s="848"/>
      <c r="Q372" s="848"/>
      <c r="R372" s="848"/>
      <c r="S372" s="848"/>
      <c r="T372" s="848"/>
      <c r="U372" s="848"/>
      <c r="V372" s="848"/>
      <c r="W372" s="848"/>
      <c r="X372" s="848"/>
      <c r="Y372" s="848"/>
      <c r="Z372" s="848"/>
      <c r="AA372" s="66"/>
      <c r="AB372" s="66"/>
      <c r="AC372" s="80"/>
    </row>
    <row r="373" spans="1:68" ht="48" customHeight="1" x14ac:dyDescent="0.25">
      <c r="A373" s="63" t="s">
        <v>600</v>
      </c>
      <c r="B373" s="63" t="s">
        <v>601</v>
      </c>
      <c r="C373" s="36">
        <v>4301051100</v>
      </c>
      <c r="D373" s="849">
        <v>4607091387766</v>
      </c>
      <c r="E373" s="849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123</v>
      </c>
      <c r="L373" s="37" t="s">
        <v>45</v>
      </c>
      <c r="M373" s="38" t="s">
        <v>126</v>
      </c>
      <c r="N373" s="38"/>
      <c r="O373" s="37">
        <v>40</v>
      </c>
      <c r="P373" s="10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1"/>
      <c r="R373" s="851"/>
      <c r="S373" s="851"/>
      <c r="T373" s="85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4301051116</v>
      </c>
      <c r="D374" s="849">
        <v>4607091387957</v>
      </c>
      <c r="E374" s="849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123</v>
      </c>
      <c r="L374" s="37" t="s">
        <v>45</v>
      </c>
      <c r="M374" s="38" t="s">
        <v>82</v>
      </c>
      <c r="N374" s="38"/>
      <c r="O374" s="37">
        <v>40</v>
      </c>
      <c r="P374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1"/>
      <c r="R374" s="851"/>
      <c r="S374" s="851"/>
      <c r="T374" s="85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4301051115</v>
      </c>
      <c r="D375" s="849">
        <v>4607091387964</v>
      </c>
      <c r="E375" s="849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123</v>
      </c>
      <c r="L375" s="37" t="s">
        <v>45</v>
      </c>
      <c r="M375" s="38" t="s">
        <v>82</v>
      </c>
      <c r="N375" s="38"/>
      <c r="O375" s="37">
        <v>40</v>
      </c>
      <c r="P375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1"/>
      <c r="R375" s="851"/>
      <c r="S375" s="851"/>
      <c r="T375" s="85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609</v>
      </c>
      <c r="B376" s="63" t="s">
        <v>610</v>
      </c>
      <c r="C376" s="36">
        <v>4301051705</v>
      </c>
      <c r="D376" s="849">
        <v>4680115884588</v>
      </c>
      <c r="E376" s="849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1"/>
      <c r="R376" s="851"/>
      <c r="S376" s="851"/>
      <c r="T376" s="85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611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612</v>
      </c>
      <c r="B377" s="63" t="s">
        <v>613</v>
      </c>
      <c r="C377" s="36">
        <v>4301051130</v>
      </c>
      <c r="D377" s="849">
        <v>4607091387537</v>
      </c>
      <c r="E377" s="849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1"/>
      <c r="R377" s="851"/>
      <c r="S377" s="851"/>
      <c r="T377" s="85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614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615</v>
      </c>
      <c r="B378" s="63" t="s">
        <v>616</v>
      </c>
      <c r="C378" s="36">
        <v>4301051132</v>
      </c>
      <c r="D378" s="849">
        <v>4607091387513</v>
      </c>
      <c r="E378" s="849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1"/>
      <c r="R378" s="851"/>
      <c r="S378" s="851"/>
      <c r="T378" s="85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617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856"/>
      <c r="B379" s="856"/>
      <c r="C379" s="856"/>
      <c r="D379" s="856"/>
      <c r="E379" s="856"/>
      <c r="F379" s="856"/>
      <c r="G379" s="856"/>
      <c r="H379" s="856"/>
      <c r="I379" s="856"/>
      <c r="J379" s="856"/>
      <c r="K379" s="856"/>
      <c r="L379" s="856"/>
      <c r="M379" s="856"/>
      <c r="N379" s="856"/>
      <c r="O379" s="857"/>
      <c r="P379" s="853" t="s">
        <v>40</v>
      </c>
      <c r="Q379" s="854"/>
      <c r="R379" s="854"/>
      <c r="S379" s="854"/>
      <c r="T379" s="854"/>
      <c r="U379" s="854"/>
      <c r="V379" s="855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56"/>
      <c r="B380" s="856"/>
      <c r="C380" s="856"/>
      <c r="D380" s="856"/>
      <c r="E380" s="856"/>
      <c r="F380" s="856"/>
      <c r="G380" s="856"/>
      <c r="H380" s="856"/>
      <c r="I380" s="856"/>
      <c r="J380" s="856"/>
      <c r="K380" s="856"/>
      <c r="L380" s="856"/>
      <c r="M380" s="856"/>
      <c r="N380" s="856"/>
      <c r="O380" s="857"/>
      <c r="P380" s="853" t="s">
        <v>40</v>
      </c>
      <c r="Q380" s="854"/>
      <c r="R380" s="854"/>
      <c r="S380" s="854"/>
      <c r="T380" s="854"/>
      <c r="U380" s="854"/>
      <c r="V380" s="855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48" t="s">
        <v>209</v>
      </c>
      <c r="B381" s="848"/>
      <c r="C381" s="848"/>
      <c r="D381" s="848"/>
      <c r="E381" s="848"/>
      <c r="F381" s="848"/>
      <c r="G381" s="848"/>
      <c r="H381" s="848"/>
      <c r="I381" s="848"/>
      <c r="J381" s="848"/>
      <c r="K381" s="848"/>
      <c r="L381" s="848"/>
      <c r="M381" s="848"/>
      <c r="N381" s="848"/>
      <c r="O381" s="848"/>
      <c r="P381" s="848"/>
      <c r="Q381" s="848"/>
      <c r="R381" s="848"/>
      <c r="S381" s="848"/>
      <c r="T381" s="848"/>
      <c r="U381" s="848"/>
      <c r="V381" s="848"/>
      <c r="W381" s="848"/>
      <c r="X381" s="848"/>
      <c r="Y381" s="848"/>
      <c r="Z381" s="848"/>
      <c r="AA381" s="66"/>
      <c r="AB381" s="66"/>
      <c r="AC381" s="80"/>
    </row>
    <row r="382" spans="1:68" ht="37.5" customHeight="1" x14ac:dyDescent="0.25">
      <c r="A382" s="63" t="s">
        <v>618</v>
      </c>
      <c r="B382" s="63" t="s">
        <v>619</v>
      </c>
      <c r="C382" s="36">
        <v>4301060379</v>
      </c>
      <c r="D382" s="849">
        <v>4607091380880</v>
      </c>
      <c r="E382" s="849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123</v>
      </c>
      <c r="L382" s="37" t="s">
        <v>45</v>
      </c>
      <c r="M382" s="38" t="s">
        <v>82</v>
      </c>
      <c r="N382" s="38"/>
      <c r="O382" s="37">
        <v>30</v>
      </c>
      <c r="P382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1"/>
      <c r="R382" s="851"/>
      <c r="S382" s="851"/>
      <c r="T382" s="85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4301060308</v>
      </c>
      <c r="D383" s="849">
        <v>4607091384482</v>
      </c>
      <c r="E383" s="849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123</v>
      </c>
      <c r="L383" s="37" t="s">
        <v>45</v>
      </c>
      <c r="M383" s="38" t="s">
        <v>82</v>
      </c>
      <c r="N383" s="38"/>
      <c r="O383" s="37">
        <v>30</v>
      </c>
      <c r="P383" s="10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1"/>
      <c r="R383" s="851"/>
      <c r="S383" s="851"/>
      <c r="T383" s="8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624</v>
      </c>
      <c r="B384" s="63" t="s">
        <v>625</v>
      </c>
      <c r="C384" s="36">
        <v>4301060325</v>
      </c>
      <c r="D384" s="849">
        <v>4607091380897</v>
      </c>
      <c r="E384" s="849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123</v>
      </c>
      <c r="L384" s="37" t="s">
        <v>45</v>
      </c>
      <c r="M384" s="38" t="s">
        <v>82</v>
      </c>
      <c r="N384" s="38"/>
      <c r="O384" s="37">
        <v>30</v>
      </c>
      <c r="P384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1"/>
      <c r="R384" s="851"/>
      <c r="S384" s="851"/>
      <c r="T384" s="8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626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624</v>
      </c>
      <c r="B385" s="63" t="s">
        <v>627</v>
      </c>
      <c r="C385" s="36">
        <v>4301060484</v>
      </c>
      <c r="D385" s="849">
        <v>4607091380897</v>
      </c>
      <c r="E385" s="849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123</v>
      </c>
      <c r="L385" s="37" t="s">
        <v>45</v>
      </c>
      <c r="M385" s="38" t="s">
        <v>165</v>
      </c>
      <c r="N385" s="38"/>
      <c r="O385" s="37">
        <v>30</v>
      </c>
      <c r="P385" s="1052" t="s">
        <v>628</v>
      </c>
      <c r="Q385" s="851"/>
      <c r="R385" s="851"/>
      <c r="S385" s="851"/>
      <c r="T385" s="85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76" t="s">
        <v>629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856"/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7"/>
      <c r="P386" s="853" t="s">
        <v>40</v>
      </c>
      <c r="Q386" s="854"/>
      <c r="R386" s="854"/>
      <c r="S386" s="854"/>
      <c r="T386" s="854"/>
      <c r="U386" s="854"/>
      <c r="V386" s="855"/>
      <c r="W386" s="42" t="s">
        <v>39</v>
      </c>
      <c r="X386" s="43">
        <f>IFERROR(X382/H382,"0")+IFERROR(X383/H383,"0")+IFERROR(X384/H384,"0")+IFERROR(X385/H385,"0")</f>
        <v>0</v>
      </c>
      <c r="Y386" s="43">
        <f>IFERROR(Y382/H382,"0")+IFERROR(Y383/H383,"0")+IFERROR(Y384/H384,"0")+IFERROR(Y385/H385,"0")</f>
        <v>0</v>
      </c>
      <c r="Z386" s="43">
        <f>IFERROR(IF(Z382="",0,Z382),"0")+IFERROR(IF(Z383="",0,Z383),"0")+IFERROR(IF(Z384="",0,Z384),"0")+IFERROR(IF(Z385="",0,Z385),"0")</f>
        <v>0</v>
      </c>
      <c r="AA386" s="67"/>
      <c r="AB386" s="67"/>
      <c r="AC386" s="67"/>
    </row>
    <row r="387" spans="1:68" x14ac:dyDescent="0.2">
      <c r="A387" s="856"/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7"/>
      <c r="P387" s="853" t="s">
        <v>40</v>
      </c>
      <c r="Q387" s="854"/>
      <c r="R387" s="854"/>
      <c r="S387" s="854"/>
      <c r="T387" s="854"/>
      <c r="U387" s="854"/>
      <c r="V387" s="855"/>
      <c r="W387" s="42" t="s">
        <v>0</v>
      </c>
      <c r="X387" s="43">
        <f>IFERROR(SUM(X382:X385),"0")</f>
        <v>0</v>
      </c>
      <c r="Y387" s="43">
        <f>IFERROR(SUM(Y382:Y385),"0")</f>
        <v>0</v>
      </c>
      <c r="Z387" s="42"/>
      <c r="AA387" s="67"/>
      <c r="AB387" s="67"/>
      <c r="AC387" s="67"/>
    </row>
    <row r="388" spans="1:68" ht="14.25" customHeight="1" x14ac:dyDescent="0.25">
      <c r="A388" s="848" t="s">
        <v>110</v>
      </c>
      <c r="B388" s="848"/>
      <c r="C388" s="848"/>
      <c r="D388" s="848"/>
      <c r="E388" s="848"/>
      <c r="F388" s="848"/>
      <c r="G388" s="848"/>
      <c r="H388" s="848"/>
      <c r="I388" s="848"/>
      <c r="J388" s="848"/>
      <c r="K388" s="848"/>
      <c r="L388" s="848"/>
      <c r="M388" s="848"/>
      <c r="N388" s="848"/>
      <c r="O388" s="848"/>
      <c r="P388" s="848"/>
      <c r="Q388" s="848"/>
      <c r="R388" s="848"/>
      <c r="S388" s="848"/>
      <c r="T388" s="848"/>
      <c r="U388" s="848"/>
      <c r="V388" s="848"/>
      <c r="W388" s="848"/>
      <c r="X388" s="848"/>
      <c r="Y388" s="848"/>
      <c r="Z388" s="848"/>
      <c r="AA388" s="66"/>
      <c r="AB388" s="66"/>
      <c r="AC388" s="80"/>
    </row>
    <row r="389" spans="1:68" ht="16.5" customHeight="1" x14ac:dyDescent="0.25">
      <c r="A389" s="63" t="s">
        <v>630</v>
      </c>
      <c r="B389" s="63" t="s">
        <v>631</v>
      </c>
      <c r="C389" s="36">
        <v>4301030232</v>
      </c>
      <c r="D389" s="849">
        <v>4607091388374</v>
      </c>
      <c r="E389" s="849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132</v>
      </c>
      <c r="L389" s="37" t="s">
        <v>45</v>
      </c>
      <c r="M389" s="38" t="s">
        <v>115</v>
      </c>
      <c r="N389" s="38"/>
      <c r="O389" s="37">
        <v>180</v>
      </c>
      <c r="P389" s="1053" t="s">
        <v>632</v>
      </c>
      <c r="Q389" s="851"/>
      <c r="R389" s="851"/>
      <c r="S389" s="851"/>
      <c r="T389" s="85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633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634</v>
      </c>
      <c r="B390" s="63" t="s">
        <v>635</v>
      </c>
      <c r="C390" s="36">
        <v>4301030235</v>
      </c>
      <c r="D390" s="849">
        <v>4607091388381</v>
      </c>
      <c r="E390" s="849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132</v>
      </c>
      <c r="L390" s="37" t="s">
        <v>45</v>
      </c>
      <c r="M390" s="38" t="s">
        <v>115</v>
      </c>
      <c r="N390" s="38"/>
      <c r="O390" s="37">
        <v>180</v>
      </c>
      <c r="P390" s="1054" t="s">
        <v>636</v>
      </c>
      <c r="Q390" s="851"/>
      <c r="R390" s="851"/>
      <c r="S390" s="851"/>
      <c r="T390" s="85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633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637</v>
      </c>
      <c r="B391" s="63" t="s">
        <v>638</v>
      </c>
      <c r="C391" s="36">
        <v>4301032015</v>
      </c>
      <c r="D391" s="849">
        <v>4607091383102</v>
      </c>
      <c r="E391" s="849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88</v>
      </c>
      <c r="L391" s="37" t="s">
        <v>45</v>
      </c>
      <c r="M391" s="38" t="s">
        <v>115</v>
      </c>
      <c r="N391" s="38"/>
      <c r="O391" s="37">
        <v>180</v>
      </c>
      <c r="P391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51"/>
      <c r="R391" s="851"/>
      <c r="S391" s="851"/>
      <c r="T391" s="85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639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640</v>
      </c>
      <c r="B392" s="63" t="s">
        <v>641</v>
      </c>
      <c r="C392" s="36">
        <v>4301030233</v>
      </c>
      <c r="D392" s="849">
        <v>4607091388404</v>
      </c>
      <c r="E392" s="849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88</v>
      </c>
      <c r="L392" s="37" t="s">
        <v>45</v>
      </c>
      <c r="M392" s="38" t="s">
        <v>115</v>
      </c>
      <c r="N392" s="38"/>
      <c r="O392" s="37">
        <v>180</v>
      </c>
      <c r="P392" s="10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51"/>
      <c r="R392" s="851"/>
      <c r="S392" s="851"/>
      <c r="T392" s="85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633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856"/>
      <c r="B393" s="856"/>
      <c r="C393" s="856"/>
      <c r="D393" s="856"/>
      <c r="E393" s="856"/>
      <c r="F393" s="856"/>
      <c r="G393" s="856"/>
      <c r="H393" s="856"/>
      <c r="I393" s="856"/>
      <c r="J393" s="856"/>
      <c r="K393" s="856"/>
      <c r="L393" s="856"/>
      <c r="M393" s="856"/>
      <c r="N393" s="856"/>
      <c r="O393" s="857"/>
      <c r="P393" s="853" t="s">
        <v>40</v>
      </c>
      <c r="Q393" s="854"/>
      <c r="R393" s="854"/>
      <c r="S393" s="854"/>
      <c r="T393" s="854"/>
      <c r="U393" s="854"/>
      <c r="V393" s="855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56"/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7"/>
      <c r="P394" s="853" t="s">
        <v>40</v>
      </c>
      <c r="Q394" s="854"/>
      <c r="R394" s="854"/>
      <c r="S394" s="854"/>
      <c r="T394" s="854"/>
      <c r="U394" s="854"/>
      <c r="V394" s="855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848" t="s">
        <v>642</v>
      </c>
      <c r="B395" s="848"/>
      <c r="C395" s="848"/>
      <c r="D395" s="848"/>
      <c r="E395" s="848"/>
      <c r="F395" s="848"/>
      <c r="G395" s="848"/>
      <c r="H395" s="848"/>
      <c r="I395" s="848"/>
      <c r="J395" s="848"/>
      <c r="K395" s="848"/>
      <c r="L395" s="848"/>
      <c r="M395" s="848"/>
      <c r="N395" s="848"/>
      <c r="O395" s="848"/>
      <c r="P395" s="848"/>
      <c r="Q395" s="848"/>
      <c r="R395" s="848"/>
      <c r="S395" s="848"/>
      <c r="T395" s="848"/>
      <c r="U395" s="848"/>
      <c r="V395" s="848"/>
      <c r="W395" s="848"/>
      <c r="X395" s="848"/>
      <c r="Y395" s="848"/>
      <c r="Z395" s="848"/>
      <c r="AA395" s="66"/>
      <c r="AB395" s="66"/>
      <c r="AC395" s="80"/>
    </row>
    <row r="396" spans="1:68" ht="16.5" customHeight="1" x14ac:dyDescent="0.25">
      <c r="A396" s="63" t="s">
        <v>643</v>
      </c>
      <c r="B396" s="63" t="s">
        <v>644</v>
      </c>
      <c r="C396" s="36">
        <v>4301180007</v>
      </c>
      <c r="D396" s="849">
        <v>4680115881808</v>
      </c>
      <c r="E396" s="84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88</v>
      </c>
      <c r="L396" s="37" t="s">
        <v>45</v>
      </c>
      <c r="M396" s="38" t="s">
        <v>646</v>
      </c>
      <c r="N396" s="38"/>
      <c r="O396" s="37">
        <v>730</v>
      </c>
      <c r="P396" s="10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51"/>
      <c r="R396" s="851"/>
      <c r="S396" s="851"/>
      <c r="T396" s="85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645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647</v>
      </c>
      <c r="B397" s="63" t="s">
        <v>648</v>
      </c>
      <c r="C397" s="36">
        <v>4301180006</v>
      </c>
      <c r="D397" s="849">
        <v>4680115881822</v>
      </c>
      <c r="E397" s="849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88</v>
      </c>
      <c r="L397" s="37" t="s">
        <v>45</v>
      </c>
      <c r="M397" s="38" t="s">
        <v>646</v>
      </c>
      <c r="N397" s="38"/>
      <c r="O397" s="37">
        <v>730</v>
      </c>
      <c r="P397" s="10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51"/>
      <c r="R397" s="851"/>
      <c r="S397" s="851"/>
      <c r="T397" s="85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645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4301180001</v>
      </c>
      <c r="D398" s="849">
        <v>4680115880016</v>
      </c>
      <c r="E398" s="84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88</v>
      </c>
      <c r="L398" s="37" t="s">
        <v>45</v>
      </c>
      <c r="M398" s="38" t="s">
        <v>646</v>
      </c>
      <c r="N398" s="38"/>
      <c r="O398" s="37">
        <v>730</v>
      </c>
      <c r="P398" s="10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51"/>
      <c r="R398" s="851"/>
      <c r="S398" s="851"/>
      <c r="T398" s="8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645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56"/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7"/>
      <c r="P399" s="853" t="s">
        <v>40</v>
      </c>
      <c r="Q399" s="854"/>
      <c r="R399" s="854"/>
      <c r="S399" s="854"/>
      <c r="T399" s="854"/>
      <c r="U399" s="854"/>
      <c r="V399" s="855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56"/>
      <c r="B400" s="856"/>
      <c r="C400" s="856"/>
      <c r="D400" s="856"/>
      <c r="E400" s="856"/>
      <c r="F400" s="856"/>
      <c r="G400" s="856"/>
      <c r="H400" s="856"/>
      <c r="I400" s="856"/>
      <c r="J400" s="856"/>
      <c r="K400" s="856"/>
      <c r="L400" s="856"/>
      <c r="M400" s="856"/>
      <c r="N400" s="856"/>
      <c r="O400" s="857"/>
      <c r="P400" s="853" t="s">
        <v>40</v>
      </c>
      <c r="Q400" s="854"/>
      <c r="R400" s="854"/>
      <c r="S400" s="854"/>
      <c r="T400" s="854"/>
      <c r="U400" s="854"/>
      <c r="V400" s="855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847" t="s">
        <v>651</v>
      </c>
      <c r="B401" s="847"/>
      <c r="C401" s="847"/>
      <c r="D401" s="847"/>
      <c r="E401" s="847"/>
      <c r="F401" s="847"/>
      <c r="G401" s="847"/>
      <c r="H401" s="847"/>
      <c r="I401" s="847"/>
      <c r="J401" s="847"/>
      <c r="K401" s="847"/>
      <c r="L401" s="847"/>
      <c r="M401" s="847"/>
      <c r="N401" s="847"/>
      <c r="O401" s="847"/>
      <c r="P401" s="847"/>
      <c r="Q401" s="847"/>
      <c r="R401" s="847"/>
      <c r="S401" s="847"/>
      <c r="T401" s="847"/>
      <c r="U401" s="847"/>
      <c r="V401" s="847"/>
      <c r="W401" s="847"/>
      <c r="X401" s="847"/>
      <c r="Y401" s="847"/>
      <c r="Z401" s="847"/>
      <c r="AA401" s="65"/>
      <c r="AB401" s="65"/>
      <c r="AC401" s="79"/>
    </row>
    <row r="402" spans="1:68" ht="14.25" customHeight="1" x14ac:dyDescent="0.25">
      <c r="A402" s="848" t="s">
        <v>78</v>
      </c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8"/>
      <c r="P402" s="848"/>
      <c r="Q402" s="848"/>
      <c r="R402" s="848"/>
      <c r="S402" s="848"/>
      <c r="T402" s="848"/>
      <c r="U402" s="848"/>
      <c r="V402" s="848"/>
      <c r="W402" s="848"/>
      <c r="X402" s="848"/>
      <c r="Y402" s="848"/>
      <c r="Z402" s="848"/>
      <c r="AA402" s="66"/>
      <c r="AB402" s="66"/>
      <c r="AC402" s="80"/>
    </row>
    <row r="403" spans="1:68" ht="27" customHeight="1" x14ac:dyDescent="0.25">
      <c r="A403" s="63" t="s">
        <v>652</v>
      </c>
      <c r="B403" s="63" t="s">
        <v>653</v>
      </c>
      <c r="C403" s="36">
        <v>4301031066</v>
      </c>
      <c r="D403" s="849">
        <v>4607091383836</v>
      </c>
      <c r="E403" s="849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88</v>
      </c>
      <c r="L403" s="37" t="s">
        <v>45</v>
      </c>
      <c r="M403" s="38" t="s">
        <v>82</v>
      </c>
      <c r="N403" s="38"/>
      <c r="O403" s="37">
        <v>40</v>
      </c>
      <c r="P403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51"/>
      <c r="R403" s="851"/>
      <c r="S403" s="851"/>
      <c r="T403" s="8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654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56"/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7"/>
      <c r="P404" s="853" t="s">
        <v>40</v>
      </c>
      <c r="Q404" s="854"/>
      <c r="R404" s="854"/>
      <c r="S404" s="854"/>
      <c r="T404" s="854"/>
      <c r="U404" s="854"/>
      <c r="V404" s="855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856"/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7"/>
      <c r="P405" s="853" t="s">
        <v>40</v>
      </c>
      <c r="Q405" s="854"/>
      <c r="R405" s="854"/>
      <c r="S405" s="854"/>
      <c r="T405" s="854"/>
      <c r="U405" s="854"/>
      <c r="V405" s="855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848" t="s">
        <v>84</v>
      </c>
      <c r="B406" s="848"/>
      <c r="C406" s="848"/>
      <c r="D406" s="848"/>
      <c r="E406" s="848"/>
      <c r="F406" s="848"/>
      <c r="G406" s="848"/>
      <c r="H406" s="848"/>
      <c r="I406" s="848"/>
      <c r="J406" s="848"/>
      <c r="K406" s="848"/>
      <c r="L406" s="848"/>
      <c r="M406" s="848"/>
      <c r="N406" s="848"/>
      <c r="O406" s="848"/>
      <c r="P406" s="848"/>
      <c r="Q406" s="848"/>
      <c r="R406" s="848"/>
      <c r="S406" s="848"/>
      <c r="T406" s="848"/>
      <c r="U406" s="848"/>
      <c r="V406" s="848"/>
      <c r="W406" s="848"/>
      <c r="X406" s="848"/>
      <c r="Y406" s="848"/>
      <c r="Z406" s="848"/>
      <c r="AA406" s="66"/>
      <c r="AB406" s="66"/>
      <c r="AC406" s="80"/>
    </row>
    <row r="407" spans="1:68" ht="37.5" customHeight="1" x14ac:dyDescent="0.25">
      <c r="A407" s="63" t="s">
        <v>655</v>
      </c>
      <c r="B407" s="63" t="s">
        <v>656</v>
      </c>
      <c r="C407" s="36">
        <v>4301051142</v>
      </c>
      <c r="D407" s="849">
        <v>4607091387919</v>
      </c>
      <c r="E407" s="849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123</v>
      </c>
      <c r="L407" s="37" t="s">
        <v>45</v>
      </c>
      <c r="M407" s="38" t="s">
        <v>82</v>
      </c>
      <c r="N407" s="38"/>
      <c r="O407" s="37">
        <v>45</v>
      </c>
      <c r="P407" s="10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51"/>
      <c r="R407" s="851"/>
      <c r="S407" s="851"/>
      <c r="T407" s="8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658</v>
      </c>
      <c r="B408" s="63" t="s">
        <v>659</v>
      </c>
      <c r="C408" s="36">
        <v>4301051461</v>
      </c>
      <c r="D408" s="849">
        <v>4680115883604</v>
      </c>
      <c r="E408" s="849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88</v>
      </c>
      <c r="L408" s="37" t="s">
        <v>45</v>
      </c>
      <c r="M408" s="38" t="s">
        <v>126</v>
      </c>
      <c r="N408" s="38"/>
      <c r="O408" s="37">
        <v>45</v>
      </c>
      <c r="P408" s="10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51"/>
      <c r="R408" s="851"/>
      <c r="S408" s="851"/>
      <c r="T408" s="8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660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661</v>
      </c>
      <c r="B409" s="63" t="s">
        <v>662</v>
      </c>
      <c r="C409" s="36">
        <v>4301051485</v>
      </c>
      <c r="D409" s="849">
        <v>4680115883567</v>
      </c>
      <c r="E409" s="849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88</v>
      </c>
      <c r="L409" s="37" t="s">
        <v>45</v>
      </c>
      <c r="M409" s="38" t="s">
        <v>82</v>
      </c>
      <c r="N409" s="38"/>
      <c r="O409" s="37">
        <v>40</v>
      </c>
      <c r="P409" s="10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51"/>
      <c r="R409" s="851"/>
      <c r="S409" s="851"/>
      <c r="T409" s="85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56"/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7"/>
      <c r="P410" s="853" t="s">
        <v>40</v>
      </c>
      <c r="Q410" s="854"/>
      <c r="R410" s="854"/>
      <c r="S410" s="854"/>
      <c r="T410" s="854"/>
      <c r="U410" s="854"/>
      <c r="V410" s="855"/>
      <c r="W410" s="42" t="s">
        <v>39</v>
      </c>
      <c r="X410" s="43">
        <f>IFERROR(X407/H407,"0")+IFERROR(X408/H408,"0")+IFERROR(X409/H409,"0")</f>
        <v>0</v>
      </c>
      <c r="Y410" s="43">
        <f>IFERROR(Y407/H407,"0")+IFERROR(Y408/H408,"0")+IFERROR(Y409/H409,"0")</f>
        <v>0</v>
      </c>
      <c r="Z410" s="43">
        <f>IFERROR(IF(Z407="",0,Z407),"0")+IFERROR(IF(Z408="",0,Z408),"0")+IFERROR(IF(Z409="",0,Z409),"0")</f>
        <v>0</v>
      </c>
      <c r="AA410" s="67"/>
      <c r="AB410" s="67"/>
      <c r="AC410" s="67"/>
    </row>
    <row r="411" spans="1:68" x14ac:dyDescent="0.2">
      <c r="A411" s="856"/>
      <c r="B411" s="856"/>
      <c r="C411" s="856"/>
      <c r="D411" s="856"/>
      <c r="E411" s="856"/>
      <c r="F411" s="856"/>
      <c r="G411" s="856"/>
      <c r="H411" s="856"/>
      <c r="I411" s="856"/>
      <c r="J411" s="856"/>
      <c r="K411" s="856"/>
      <c r="L411" s="856"/>
      <c r="M411" s="856"/>
      <c r="N411" s="856"/>
      <c r="O411" s="857"/>
      <c r="P411" s="853" t="s">
        <v>40</v>
      </c>
      <c r="Q411" s="854"/>
      <c r="R411" s="854"/>
      <c r="S411" s="854"/>
      <c r="T411" s="854"/>
      <c r="U411" s="854"/>
      <c r="V411" s="855"/>
      <c r="W411" s="42" t="s">
        <v>0</v>
      </c>
      <c r="X411" s="43">
        <f>IFERROR(SUM(X407:X409),"0")</f>
        <v>0</v>
      </c>
      <c r="Y411" s="43">
        <f>IFERROR(SUM(Y407:Y409),"0")</f>
        <v>0</v>
      </c>
      <c r="Z411" s="42"/>
      <c r="AA411" s="67"/>
      <c r="AB411" s="67"/>
      <c r="AC411" s="67"/>
    </row>
    <row r="412" spans="1:68" ht="27.75" customHeight="1" x14ac:dyDescent="0.2">
      <c r="A412" s="846" t="s">
        <v>664</v>
      </c>
      <c r="B412" s="846"/>
      <c r="C412" s="846"/>
      <c r="D412" s="846"/>
      <c r="E412" s="846"/>
      <c r="F412" s="846"/>
      <c r="G412" s="846"/>
      <c r="H412" s="846"/>
      <c r="I412" s="846"/>
      <c r="J412" s="846"/>
      <c r="K412" s="846"/>
      <c r="L412" s="846"/>
      <c r="M412" s="846"/>
      <c r="N412" s="846"/>
      <c r="O412" s="846"/>
      <c r="P412" s="846"/>
      <c r="Q412" s="846"/>
      <c r="R412" s="846"/>
      <c r="S412" s="846"/>
      <c r="T412" s="846"/>
      <c r="U412" s="846"/>
      <c r="V412" s="846"/>
      <c r="W412" s="846"/>
      <c r="X412" s="846"/>
      <c r="Y412" s="846"/>
      <c r="Z412" s="846"/>
      <c r="AA412" s="54"/>
      <c r="AB412" s="54"/>
      <c r="AC412" s="54"/>
    </row>
    <row r="413" spans="1:68" ht="16.5" customHeight="1" x14ac:dyDescent="0.25">
      <c r="A413" s="847" t="s">
        <v>665</v>
      </c>
      <c r="B413" s="847"/>
      <c r="C413" s="847"/>
      <c r="D413" s="847"/>
      <c r="E413" s="847"/>
      <c r="F413" s="847"/>
      <c r="G413" s="847"/>
      <c r="H413" s="847"/>
      <c r="I413" s="847"/>
      <c r="J413" s="847"/>
      <c r="K413" s="847"/>
      <c r="L413" s="847"/>
      <c r="M413" s="847"/>
      <c r="N413" s="847"/>
      <c r="O413" s="847"/>
      <c r="P413" s="847"/>
      <c r="Q413" s="847"/>
      <c r="R413" s="847"/>
      <c r="S413" s="847"/>
      <c r="T413" s="847"/>
      <c r="U413" s="847"/>
      <c r="V413" s="847"/>
      <c r="W413" s="847"/>
      <c r="X413" s="847"/>
      <c r="Y413" s="847"/>
      <c r="Z413" s="847"/>
      <c r="AA413" s="65"/>
      <c r="AB413" s="65"/>
      <c r="AC413" s="79"/>
    </row>
    <row r="414" spans="1:68" ht="14.25" customHeight="1" x14ac:dyDescent="0.25">
      <c r="A414" s="848" t="s">
        <v>118</v>
      </c>
      <c r="B414" s="848"/>
      <c r="C414" s="848"/>
      <c r="D414" s="848"/>
      <c r="E414" s="848"/>
      <c r="F414" s="848"/>
      <c r="G414" s="848"/>
      <c r="H414" s="848"/>
      <c r="I414" s="848"/>
      <c r="J414" s="848"/>
      <c r="K414" s="848"/>
      <c r="L414" s="848"/>
      <c r="M414" s="848"/>
      <c r="N414" s="848"/>
      <c r="O414" s="848"/>
      <c r="P414" s="848"/>
      <c r="Q414" s="848"/>
      <c r="R414" s="848"/>
      <c r="S414" s="848"/>
      <c r="T414" s="848"/>
      <c r="U414" s="848"/>
      <c r="V414" s="848"/>
      <c r="W414" s="848"/>
      <c r="X414" s="848"/>
      <c r="Y414" s="848"/>
      <c r="Z414" s="848"/>
      <c r="AA414" s="66"/>
      <c r="AB414" s="66"/>
      <c r="AC414" s="80"/>
    </row>
    <row r="415" spans="1:68" ht="27" customHeight="1" x14ac:dyDescent="0.25">
      <c r="A415" s="63" t="s">
        <v>666</v>
      </c>
      <c r="B415" s="63" t="s">
        <v>667</v>
      </c>
      <c r="C415" s="36">
        <v>4301011946</v>
      </c>
      <c r="D415" s="849">
        <v>4680115884847</v>
      </c>
      <c r="E415" s="84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123</v>
      </c>
      <c r="L415" s="37" t="s">
        <v>45</v>
      </c>
      <c r="M415" s="38" t="s">
        <v>427</v>
      </c>
      <c r="N415" s="38"/>
      <c r="O415" s="37">
        <v>60</v>
      </c>
      <c r="P415" s="10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1"/>
      <c r="R415" s="851"/>
      <c r="S415" s="851"/>
      <c r="T415" s="85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ref="Y415:Y424" si="87">IFERROR(IF(X415="",0,CEILING((X415/$H415),1)*$H415),"")</f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45</v>
      </c>
      <c r="AK415" s="84">
        <v>0</v>
      </c>
      <c r="BB415" s="501" t="s">
        <v>66</v>
      </c>
      <c r="BM415" s="78">
        <f t="shared" ref="BM415:BM424" si="88">IFERROR(X415*I415/H415,"0")</f>
        <v>0</v>
      </c>
      <c r="BN415" s="78">
        <f t="shared" ref="BN415:BN424" si="89">IFERROR(Y415*I415/H415,"0")</f>
        <v>0</v>
      </c>
      <c r="BO415" s="78">
        <f t="shared" ref="BO415:BO424" si="90">IFERROR(1/J415*(X415/H415),"0")</f>
        <v>0</v>
      </c>
      <c r="BP415" s="78">
        <f t="shared" ref="BP415:BP424" si="91">IFERROR(1/J415*(Y415/H415),"0")</f>
        <v>0</v>
      </c>
    </row>
    <row r="416" spans="1:68" ht="37.5" customHeight="1" x14ac:dyDescent="0.25">
      <c r="A416" s="63" t="s">
        <v>666</v>
      </c>
      <c r="B416" s="63" t="s">
        <v>669</v>
      </c>
      <c r="C416" s="36">
        <v>4301011869</v>
      </c>
      <c r="D416" s="849">
        <v>4680115884847</v>
      </c>
      <c r="E416" s="84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123</v>
      </c>
      <c r="L416" s="37" t="s">
        <v>133</v>
      </c>
      <c r="M416" s="38" t="s">
        <v>82</v>
      </c>
      <c r="N416" s="38"/>
      <c r="O416" s="37">
        <v>60</v>
      </c>
      <c r="P416" s="10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851"/>
      <c r="R416" s="851"/>
      <c r="S416" s="851"/>
      <c r="T416" s="85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02" t="s">
        <v>670</v>
      </c>
      <c r="AG416" s="78"/>
      <c r="AJ416" s="84" t="s">
        <v>134</v>
      </c>
      <c r="AK416" s="84">
        <v>720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671</v>
      </c>
      <c r="B417" s="63" t="s">
        <v>672</v>
      </c>
      <c r="C417" s="36">
        <v>4301011947</v>
      </c>
      <c r="D417" s="849">
        <v>4680115884854</v>
      </c>
      <c r="E417" s="84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123</v>
      </c>
      <c r="L417" s="37" t="s">
        <v>45</v>
      </c>
      <c r="M417" s="38" t="s">
        <v>427</v>
      </c>
      <c r="N417" s="38"/>
      <c r="O417" s="37">
        <v>60</v>
      </c>
      <c r="P417" s="10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1"/>
      <c r="R417" s="851"/>
      <c r="S417" s="851"/>
      <c r="T417" s="8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4" t="s">
        <v>668</v>
      </c>
      <c r="AG417" s="78"/>
      <c r="AJ417" s="84" t="s">
        <v>45</v>
      </c>
      <c r="AK417" s="84">
        <v>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671</v>
      </c>
      <c r="B418" s="63" t="s">
        <v>673</v>
      </c>
      <c r="C418" s="36">
        <v>4301011870</v>
      </c>
      <c r="D418" s="849">
        <v>4680115884854</v>
      </c>
      <c r="E418" s="84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123</v>
      </c>
      <c r="L418" s="37" t="s">
        <v>133</v>
      </c>
      <c r="M418" s="38" t="s">
        <v>82</v>
      </c>
      <c r="N418" s="38"/>
      <c r="O418" s="37">
        <v>60</v>
      </c>
      <c r="P418" s="10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1"/>
      <c r="R418" s="851"/>
      <c r="S418" s="851"/>
      <c r="T418" s="8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6" t="s">
        <v>674</v>
      </c>
      <c r="AG418" s="78"/>
      <c r="AJ418" s="84" t="s">
        <v>134</v>
      </c>
      <c r="AK418" s="84">
        <v>720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675</v>
      </c>
      <c r="B419" s="63" t="s">
        <v>676</v>
      </c>
      <c r="C419" s="36">
        <v>4301011339</v>
      </c>
      <c r="D419" s="849">
        <v>4607091383997</v>
      </c>
      <c r="E419" s="84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123</v>
      </c>
      <c r="L419" s="37" t="s">
        <v>45</v>
      </c>
      <c r="M419" s="38" t="s">
        <v>82</v>
      </c>
      <c r="N419" s="38"/>
      <c r="O419" s="37">
        <v>60</v>
      </c>
      <c r="P419" s="10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851"/>
      <c r="R419" s="851"/>
      <c r="S419" s="851"/>
      <c r="T419" s="8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677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678</v>
      </c>
      <c r="B420" s="63" t="s">
        <v>679</v>
      </c>
      <c r="C420" s="36">
        <v>4301011943</v>
      </c>
      <c r="D420" s="849">
        <v>4680115884830</v>
      </c>
      <c r="E420" s="84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123</v>
      </c>
      <c r="L420" s="37" t="s">
        <v>45</v>
      </c>
      <c r="M420" s="38" t="s">
        <v>427</v>
      </c>
      <c r="N420" s="38"/>
      <c r="O420" s="37">
        <v>60</v>
      </c>
      <c r="P420" s="10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1"/>
      <c r="R420" s="851"/>
      <c r="S420" s="851"/>
      <c r="T420" s="8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0" t="s">
        <v>668</v>
      </c>
      <c r="AG420" s="78"/>
      <c r="AJ420" s="84" t="s">
        <v>45</v>
      </c>
      <c r="AK420" s="84">
        <v>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37.5" customHeight="1" x14ac:dyDescent="0.25">
      <c r="A421" s="63" t="s">
        <v>678</v>
      </c>
      <c r="B421" s="63" t="s">
        <v>680</v>
      </c>
      <c r="C421" s="36">
        <v>4301011867</v>
      </c>
      <c r="D421" s="849">
        <v>4680115884830</v>
      </c>
      <c r="E421" s="84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123</v>
      </c>
      <c r="L421" s="37" t="s">
        <v>133</v>
      </c>
      <c r="M421" s="38" t="s">
        <v>82</v>
      </c>
      <c r="N421" s="38"/>
      <c r="O421" s="37">
        <v>60</v>
      </c>
      <c r="P421" s="10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1"/>
      <c r="R421" s="851"/>
      <c r="S421" s="851"/>
      <c r="T421" s="8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681</v>
      </c>
      <c r="AG421" s="78"/>
      <c r="AJ421" s="84" t="s">
        <v>134</v>
      </c>
      <c r="AK421" s="84">
        <v>720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682</v>
      </c>
      <c r="B422" s="63" t="s">
        <v>683</v>
      </c>
      <c r="C422" s="36">
        <v>4301011433</v>
      </c>
      <c r="D422" s="849">
        <v>4680115882638</v>
      </c>
      <c r="E422" s="849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132</v>
      </c>
      <c r="L422" s="37" t="s">
        <v>45</v>
      </c>
      <c r="M422" s="38" t="s">
        <v>122</v>
      </c>
      <c r="N422" s="38"/>
      <c r="O422" s="37">
        <v>90</v>
      </c>
      <c r="P422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51"/>
      <c r="R422" s="851"/>
      <c r="S422" s="851"/>
      <c r="T422" s="8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684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685</v>
      </c>
      <c r="B423" s="63" t="s">
        <v>686</v>
      </c>
      <c r="C423" s="36">
        <v>4301011952</v>
      </c>
      <c r="D423" s="849">
        <v>4680115884922</v>
      </c>
      <c r="E423" s="84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132</v>
      </c>
      <c r="L423" s="37" t="s">
        <v>45</v>
      </c>
      <c r="M423" s="38" t="s">
        <v>82</v>
      </c>
      <c r="N423" s="38"/>
      <c r="O423" s="37">
        <v>60</v>
      </c>
      <c r="P423" s="10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51"/>
      <c r="R423" s="851"/>
      <c r="S423" s="851"/>
      <c r="T423" s="8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674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687</v>
      </c>
      <c r="B424" s="63" t="s">
        <v>688</v>
      </c>
      <c r="C424" s="36">
        <v>4301011868</v>
      </c>
      <c r="D424" s="849">
        <v>4680115884861</v>
      </c>
      <c r="E424" s="849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132</v>
      </c>
      <c r="L424" s="37" t="s">
        <v>45</v>
      </c>
      <c r="M424" s="38" t="s">
        <v>82</v>
      </c>
      <c r="N424" s="38"/>
      <c r="O424" s="37">
        <v>60</v>
      </c>
      <c r="P424" s="10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1"/>
      <c r="R424" s="851"/>
      <c r="S424" s="851"/>
      <c r="T424" s="8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681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856"/>
      <c r="B425" s="856"/>
      <c r="C425" s="856"/>
      <c r="D425" s="856"/>
      <c r="E425" s="856"/>
      <c r="F425" s="856"/>
      <c r="G425" s="856"/>
      <c r="H425" s="856"/>
      <c r="I425" s="856"/>
      <c r="J425" s="856"/>
      <c r="K425" s="856"/>
      <c r="L425" s="856"/>
      <c r="M425" s="856"/>
      <c r="N425" s="856"/>
      <c r="O425" s="857"/>
      <c r="P425" s="853" t="s">
        <v>40</v>
      </c>
      <c r="Q425" s="854"/>
      <c r="R425" s="854"/>
      <c r="S425" s="854"/>
      <c r="T425" s="854"/>
      <c r="U425" s="854"/>
      <c r="V425" s="855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56"/>
      <c r="B426" s="856"/>
      <c r="C426" s="856"/>
      <c r="D426" s="856"/>
      <c r="E426" s="856"/>
      <c r="F426" s="856"/>
      <c r="G426" s="856"/>
      <c r="H426" s="856"/>
      <c r="I426" s="856"/>
      <c r="J426" s="856"/>
      <c r="K426" s="856"/>
      <c r="L426" s="856"/>
      <c r="M426" s="856"/>
      <c r="N426" s="856"/>
      <c r="O426" s="857"/>
      <c r="P426" s="853" t="s">
        <v>40</v>
      </c>
      <c r="Q426" s="854"/>
      <c r="R426" s="854"/>
      <c r="S426" s="854"/>
      <c r="T426" s="854"/>
      <c r="U426" s="854"/>
      <c r="V426" s="855"/>
      <c r="W426" s="42" t="s">
        <v>0</v>
      </c>
      <c r="X426" s="43">
        <f>IFERROR(SUM(X415:X424),"0")</f>
        <v>0</v>
      </c>
      <c r="Y426" s="43">
        <f>IFERROR(SUM(Y415:Y424),"0")</f>
        <v>0</v>
      </c>
      <c r="Z426" s="42"/>
      <c r="AA426" s="67"/>
      <c r="AB426" s="67"/>
      <c r="AC426" s="67"/>
    </row>
    <row r="427" spans="1:68" ht="14.25" customHeight="1" x14ac:dyDescent="0.25">
      <c r="A427" s="848" t="s">
        <v>168</v>
      </c>
      <c r="B427" s="848"/>
      <c r="C427" s="848"/>
      <c r="D427" s="848"/>
      <c r="E427" s="848"/>
      <c r="F427" s="848"/>
      <c r="G427" s="848"/>
      <c r="H427" s="848"/>
      <c r="I427" s="848"/>
      <c r="J427" s="848"/>
      <c r="K427" s="848"/>
      <c r="L427" s="848"/>
      <c r="M427" s="848"/>
      <c r="N427" s="848"/>
      <c r="O427" s="848"/>
      <c r="P427" s="848"/>
      <c r="Q427" s="848"/>
      <c r="R427" s="848"/>
      <c r="S427" s="848"/>
      <c r="T427" s="848"/>
      <c r="U427" s="848"/>
      <c r="V427" s="848"/>
      <c r="W427" s="848"/>
      <c r="X427" s="848"/>
      <c r="Y427" s="848"/>
      <c r="Z427" s="848"/>
      <c r="AA427" s="66"/>
      <c r="AB427" s="66"/>
      <c r="AC427" s="80"/>
    </row>
    <row r="428" spans="1:68" ht="27" customHeight="1" x14ac:dyDescent="0.25">
      <c r="A428" s="63" t="s">
        <v>689</v>
      </c>
      <c r="B428" s="63" t="s">
        <v>690</v>
      </c>
      <c r="C428" s="36">
        <v>4301020178</v>
      </c>
      <c r="D428" s="849">
        <v>4607091383980</v>
      </c>
      <c r="E428" s="849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123</v>
      </c>
      <c r="L428" s="37" t="s">
        <v>133</v>
      </c>
      <c r="M428" s="38" t="s">
        <v>122</v>
      </c>
      <c r="N428" s="38"/>
      <c r="O428" s="37">
        <v>50</v>
      </c>
      <c r="P428" s="10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1"/>
      <c r="R428" s="851"/>
      <c r="S428" s="851"/>
      <c r="T428" s="85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0" t="s">
        <v>691</v>
      </c>
      <c r="AG428" s="78"/>
      <c r="AJ428" s="84" t="s">
        <v>134</v>
      </c>
      <c r="AK428" s="84">
        <v>720</v>
      </c>
      <c r="BB428" s="521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692</v>
      </c>
      <c r="B429" s="63" t="s">
        <v>693</v>
      </c>
      <c r="C429" s="36">
        <v>4301020179</v>
      </c>
      <c r="D429" s="849">
        <v>4607091384178</v>
      </c>
      <c r="E429" s="849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132</v>
      </c>
      <c r="L429" s="37" t="s">
        <v>45</v>
      </c>
      <c r="M429" s="38" t="s">
        <v>122</v>
      </c>
      <c r="N429" s="38"/>
      <c r="O429" s="37">
        <v>50</v>
      </c>
      <c r="P429" s="10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1"/>
      <c r="R429" s="851"/>
      <c r="S429" s="851"/>
      <c r="T429" s="8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691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56"/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7"/>
      <c r="P430" s="853" t="s">
        <v>40</v>
      </c>
      <c r="Q430" s="854"/>
      <c r="R430" s="854"/>
      <c r="S430" s="854"/>
      <c r="T430" s="854"/>
      <c r="U430" s="854"/>
      <c r="V430" s="855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56"/>
      <c r="B431" s="856"/>
      <c r="C431" s="856"/>
      <c r="D431" s="856"/>
      <c r="E431" s="856"/>
      <c r="F431" s="856"/>
      <c r="G431" s="856"/>
      <c r="H431" s="856"/>
      <c r="I431" s="856"/>
      <c r="J431" s="856"/>
      <c r="K431" s="856"/>
      <c r="L431" s="856"/>
      <c r="M431" s="856"/>
      <c r="N431" s="856"/>
      <c r="O431" s="857"/>
      <c r="P431" s="853" t="s">
        <v>40</v>
      </c>
      <c r="Q431" s="854"/>
      <c r="R431" s="854"/>
      <c r="S431" s="854"/>
      <c r="T431" s="854"/>
      <c r="U431" s="854"/>
      <c r="V431" s="855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48" t="s">
        <v>84</v>
      </c>
      <c r="B432" s="848"/>
      <c r="C432" s="848"/>
      <c r="D432" s="848"/>
      <c r="E432" s="848"/>
      <c r="F432" s="848"/>
      <c r="G432" s="848"/>
      <c r="H432" s="848"/>
      <c r="I432" s="848"/>
      <c r="J432" s="848"/>
      <c r="K432" s="848"/>
      <c r="L432" s="848"/>
      <c r="M432" s="848"/>
      <c r="N432" s="848"/>
      <c r="O432" s="848"/>
      <c r="P432" s="848"/>
      <c r="Q432" s="848"/>
      <c r="R432" s="848"/>
      <c r="S432" s="848"/>
      <c r="T432" s="848"/>
      <c r="U432" s="848"/>
      <c r="V432" s="848"/>
      <c r="W432" s="848"/>
      <c r="X432" s="848"/>
      <c r="Y432" s="848"/>
      <c r="Z432" s="848"/>
      <c r="AA432" s="66"/>
      <c r="AB432" s="66"/>
      <c r="AC432" s="80"/>
    </row>
    <row r="433" spans="1:68" ht="27" customHeight="1" x14ac:dyDescent="0.25">
      <c r="A433" s="63" t="s">
        <v>694</v>
      </c>
      <c r="B433" s="63" t="s">
        <v>695</v>
      </c>
      <c r="C433" s="36">
        <v>4301051903</v>
      </c>
      <c r="D433" s="849">
        <v>4607091383928</v>
      </c>
      <c r="E433" s="849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123</v>
      </c>
      <c r="L433" s="37" t="s">
        <v>45</v>
      </c>
      <c r="M433" s="38" t="s">
        <v>126</v>
      </c>
      <c r="N433" s="38"/>
      <c r="O433" s="37">
        <v>40</v>
      </c>
      <c r="P433" s="1076" t="s">
        <v>696</v>
      </c>
      <c r="Q433" s="851"/>
      <c r="R433" s="851"/>
      <c r="S433" s="851"/>
      <c r="T433" s="8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697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698</v>
      </c>
      <c r="B434" s="63" t="s">
        <v>699</v>
      </c>
      <c r="C434" s="36">
        <v>4301051897</v>
      </c>
      <c r="D434" s="849">
        <v>4607091384260</v>
      </c>
      <c r="E434" s="849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123</v>
      </c>
      <c r="L434" s="37" t="s">
        <v>45</v>
      </c>
      <c r="M434" s="38" t="s">
        <v>126</v>
      </c>
      <c r="N434" s="38"/>
      <c r="O434" s="37">
        <v>40</v>
      </c>
      <c r="P434" s="1077" t="s">
        <v>700</v>
      </c>
      <c r="Q434" s="851"/>
      <c r="R434" s="851"/>
      <c r="S434" s="851"/>
      <c r="T434" s="85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701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56"/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7"/>
      <c r="P435" s="853" t="s">
        <v>40</v>
      </c>
      <c r="Q435" s="854"/>
      <c r="R435" s="854"/>
      <c r="S435" s="854"/>
      <c r="T435" s="854"/>
      <c r="U435" s="854"/>
      <c r="V435" s="85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56"/>
      <c r="B436" s="856"/>
      <c r="C436" s="856"/>
      <c r="D436" s="856"/>
      <c r="E436" s="856"/>
      <c r="F436" s="856"/>
      <c r="G436" s="856"/>
      <c r="H436" s="856"/>
      <c r="I436" s="856"/>
      <c r="J436" s="856"/>
      <c r="K436" s="856"/>
      <c r="L436" s="856"/>
      <c r="M436" s="856"/>
      <c r="N436" s="856"/>
      <c r="O436" s="857"/>
      <c r="P436" s="853" t="s">
        <v>40</v>
      </c>
      <c r="Q436" s="854"/>
      <c r="R436" s="854"/>
      <c r="S436" s="854"/>
      <c r="T436" s="854"/>
      <c r="U436" s="854"/>
      <c r="V436" s="85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48" t="s">
        <v>209</v>
      </c>
      <c r="B437" s="848"/>
      <c r="C437" s="848"/>
      <c r="D437" s="848"/>
      <c r="E437" s="848"/>
      <c r="F437" s="848"/>
      <c r="G437" s="848"/>
      <c r="H437" s="848"/>
      <c r="I437" s="848"/>
      <c r="J437" s="848"/>
      <c r="K437" s="848"/>
      <c r="L437" s="848"/>
      <c r="M437" s="848"/>
      <c r="N437" s="848"/>
      <c r="O437" s="848"/>
      <c r="P437" s="848"/>
      <c r="Q437" s="848"/>
      <c r="R437" s="848"/>
      <c r="S437" s="848"/>
      <c r="T437" s="848"/>
      <c r="U437" s="848"/>
      <c r="V437" s="848"/>
      <c r="W437" s="848"/>
      <c r="X437" s="848"/>
      <c r="Y437" s="848"/>
      <c r="Z437" s="848"/>
      <c r="AA437" s="66"/>
      <c r="AB437" s="66"/>
      <c r="AC437" s="80"/>
    </row>
    <row r="438" spans="1:68" ht="27" customHeight="1" x14ac:dyDescent="0.25">
      <c r="A438" s="63" t="s">
        <v>702</v>
      </c>
      <c r="B438" s="63" t="s">
        <v>703</v>
      </c>
      <c r="C438" s="36">
        <v>4301060439</v>
      </c>
      <c r="D438" s="849">
        <v>4607091384673</v>
      </c>
      <c r="E438" s="84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123</v>
      </c>
      <c r="L438" s="37" t="s">
        <v>45</v>
      </c>
      <c r="M438" s="38" t="s">
        <v>126</v>
      </c>
      <c r="N438" s="38"/>
      <c r="O438" s="37">
        <v>30</v>
      </c>
      <c r="P438" s="1078" t="s">
        <v>704</v>
      </c>
      <c r="Q438" s="851"/>
      <c r="R438" s="851"/>
      <c r="S438" s="851"/>
      <c r="T438" s="8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705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56"/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7"/>
      <c r="P439" s="853" t="s">
        <v>40</v>
      </c>
      <c r="Q439" s="854"/>
      <c r="R439" s="854"/>
      <c r="S439" s="854"/>
      <c r="T439" s="854"/>
      <c r="U439" s="854"/>
      <c r="V439" s="855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856"/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7"/>
      <c r="P440" s="853" t="s">
        <v>40</v>
      </c>
      <c r="Q440" s="854"/>
      <c r="R440" s="854"/>
      <c r="S440" s="854"/>
      <c r="T440" s="854"/>
      <c r="U440" s="854"/>
      <c r="V440" s="855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16.5" customHeight="1" x14ac:dyDescent="0.25">
      <c r="A441" s="847" t="s">
        <v>706</v>
      </c>
      <c r="B441" s="847"/>
      <c r="C441" s="847"/>
      <c r="D441" s="847"/>
      <c r="E441" s="847"/>
      <c r="F441" s="847"/>
      <c r="G441" s="847"/>
      <c r="H441" s="847"/>
      <c r="I441" s="847"/>
      <c r="J441" s="847"/>
      <c r="K441" s="847"/>
      <c r="L441" s="847"/>
      <c r="M441" s="847"/>
      <c r="N441" s="847"/>
      <c r="O441" s="847"/>
      <c r="P441" s="847"/>
      <c r="Q441" s="847"/>
      <c r="R441" s="847"/>
      <c r="S441" s="847"/>
      <c r="T441" s="847"/>
      <c r="U441" s="847"/>
      <c r="V441" s="847"/>
      <c r="W441" s="847"/>
      <c r="X441" s="847"/>
      <c r="Y441" s="847"/>
      <c r="Z441" s="847"/>
      <c r="AA441" s="65"/>
      <c r="AB441" s="65"/>
      <c r="AC441" s="79"/>
    </row>
    <row r="442" spans="1:68" ht="14.25" customHeight="1" x14ac:dyDescent="0.25">
      <c r="A442" s="848" t="s">
        <v>118</v>
      </c>
      <c r="B442" s="848"/>
      <c r="C442" s="848"/>
      <c r="D442" s="848"/>
      <c r="E442" s="848"/>
      <c r="F442" s="848"/>
      <c r="G442" s="848"/>
      <c r="H442" s="848"/>
      <c r="I442" s="848"/>
      <c r="J442" s="848"/>
      <c r="K442" s="848"/>
      <c r="L442" s="848"/>
      <c r="M442" s="848"/>
      <c r="N442" s="848"/>
      <c r="O442" s="848"/>
      <c r="P442" s="848"/>
      <c r="Q442" s="848"/>
      <c r="R442" s="848"/>
      <c r="S442" s="848"/>
      <c r="T442" s="848"/>
      <c r="U442" s="848"/>
      <c r="V442" s="848"/>
      <c r="W442" s="848"/>
      <c r="X442" s="848"/>
      <c r="Y442" s="848"/>
      <c r="Z442" s="848"/>
      <c r="AA442" s="66"/>
      <c r="AB442" s="66"/>
      <c r="AC442" s="80"/>
    </row>
    <row r="443" spans="1:68" ht="27" customHeight="1" x14ac:dyDescent="0.25">
      <c r="A443" s="63" t="s">
        <v>707</v>
      </c>
      <c r="B443" s="63" t="s">
        <v>708</v>
      </c>
      <c r="C443" s="36">
        <v>4301011483</v>
      </c>
      <c r="D443" s="849">
        <v>4680115881907</v>
      </c>
      <c r="E443" s="849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123</v>
      </c>
      <c r="L443" s="37" t="s">
        <v>45</v>
      </c>
      <c r="M443" s="38" t="s">
        <v>82</v>
      </c>
      <c r="N443" s="38"/>
      <c r="O443" s="37">
        <v>60</v>
      </c>
      <c r="P443" s="10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51"/>
      <c r="R443" s="851"/>
      <c r="S443" s="851"/>
      <c r="T443" s="8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709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707</v>
      </c>
      <c r="B444" s="63" t="s">
        <v>710</v>
      </c>
      <c r="C444" s="36">
        <v>4301011873</v>
      </c>
      <c r="D444" s="849">
        <v>4680115881907</v>
      </c>
      <c r="E444" s="849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123</v>
      </c>
      <c r="L444" s="37" t="s">
        <v>45</v>
      </c>
      <c r="M444" s="38" t="s">
        <v>82</v>
      </c>
      <c r="N444" s="38"/>
      <c r="O444" s="37">
        <v>60</v>
      </c>
      <c r="P444" s="10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51"/>
      <c r="R444" s="851"/>
      <c r="S444" s="851"/>
      <c r="T444" s="8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711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27" customHeight="1" x14ac:dyDescent="0.25">
      <c r="A445" s="63" t="s">
        <v>712</v>
      </c>
      <c r="B445" s="63" t="s">
        <v>713</v>
      </c>
      <c r="C445" s="36">
        <v>4301011655</v>
      </c>
      <c r="D445" s="849">
        <v>4680115883925</v>
      </c>
      <c r="E445" s="849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123</v>
      </c>
      <c r="L445" s="37" t="s">
        <v>45</v>
      </c>
      <c r="M445" s="38" t="s">
        <v>82</v>
      </c>
      <c r="N445" s="38"/>
      <c r="O445" s="37">
        <v>60</v>
      </c>
      <c r="P445" s="10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51"/>
      <c r="R445" s="851"/>
      <c r="S445" s="851"/>
      <c r="T445" s="8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709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37.5" customHeight="1" x14ac:dyDescent="0.25">
      <c r="A446" s="63" t="s">
        <v>712</v>
      </c>
      <c r="B446" s="63" t="s">
        <v>714</v>
      </c>
      <c r="C446" s="36">
        <v>4301011872</v>
      </c>
      <c r="D446" s="849">
        <v>4680115883925</v>
      </c>
      <c r="E446" s="84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123</v>
      </c>
      <c r="L446" s="37" t="s">
        <v>45</v>
      </c>
      <c r="M446" s="38" t="s">
        <v>82</v>
      </c>
      <c r="N446" s="38"/>
      <c r="O446" s="37">
        <v>60</v>
      </c>
      <c r="P446" s="108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51"/>
      <c r="R446" s="851"/>
      <c r="S446" s="851"/>
      <c r="T446" s="8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711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715</v>
      </c>
      <c r="B447" s="63" t="s">
        <v>716</v>
      </c>
      <c r="C447" s="36">
        <v>4301011312</v>
      </c>
      <c r="D447" s="849">
        <v>4607091384192</v>
      </c>
      <c r="E447" s="84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123</v>
      </c>
      <c r="L447" s="37" t="s">
        <v>45</v>
      </c>
      <c r="M447" s="38" t="s">
        <v>122</v>
      </c>
      <c r="N447" s="38"/>
      <c r="O447" s="37">
        <v>60</v>
      </c>
      <c r="P447" s="10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51"/>
      <c r="R447" s="851"/>
      <c r="S447" s="851"/>
      <c r="T447" s="8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8" t="s">
        <v>717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0</v>
      </c>
      <c r="BN447" s="78">
        <f t="shared" si="94"/>
        <v>0</v>
      </c>
      <c r="BO447" s="78">
        <f t="shared" si="95"/>
        <v>0</v>
      </c>
      <c r="BP447" s="78">
        <f t="shared" si="96"/>
        <v>0</v>
      </c>
    </row>
    <row r="448" spans="1:68" ht="37.5" customHeight="1" x14ac:dyDescent="0.25">
      <c r="A448" s="63" t="s">
        <v>718</v>
      </c>
      <c r="B448" s="63" t="s">
        <v>719</v>
      </c>
      <c r="C448" s="36">
        <v>4301011874</v>
      </c>
      <c r="D448" s="849">
        <v>4680115884892</v>
      </c>
      <c r="E448" s="84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123</v>
      </c>
      <c r="L448" s="37" t="s">
        <v>45</v>
      </c>
      <c r="M448" s="38" t="s">
        <v>82</v>
      </c>
      <c r="N448" s="38"/>
      <c r="O448" s="37">
        <v>60</v>
      </c>
      <c r="P448" s="10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51"/>
      <c r="R448" s="851"/>
      <c r="S448" s="851"/>
      <c r="T448" s="8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720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721</v>
      </c>
      <c r="B449" s="63" t="s">
        <v>722</v>
      </c>
      <c r="C449" s="36">
        <v>4301011875</v>
      </c>
      <c r="D449" s="849">
        <v>4680115884885</v>
      </c>
      <c r="E449" s="849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123</v>
      </c>
      <c r="L449" s="37" t="s">
        <v>45</v>
      </c>
      <c r="M449" s="38" t="s">
        <v>82</v>
      </c>
      <c r="N449" s="38"/>
      <c r="O449" s="37">
        <v>60</v>
      </c>
      <c r="P449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51"/>
      <c r="R449" s="851"/>
      <c r="S449" s="851"/>
      <c r="T449" s="8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720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723</v>
      </c>
      <c r="B450" s="63" t="s">
        <v>724</v>
      </c>
      <c r="C450" s="36">
        <v>4301011871</v>
      </c>
      <c r="D450" s="849">
        <v>4680115884908</v>
      </c>
      <c r="E450" s="84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132</v>
      </c>
      <c r="L450" s="37" t="s">
        <v>45</v>
      </c>
      <c r="M450" s="38" t="s">
        <v>82</v>
      </c>
      <c r="N450" s="38"/>
      <c r="O450" s="37">
        <v>60</v>
      </c>
      <c r="P450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51"/>
      <c r="R450" s="851"/>
      <c r="S450" s="851"/>
      <c r="T450" s="8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720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856"/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7"/>
      <c r="P451" s="853" t="s">
        <v>40</v>
      </c>
      <c r="Q451" s="854"/>
      <c r="R451" s="854"/>
      <c r="S451" s="854"/>
      <c r="T451" s="854"/>
      <c r="U451" s="854"/>
      <c r="V451" s="855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0</v>
      </c>
      <c r="Y451" s="43">
        <f>IFERROR(Y443/H443,"0")+IFERROR(Y444/H444,"0")+IFERROR(Y445/H445,"0")+IFERROR(Y446/H446,"0")+IFERROR(Y447/H447,"0")+IFERROR(Y448/H448,"0")+IFERROR(Y449/H449,"0")+IFERROR(Y450/H450,"0")</f>
        <v>0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56"/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7"/>
      <c r="P452" s="853" t="s">
        <v>40</v>
      </c>
      <c r="Q452" s="854"/>
      <c r="R452" s="854"/>
      <c r="S452" s="854"/>
      <c r="T452" s="854"/>
      <c r="U452" s="854"/>
      <c r="V452" s="855"/>
      <c r="W452" s="42" t="s">
        <v>0</v>
      </c>
      <c r="X452" s="43">
        <f>IFERROR(SUM(X443:X450),"0")</f>
        <v>0</v>
      </c>
      <c r="Y452" s="43">
        <f>IFERROR(SUM(Y443:Y450),"0")</f>
        <v>0</v>
      </c>
      <c r="Z452" s="42"/>
      <c r="AA452" s="67"/>
      <c r="AB452" s="67"/>
      <c r="AC452" s="67"/>
    </row>
    <row r="453" spans="1:68" ht="14.25" customHeight="1" x14ac:dyDescent="0.25">
      <c r="A453" s="848" t="s">
        <v>78</v>
      </c>
      <c r="B453" s="848"/>
      <c r="C453" s="848"/>
      <c r="D453" s="848"/>
      <c r="E453" s="848"/>
      <c r="F453" s="848"/>
      <c r="G453" s="848"/>
      <c r="H453" s="848"/>
      <c r="I453" s="848"/>
      <c r="J453" s="848"/>
      <c r="K453" s="848"/>
      <c r="L453" s="848"/>
      <c r="M453" s="848"/>
      <c r="N453" s="848"/>
      <c r="O453" s="848"/>
      <c r="P453" s="848"/>
      <c r="Q453" s="848"/>
      <c r="R453" s="848"/>
      <c r="S453" s="848"/>
      <c r="T453" s="848"/>
      <c r="U453" s="848"/>
      <c r="V453" s="848"/>
      <c r="W453" s="848"/>
      <c r="X453" s="848"/>
      <c r="Y453" s="848"/>
      <c r="Z453" s="848"/>
      <c r="AA453" s="66"/>
      <c r="AB453" s="66"/>
      <c r="AC453" s="80"/>
    </row>
    <row r="454" spans="1:68" ht="27" customHeight="1" x14ac:dyDescent="0.25">
      <c r="A454" s="63" t="s">
        <v>725</v>
      </c>
      <c r="B454" s="63" t="s">
        <v>726</v>
      </c>
      <c r="C454" s="36">
        <v>4301031303</v>
      </c>
      <c r="D454" s="849">
        <v>4607091384802</v>
      </c>
      <c r="E454" s="849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132</v>
      </c>
      <c r="L454" s="37" t="s">
        <v>45</v>
      </c>
      <c r="M454" s="38" t="s">
        <v>82</v>
      </c>
      <c r="N454" s="38"/>
      <c r="O454" s="37">
        <v>35</v>
      </c>
      <c r="P454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51"/>
      <c r="R454" s="851"/>
      <c r="S454" s="851"/>
      <c r="T454" s="8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728</v>
      </c>
      <c r="B455" s="63" t="s">
        <v>729</v>
      </c>
      <c r="C455" s="36">
        <v>4301031304</v>
      </c>
      <c r="D455" s="849">
        <v>4607091384826</v>
      </c>
      <c r="E455" s="84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51"/>
      <c r="R455" s="851"/>
      <c r="S455" s="851"/>
      <c r="T455" s="8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727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56"/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7"/>
      <c r="P456" s="853" t="s">
        <v>40</v>
      </c>
      <c r="Q456" s="854"/>
      <c r="R456" s="854"/>
      <c r="S456" s="854"/>
      <c r="T456" s="854"/>
      <c r="U456" s="854"/>
      <c r="V456" s="85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56"/>
      <c r="B457" s="856"/>
      <c r="C457" s="856"/>
      <c r="D457" s="856"/>
      <c r="E457" s="856"/>
      <c r="F457" s="856"/>
      <c r="G457" s="856"/>
      <c r="H457" s="856"/>
      <c r="I457" s="856"/>
      <c r="J457" s="856"/>
      <c r="K457" s="856"/>
      <c r="L457" s="856"/>
      <c r="M457" s="856"/>
      <c r="N457" s="856"/>
      <c r="O457" s="857"/>
      <c r="P457" s="853" t="s">
        <v>40</v>
      </c>
      <c r="Q457" s="854"/>
      <c r="R457" s="854"/>
      <c r="S457" s="854"/>
      <c r="T457" s="854"/>
      <c r="U457" s="854"/>
      <c r="V457" s="85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8" t="s">
        <v>84</v>
      </c>
      <c r="B458" s="848"/>
      <c r="C458" s="848"/>
      <c r="D458" s="848"/>
      <c r="E458" s="848"/>
      <c r="F458" s="848"/>
      <c r="G458" s="848"/>
      <c r="H458" s="848"/>
      <c r="I458" s="848"/>
      <c r="J458" s="848"/>
      <c r="K458" s="848"/>
      <c r="L458" s="848"/>
      <c r="M458" s="848"/>
      <c r="N458" s="848"/>
      <c r="O458" s="848"/>
      <c r="P458" s="848"/>
      <c r="Q458" s="848"/>
      <c r="R458" s="848"/>
      <c r="S458" s="848"/>
      <c r="T458" s="848"/>
      <c r="U458" s="848"/>
      <c r="V458" s="848"/>
      <c r="W458" s="848"/>
      <c r="X458" s="848"/>
      <c r="Y458" s="848"/>
      <c r="Z458" s="848"/>
      <c r="AA458" s="66"/>
      <c r="AB458" s="66"/>
      <c r="AC458" s="80"/>
    </row>
    <row r="459" spans="1:68" ht="27" customHeight="1" x14ac:dyDescent="0.25">
      <c r="A459" s="63" t="s">
        <v>730</v>
      </c>
      <c r="B459" s="63" t="s">
        <v>731</v>
      </c>
      <c r="C459" s="36">
        <v>4301051899</v>
      </c>
      <c r="D459" s="849">
        <v>4607091384246</v>
      </c>
      <c r="E459" s="849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123</v>
      </c>
      <c r="L459" s="37" t="s">
        <v>45</v>
      </c>
      <c r="M459" s="38" t="s">
        <v>126</v>
      </c>
      <c r="N459" s="38"/>
      <c r="O459" s="37">
        <v>40</v>
      </c>
      <c r="P459" s="1089" t="s">
        <v>732</v>
      </c>
      <c r="Q459" s="851"/>
      <c r="R459" s="851"/>
      <c r="S459" s="851"/>
      <c r="T459" s="85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50" t="s">
        <v>733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37.5" customHeight="1" x14ac:dyDescent="0.25">
      <c r="A460" s="63" t="s">
        <v>734</v>
      </c>
      <c r="B460" s="63" t="s">
        <v>735</v>
      </c>
      <c r="C460" s="36">
        <v>4301051901</v>
      </c>
      <c r="D460" s="849">
        <v>4680115881976</v>
      </c>
      <c r="E460" s="849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123</v>
      </c>
      <c r="L460" s="37" t="s">
        <v>45</v>
      </c>
      <c r="M460" s="38" t="s">
        <v>126</v>
      </c>
      <c r="N460" s="38"/>
      <c r="O460" s="37">
        <v>40</v>
      </c>
      <c r="P460" s="1090" t="s">
        <v>736</v>
      </c>
      <c r="Q460" s="851"/>
      <c r="R460" s="851"/>
      <c r="S460" s="851"/>
      <c r="T460" s="85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737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738</v>
      </c>
      <c r="B461" s="63" t="s">
        <v>739</v>
      </c>
      <c r="C461" s="36">
        <v>4301051297</v>
      </c>
      <c r="D461" s="849">
        <v>4607091384253</v>
      </c>
      <c r="E461" s="849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88</v>
      </c>
      <c r="L461" s="37" t="s">
        <v>45</v>
      </c>
      <c r="M461" s="38" t="s">
        <v>82</v>
      </c>
      <c r="N461" s="38"/>
      <c r="O461" s="37">
        <v>40</v>
      </c>
      <c r="P461" s="10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51"/>
      <c r="R461" s="851"/>
      <c r="S461" s="851"/>
      <c r="T461" s="8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54" t="s">
        <v>740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738</v>
      </c>
      <c r="B462" s="63" t="s">
        <v>741</v>
      </c>
      <c r="C462" s="36">
        <v>4301051634</v>
      </c>
      <c r="D462" s="849">
        <v>4607091384253</v>
      </c>
      <c r="E462" s="849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88</v>
      </c>
      <c r="L462" s="37" t="s">
        <v>45</v>
      </c>
      <c r="M462" s="38" t="s">
        <v>82</v>
      </c>
      <c r="N462" s="38"/>
      <c r="O462" s="37">
        <v>40</v>
      </c>
      <c r="P462" s="10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51"/>
      <c r="R462" s="851"/>
      <c r="S462" s="851"/>
      <c r="T462" s="85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742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743</v>
      </c>
      <c r="B463" s="63" t="s">
        <v>744</v>
      </c>
      <c r="C463" s="36">
        <v>4301051444</v>
      </c>
      <c r="D463" s="849">
        <v>4680115881969</v>
      </c>
      <c r="E463" s="849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10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51"/>
      <c r="R463" s="851"/>
      <c r="S463" s="851"/>
      <c r="T463" s="85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745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6"/>
      <c r="B464" s="856"/>
      <c r="C464" s="856"/>
      <c r="D464" s="856"/>
      <c r="E464" s="856"/>
      <c r="F464" s="856"/>
      <c r="G464" s="856"/>
      <c r="H464" s="856"/>
      <c r="I464" s="856"/>
      <c r="J464" s="856"/>
      <c r="K464" s="856"/>
      <c r="L464" s="856"/>
      <c r="M464" s="856"/>
      <c r="N464" s="856"/>
      <c r="O464" s="857"/>
      <c r="P464" s="853" t="s">
        <v>40</v>
      </c>
      <c r="Q464" s="854"/>
      <c r="R464" s="854"/>
      <c r="S464" s="854"/>
      <c r="T464" s="854"/>
      <c r="U464" s="854"/>
      <c r="V464" s="85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56"/>
      <c r="B465" s="856"/>
      <c r="C465" s="856"/>
      <c r="D465" s="856"/>
      <c r="E465" s="856"/>
      <c r="F465" s="856"/>
      <c r="G465" s="856"/>
      <c r="H465" s="856"/>
      <c r="I465" s="856"/>
      <c r="J465" s="856"/>
      <c r="K465" s="856"/>
      <c r="L465" s="856"/>
      <c r="M465" s="856"/>
      <c r="N465" s="856"/>
      <c r="O465" s="857"/>
      <c r="P465" s="853" t="s">
        <v>40</v>
      </c>
      <c r="Q465" s="854"/>
      <c r="R465" s="854"/>
      <c r="S465" s="854"/>
      <c r="T465" s="854"/>
      <c r="U465" s="854"/>
      <c r="V465" s="85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8" t="s">
        <v>209</v>
      </c>
      <c r="B466" s="848"/>
      <c r="C466" s="848"/>
      <c r="D466" s="848"/>
      <c r="E466" s="848"/>
      <c r="F466" s="848"/>
      <c r="G466" s="848"/>
      <c r="H466" s="848"/>
      <c r="I466" s="848"/>
      <c r="J466" s="848"/>
      <c r="K466" s="848"/>
      <c r="L466" s="848"/>
      <c r="M466" s="848"/>
      <c r="N466" s="848"/>
      <c r="O466" s="848"/>
      <c r="P466" s="848"/>
      <c r="Q466" s="848"/>
      <c r="R466" s="848"/>
      <c r="S466" s="848"/>
      <c r="T466" s="848"/>
      <c r="U466" s="848"/>
      <c r="V466" s="848"/>
      <c r="W466" s="848"/>
      <c r="X466" s="848"/>
      <c r="Y466" s="848"/>
      <c r="Z466" s="848"/>
      <c r="AA466" s="66"/>
      <c r="AB466" s="66"/>
      <c r="AC466" s="80"/>
    </row>
    <row r="467" spans="1:68" ht="27" customHeight="1" x14ac:dyDescent="0.25">
      <c r="A467" s="63" t="s">
        <v>746</v>
      </c>
      <c r="B467" s="63" t="s">
        <v>747</v>
      </c>
      <c r="C467" s="36">
        <v>4301060441</v>
      </c>
      <c r="D467" s="849">
        <v>4607091389357</v>
      </c>
      <c r="E467" s="849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123</v>
      </c>
      <c r="L467" s="37" t="s">
        <v>45</v>
      </c>
      <c r="M467" s="38" t="s">
        <v>126</v>
      </c>
      <c r="N467" s="38"/>
      <c r="O467" s="37">
        <v>40</v>
      </c>
      <c r="P467" s="1094" t="s">
        <v>748</v>
      </c>
      <c r="Q467" s="851"/>
      <c r="R467" s="851"/>
      <c r="S467" s="851"/>
      <c r="T467" s="85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56"/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7"/>
      <c r="P468" s="853" t="s">
        <v>40</v>
      </c>
      <c r="Q468" s="854"/>
      <c r="R468" s="854"/>
      <c r="S468" s="854"/>
      <c r="T468" s="854"/>
      <c r="U468" s="854"/>
      <c r="V468" s="85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56"/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7"/>
      <c r="P469" s="853" t="s">
        <v>40</v>
      </c>
      <c r="Q469" s="854"/>
      <c r="R469" s="854"/>
      <c r="S469" s="854"/>
      <c r="T469" s="854"/>
      <c r="U469" s="854"/>
      <c r="V469" s="85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46" t="s">
        <v>750</v>
      </c>
      <c r="B470" s="846"/>
      <c r="C470" s="846"/>
      <c r="D470" s="846"/>
      <c r="E470" s="846"/>
      <c r="F470" s="846"/>
      <c r="G470" s="846"/>
      <c r="H470" s="846"/>
      <c r="I470" s="846"/>
      <c r="J470" s="846"/>
      <c r="K470" s="846"/>
      <c r="L470" s="846"/>
      <c r="M470" s="846"/>
      <c r="N470" s="846"/>
      <c r="O470" s="846"/>
      <c r="P470" s="846"/>
      <c r="Q470" s="846"/>
      <c r="R470" s="846"/>
      <c r="S470" s="846"/>
      <c r="T470" s="846"/>
      <c r="U470" s="846"/>
      <c r="V470" s="846"/>
      <c r="W470" s="846"/>
      <c r="X470" s="846"/>
      <c r="Y470" s="846"/>
      <c r="Z470" s="846"/>
      <c r="AA470" s="54"/>
      <c r="AB470" s="54"/>
      <c r="AC470" s="54"/>
    </row>
    <row r="471" spans="1:68" ht="16.5" customHeight="1" x14ac:dyDescent="0.25">
      <c r="A471" s="847" t="s">
        <v>751</v>
      </c>
      <c r="B471" s="847"/>
      <c r="C471" s="847"/>
      <c r="D471" s="847"/>
      <c r="E471" s="847"/>
      <c r="F471" s="847"/>
      <c r="G471" s="847"/>
      <c r="H471" s="847"/>
      <c r="I471" s="847"/>
      <c r="J471" s="847"/>
      <c r="K471" s="847"/>
      <c r="L471" s="847"/>
      <c r="M471" s="847"/>
      <c r="N471" s="847"/>
      <c r="O471" s="847"/>
      <c r="P471" s="847"/>
      <c r="Q471" s="847"/>
      <c r="R471" s="847"/>
      <c r="S471" s="847"/>
      <c r="T471" s="847"/>
      <c r="U471" s="847"/>
      <c r="V471" s="847"/>
      <c r="W471" s="847"/>
      <c r="X471" s="847"/>
      <c r="Y471" s="847"/>
      <c r="Z471" s="847"/>
      <c r="AA471" s="65"/>
      <c r="AB471" s="65"/>
      <c r="AC471" s="79"/>
    </row>
    <row r="472" spans="1:68" ht="14.25" customHeight="1" x14ac:dyDescent="0.25">
      <c r="A472" s="848" t="s">
        <v>118</v>
      </c>
      <c r="B472" s="848"/>
      <c r="C472" s="848"/>
      <c r="D472" s="848"/>
      <c r="E472" s="848"/>
      <c r="F472" s="848"/>
      <c r="G472" s="848"/>
      <c r="H472" s="848"/>
      <c r="I472" s="848"/>
      <c r="J472" s="848"/>
      <c r="K472" s="848"/>
      <c r="L472" s="848"/>
      <c r="M472" s="848"/>
      <c r="N472" s="848"/>
      <c r="O472" s="848"/>
      <c r="P472" s="848"/>
      <c r="Q472" s="848"/>
      <c r="R472" s="848"/>
      <c r="S472" s="848"/>
      <c r="T472" s="848"/>
      <c r="U472" s="848"/>
      <c r="V472" s="848"/>
      <c r="W472" s="848"/>
      <c r="X472" s="848"/>
      <c r="Y472" s="848"/>
      <c r="Z472" s="848"/>
      <c r="AA472" s="66"/>
      <c r="AB472" s="66"/>
      <c r="AC472" s="80"/>
    </row>
    <row r="473" spans="1:68" ht="27" customHeight="1" x14ac:dyDescent="0.25">
      <c r="A473" s="63" t="s">
        <v>752</v>
      </c>
      <c r="B473" s="63" t="s">
        <v>753</v>
      </c>
      <c r="C473" s="36">
        <v>4301011428</v>
      </c>
      <c r="D473" s="849">
        <v>4607091389708</v>
      </c>
      <c r="E473" s="849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88</v>
      </c>
      <c r="L473" s="37" t="s">
        <v>45</v>
      </c>
      <c r="M473" s="38" t="s">
        <v>122</v>
      </c>
      <c r="N473" s="38"/>
      <c r="O473" s="37">
        <v>50</v>
      </c>
      <c r="P473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51"/>
      <c r="R473" s="851"/>
      <c r="S473" s="851"/>
      <c r="T473" s="85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754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56"/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7"/>
      <c r="P474" s="853" t="s">
        <v>40</v>
      </c>
      <c r="Q474" s="854"/>
      <c r="R474" s="854"/>
      <c r="S474" s="854"/>
      <c r="T474" s="854"/>
      <c r="U474" s="854"/>
      <c r="V474" s="85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56"/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7"/>
      <c r="P475" s="853" t="s">
        <v>40</v>
      </c>
      <c r="Q475" s="854"/>
      <c r="R475" s="854"/>
      <c r="S475" s="854"/>
      <c r="T475" s="854"/>
      <c r="U475" s="854"/>
      <c r="V475" s="85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8" t="s">
        <v>78</v>
      </c>
      <c r="B476" s="848"/>
      <c r="C476" s="848"/>
      <c r="D476" s="848"/>
      <c r="E476" s="848"/>
      <c r="F476" s="848"/>
      <c r="G476" s="848"/>
      <c r="H476" s="848"/>
      <c r="I476" s="848"/>
      <c r="J476" s="848"/>
      <c r="K476" s="848"/>
      <c r="L476" s="848"/>
      <c r="M476" s="848"/>
      <c r="N476" s="848"/>
      <c r="O476" s="848"/>
      <c r="P476" s="848"/>
      <c r="Q476" s="848"/>
      <c r="R476" s="848"/>
      <c r="S476" s="848"/>
      <c r="T476" s="848"/>
      <c r="U476" s="848"/>
      <c r="V476" s="848"/>
      <c r="W476" s="848"/>
      <c r="X476" s="848"/>
      <c r="Y476" s="848"/>
      <c r="Z476" s="848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4301031405</v>
      </c>
      <c r="D477" s="849">
        <v>4680115886100</v>
      </c>
      <c r="E477" s="849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132</v>
      </c>
      <c r="L477" s="37" t="s">
        <v>45</v>
      </c>
      <c r="M477" s="38" t="s">
        <v>82</v>
      </c>
      <c r="N477" s="38"/>
      <c r="O477" s="37">
        <v>50</v>
      </c>
      <c r="P477" s="1096" t="s">
        <v>757</v>
      </c>
      <c r="Q477" s="851"/>
      <c r="R477" s="851"/>
      <c r="S477" s="851"/>
      <c r="T477" s="8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758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759</v>
      </c>
      <c r="B478" s="63" t="s">
        <v>760</v>
      </c>
      <c r="C478" s="36">
        <v>4301031382</v>
      </c>
      <c r="D478" s="849">
        <v>4680115886117</v>
      </c>
      <c r="E478" s="849"/>
      <c r="F478" s="62">
        <v>0.9</v>
      </c>
      <c r="G478" s="37">
        <v>6</v>
      </c>
      <c r="H478" s="62">
        <v>5.4</v>
      </c>
      <c r="I478" s="62">
        <v>5.61</v>
      </c>
      <c r="J478" s="37">
        <v>120</v>
      </c>
      <c r="K478" s="37" t="s">
        <v>132</v>
      </c>
      <c r="L478" s="37" t="s">
        <v>45</v>
      </c>
      <c r="M478" s="38" t="s">
        <v>82</v>
      </c>
      <c r="N478" s="38"/>
      <c r="O478" s="37">
        <v>50</v>
      </c>
      <c r="P478" s="1097" t="s">
        <v>761</v>
      </c>
      <c r="Q478" s="851"/>
      <c r="R478" s="851"/>
      <c r="S478" s="851"/>
      <c r="T478" s="8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66" t="s">
        <v>762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759</v>
      </c>
      <c r="B479" s="63" t="s">
        <v>763</v>
      </c>
      <c r="C479" s="36">
        <v>4301031406</v>
      </c>
      <c r="D479" s="849">
        <v>4680115886117</v>
      </c>
      <c r="E479" s="849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132</v>
      </c>
      <c r="L479" s="37" t="s">
        <v>45</v>
      </c>
      <c r="M479" s="38" t="s">
        <v>82</v>
      </c>
      <c r="N479" s="38"/>
      <c r="O479" s="37">
        <v>50</v>
      </c>
      <c r="P479" s="1098" t="s">
        <v>761</v>
      </c>
      <c r="Q479" s="851"/>
      <c r="R479" s="851"/>
      <c r="S479" s="851"/>
      <c r="T479" s="8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764</v>
      </c>
      <c r="B480" s="63" t="s">
        <v>765</v>
      </c>
      <c r="C480" s="36">
        <v>4301031325</v>
      </c>
      <c r="D480" s="849">
        <v>4607091389746</v>
      </c>
      <c r="E480" s="849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132</v>
      </c>
      <c r="L480" s="37" t="s">
        <v>45</v>
      </c>
      <c r="M480" s="38" t="s">
        <v>82</v>
      </c>
      <c r="N480" s="38"/>
      <c r="O480" s="37">
        <v>50</v>
      </c>
      <c r="P480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51"/>
      <c r="R480" s="851"/>
      <c r="S480" s="851"/>
      <c r="T480" s="8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767</v>
      </c>
      <c r="B481" s="63" t="s">
        <v>768</v>
      </c>
      <c r="C481" s="36">
        <v>4301031335</v>
      </c>
      <c r="D481" s="849">
        <v>4680115883147</v>
      </c>
      <c r="E481" s="849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51"/>
      <c r="R481" s="851"/>
      <c r="S481" s="851"/>
      <c r="T481" s="8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758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767</v>
      </c>
      <c r="B482" s="63" t="s">
        <v>769</v>
      </c>
      <c r="C482" s="36">
        <v>4301031366</v>
      </c>
      <c r="D482" s="849">
        <v>4680115883147</v>
      </c>
      <c r="E482" s="84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1101" t="s">
        <v>770</v>
      </c>
      <c r="Q482" s="851"/>
      <c r="R482" s="851"/>
      <c r="S482" s="851"/>
      <c r="T482" s="85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758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771</v>
      </c>
      <c r="B483" s="63" t="s">
        <v>772</v>
      </c>
      <c r="C483" s="36">
        <v>4301031362</v>
      </c>
      <c r="D483" s="849">
        <v>4607091384338</v>
      </c>
      <c r="E483" s="84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1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51"/>
      <c r="R483" s="851"/>
      <c r="S483" s="851"/>
      <c r="T483" s="85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758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773</v>
      </c>
      <c r="B484" s="63" t="s">
        <v>774</v>
      </c>
      <c r="C484" s="36">
        <v>4301031336</v>
      </c>
      <c r="D484" s="849">
        <v>4680115883154</v>
      </c>
      <c r="E484" s="84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51"/>
      <c r="R484" s="851"/>
      <c r="S484" s="851"/>
      <c r="T484" s="85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775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773</v>
      </c>
      <c r="B485" s="63" t="s">
        <v>776</v>
      </c>
      <c r="C485" s="36">
        <v>4301031374</v>
      </c>
      <c r="D485" s="849">
        <v>4680115883154</v>
      </c>
      <c r="E485" s="84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04" t="s">
        <v>777</v>
      </c>
      <c r="Q485" s="851"/>
      <c r="R485" s="851"/>
      <c r="S485" s="851"/>
      <c r="T485" s="85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775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778</v>
      </c>
      <c r="B486" s="63" t="s">
        <v>779</v>
      </c>
      <c r="C486" s="36">
        <v>4301031361</v>
      </c>
      <c r="D486" s="849">
        <v>4607091389524</v>
      </c>
      <c r="E486" s="84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51"/>
      <c r="R486" s="851"/>
      <c r="S486" s="851"/>
      <c r="T486" s="85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775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778</v>
      </c>
      <c r="B487" s="63" t="s">
        <v>780</v>
      </c>
      <c r="C487" s="36">
        <v>4301031331</v>
      </c>
      <c r="D487" s="849">
        <v>4607091389524</v>
      </c>
      <c r="E487" s="84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51"/>
      <c r="R487" s="851"/>
      <c r="S487" s="851"/>
      <c r="T487" s="85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775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781</v>
      </c>
      <c r="B488" s="63" t="s">
        <v>782</v>
      </c>
      <c r="C488" s="36">
        <v>4301031337</v>
      </c>
      <c r="D488" s="849">
        <v>4680115883161</v>
      </c>
      <c r="E488" s="84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0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51"/>
      <c r="R488" s="851"/>
      <c r="S488" s="851"/>
      <c r="T488" s="85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781</v>
      </c>
      <c r="B489" s="63" t="s">
        <v>784</v>
      </c>
      <c r="C489" s="36">
        <v>4301031364</v>
      </c>
      <c r="D489" s="849">
        <v>4680115883161</v>
      </c>
      <c r="E489" s="84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08" t="s">
        <v>785</v>
      </c>
      <c r="Q489" s="851"/>
      <c r="R489" s="851"/>
      <c r="S489" s="851"/>
      <c r="T489" s="85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783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786</v>
      </c>
      <c r="B490" s="63" t="s">
        <v>787</v>
      </c>
      <c r="C490" s="36">
        <v>4301031333</v>
      </c>
      <c r="D490" s="849">
        <v>4607091389531</v>
      </c>
      <c r="E490" s="84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0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51"/>
      <c r="R490" s="851"/>
      <c r="S490" s="851"/>
      <c r="T490" s="85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788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786</v>
      </c>
      <c r="B491" s="63" t="s">
        <v>789</v>
      </c>
      <c r="C491" s="36">
        <v>4301031358</v>
      </c>
      <c r="D491" s="849">
        <v>4607091389531</v>
      </c>
      <c r="E491" s="84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51"/>
      <c r="R491" s="851"/>
      <c r="S491" s="851"/>
      <c r="T491" s="85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788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4301031360</v>
      </c>
      <c r="D492" s="849">
        <v>4607091384345</v>
      </c>
      <c r="E492" s="84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51"/>
      <c r="R492" s="851"/>
      <c r="S492" s="851"/>
      <c r="T492" s="8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783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4301031368</v>
      </c>
      <c r="D493" s="849">
        <v>4680115883185</v>
      </c>
      <c r="E493" s="84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2" t="s">
        <v>794</v>
      </c>
      <c r="Q493" s="851"/>
      <c r="R493" s="851"/>
      <c r="S493" s="851"/>
      <c r="T493" s="8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762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792</v>
      </c>
      <c r="B494" s="63" t="s">
        <v>795</v>
      </c>
      <c r="C494" s="36">
        <v>4301031255</v>
      </c>
      <c r="D494" s="849">
        <v>4680115883185</v>
      </c>
      <c r="E494" s="84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51"/>
      <c r="R494" s="851"/>
      <c r="S494" s="851"/>
      <c r="T494" s="8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796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856"/>
      <c r="B495" s="856"/>
      <c r="C495" s="856"/>
      <c r="D495" s="856"/>
      <c r="E495" s="856"/>
      <c r="F495" s="856"/>
      <c r="G495" s="856"/>
      <c r="H495" s="856"/>
      <c r="I495" s="856"/>
      <c r="J495" s="856"/>
      <c r="K495" s="856"/>
      <c r="L495" s="856"/>
      <c r="M495" s="856"/>
      <c r="N495" s="856"/>
      <c r="O495" s="857"/>
      <c r="P495" s="853" t="s">
        <v>40</v>
      </c>
      <c r="Q495" s="854"/>
      <c r="R495" s="854"/>
      <c r="S495" s="854"/>
      <c r="T495" s="854"/>
      <c r="U495" s="854"/>
      <c r="V495" s="855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856"/>
      <c r="B496" s="856"/>
      <c r="C496" s="856"/>
      <c r="D496" s="856"/>
      <c r="E496" s="856"/>
      <c r="F496" s="856"/>
      <c r="G496" s="856"/>
      <c r="H496" s="856"/>
      <c r="I496" s="856"/>
      <c r="J496" s="856"/>
      <c r="K496" s="856"/>
      <c r="L496" s="856"/>
      <c r="M496" s="856"/>
      <c r="N496" s="856"/>
      <c r="O496" s="857"/>
      <c r="P496" s="853" t="s">
        <v>40</v>
      </c>
      <c r="Q496" s="854"/>
      <c r="R496" s="854"/>
      <c r="S496" s="854"/>
      <c r="T496" s="854"/>
      <c r="U496" s="854"/>
      <c r="V496" s="855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848" t="s">
        <v>84</v>
      </c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8"/>
      <c r="P497" s="848"/>
      <c r="Q497" s="848"/>
      <c r="R497" s="848"/>
      <c r="S497" s="848"/>
      <c r="T497" s="848"/>
      <c r="U497" s="848"/>
      <c r="V497" s="848"/>
      <c r="W497" s="848"/>
      <c r="X497" s="848"/>
      <c r="Y497" s="848"/>
      <c r="Z497" s="848"/>
      <c r="AA497" s="66"/>
      <c r="AB497" s="66"/>
      <c r="AC497" s="80"/>
    </row>
    <row r="498" spans="1:68" ht="27" customHeight="1" x14ac:dyDescent="0.25">
      <c r="A498" s="63" t="s">
        <v>797</v>
      </c>
      <c r="B498" s="63" t="s">
        <v>798</v>
      </c>
      <c r="C498" s="36">
        <v>4301051284</v>
      </c>
      <c r="D498" s="849">
        <v>4607091384352</v>
      </c>
      <c r="E498" s="849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132</v>
      </c>
      <c r="L498" s="37" t="s">
        <v>45</v>
      </c>
      <c r="M498" s="38" t="s">
        <v>126</v>
      </c>
      <c r="N498" s="38"/>
      <c r="O498" s="37">
        <v>45</v>
      </c>
      <c r="P498" s="11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51"/>
      <c r="R498" s="851"/>
      <c r="S498" s="851"/>
      <c r="T498" s="8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799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4301051431</v>
      </c>
      <c r="D499" s="849">
        <v>4607091389654</v>
      </c>
      <c r="E499" s="849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88</v>
      </c>
      <c r="L499" s="37" t="s">
        <v>45</v>
      </c>
      <c r="M499" s="38" t="s">
        <v>126</v>
      </c>
      <c r="N499" s="38"/>
      <c r="O499" s="37">
        <v>45</v>
      </c>
      <c r="P499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51"/>
      <c r="R499" s="851"/>
      <c r="S499" s="851"/>
      <c r="T499" s="85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56"/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7"/>
      <c r="P500" s="853" t="s">
        <v>40</v>
      </c>
      <c r="Q500" s="854"/>
      <c r="R500" s="854"/>
      <c r="S500" s="854"/>
      <c r="T500" s="854"/>
      <c r="U500" s="854"/>
      <c r="V500" s="85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856"/>
      <c r="B501" s="856"/>
      <c r="C501" s="856"/>
      <c r="D501" s="856"/>
      <c r="E501" s="856"/>
      <c r="F501" s="856"/>
      <c r="G501" s="856"/>
      <c r="H501" s="856"/>
      <c r="I501" s="856"/>
      <c r="J501" s="856"/>
      <c r="K501" s="856"/>
      <c r="L501" s="856"/>
      <c r="M501" s="856"/>
      <c r="N501" s="856"/>
      <c r="O501" s="857"/>
      <c r="P501" s="853" t="s">
        <v>40</v>
      </c>
      <c r="Q501" s="854"/>
      <c r="R501" s="854"/>
      <c r="S501" s="854"/>
      <c r="T501" s="854"/>
      <c r="U501" s="854"/>
      <c r="V501" s="85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848" t="s">
        <v>110</v>
      </c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8"/>
      <c r="P502" s="848"/>
      <c r="Q502" s="848"/>
      <c r="R502" s="848"/>
      <c r="S502" s="848"/>
      <c r="T502" s="848"/>
      <c r="U502" s="848"/>
      <c r="V502" s="848"/>
      <c r="W502" s="848"/>
      <c r="X502" s="848"/>
      <c r="Y502" s="848"/>
      <c r="Z502" s="848"/>
      <c r="AA502" s="66"/>
      <c r="AB502" s="66"/>
      <c r="AC502" s="80"/>
    </row>
    <row r="503" spans="1:68" ht="27" customHeight="1" x14ac:dyDescent="0.25">
      <c r="A503" s="63" t="s">
        <v>803</v>
      </c>
      <c r="B503" s="63" t="s">
        <v>804</v>
      </c>
      <c r="C503" s="36">
        <v>4301170011</v>
      </c>
      <c r="D503" s="849">
        <v>4680115884113</v>
      </c>
      <c r="E503" s="849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807</v>
      </c>
      <c r="L503" s="37" t="s">
        <v>45</v>
      </c>
      <c r="M503" s="38" t="s">
        <v>806</v>
      </c>
      <c r="N503" s="38"/>
      <c r="O503" s="37">
        <v>150</v>
      </c>
      <c r="P503" s="11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51"/>
      <c r="R503" s="851"/>
      <c r="S503" s="851"/>
      <c r="T503" s="8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805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56"/>
      <c r="B504" s="856"/>
      <c r="C504" s="856"/>
      <c r="D504" s="856"/>
      <c r="E504" s="856"/>
      <c r="F504" s="856"/>
      <c r="G504" s="856"/>
      <c r="H504" s="856"/>
      <c r="I504" s="856"/>
      <c r="J504" s="856"/>
      <c r="K504" s="856"/>
      <c r="L504" s="856"/>
      <c r="M504" s="856"/>
      <c r="N504" s="856"/>
      <c r="O504" s="857"/>
      <c r="P504" s="853" t="s">
        <v>40</v>
      </c>
      <c r="Q504" s="854"/>
      <c r="R504" s="854"/>
      <c r="S504" s="854"/>
      <c r="T504" s="854"/>
      <c r="U504" s="854"/>
      <c r="V504" s="85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56"/>
      <c r="B505" s="856"/>
      <c r="C505" s="856"/>
      <c r="D505" s="856"/>
      <c r="E505" s="856"/>
      <c r="F505" s="856"/>
      <c r="G505" s="856"/>
      <c r="H505" s="856"/>
      <c r="I505" s="856"/>
      <c r="J505" s="856"/>
      <c r="K505" s="856"/>
      <c r="L505" s="856"/>
      <c r="M505" s="856"/>
      <c r="N505" s="856"/>
      <c r="O505" s="857"/>
      <c r="P505" s="853" t="s">
        <v>40</v>
      </c>
      <c r="Q505" s="854"/>
      <c r="R505" s="854"/>
      <c r="S505" s="854"/>
      <c r="T505" s="854"/>
      <c r="U505" s="854"/>
      <c r="V505" s="85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847" t="s">
        <v>808</v>
      </c>
      <c r="B506" s="847"/>
      <c r="C506" s="847"/>
      <c r="D506" s="847"/>
      <c r="E506" s="847"/>
      <c r="F506" s="847"/>
      <c r="G506" s="847"/>
      <c r="H506" s="847"/>
      <c r="I506" s="847"/>
      <c r="J506" s="847"/>
      <c r="K506" s="847"/>
      <c r="L506" s="847"/>
      <c r="M506" s="847"/>
      <c r="N506" s="847"/>
      <c r="O506" s="847"/>
      <c r="P506" s="847"/>
      <c r="Q506" s="847"/>
      <c r="R506" s="847"/>
      <c r="S506" s="847"/>
      <c r="T506" s="847"/>
      <c r="U506" s="847"/>
      <c r="V506" s="847"/>
      <c r="W506" s="847"/>
      <c r="X506" s="847"/>
      <c r="Y506" s="847"/>
      <c r="Z506" s="847"/>
      <c r="AA506" s="65"/>
      <c r="AB506" s="65"/>
      <c r="AC506" s="79"/>
    </row>
    <row r="507" spans="1:68" ht="14.25" customHeight="1" x14ac:dyDescent="0.25">
      <c r="A507" s="848" t="s">
        <v>168</v>
      </c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8"/>
      <c r="P507" s="848"/>
      <c r="Q507" s="848"/>
      <c r="R507" s="848"/>
      <c r="S507" s="848"/>
      <c r="T507" s="848"/>
      <c r="U507" s="848"/>
      <c r="V507" s="848"/>
      <c r="W507" s="848"/>
      <c r="X507" s="848"/>
      <c r="Y507" s="848"/>
      <c r="Z507" s="848"/>
      <c r="AA507" s="66"/>
      <c r="AB507" s="66"/>
      <c r="AC507" s="80"/>
    </row>
    <row r="508" spans="1:68" ht="27" customHeight="1" x14ac:dyDescent="0.25">
      <c r="A508" s="63" t="s">
        <v>809</v>
      </c>
      <c r="B508" s="63" t="s">
        <v>810</v>
      </c>
      <c r="C508" s="36">
        <v>4301020315</v>
      </c>
      <c r="D508" s="849">
        <v>4607091389364</v>
      </c>
      <c r="E508" s="849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88</v>
      </c>
      <c r="L508" s="37" t="s">
        <v>45</v>
      </c>
      <c r="M508" s="38" t="s">
        <v>82</v>
      </c>
      <c r="N508" s="38"/>
      <c r="O508" s="37">
        <v>40</v>
      </c>
      <c r="P508" s="11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51"/>
      <c r="R508" s="851"/>
      <c r="S508" s="851"/>
      <c r="T508" s="8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811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56"/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7"/>
      <c r="P509" s="853" t="s">
        <v>40</v>
      </c>
      <c r="Q509" s="854"/>
      <c r="R509" s="854"/>
      <c r="S509" s="854"/>
      <c r="T509" s="854"/>
      <c r="U509" s="854"/>
      <c r="V509" s="8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56"/>
      <c r="B510" s="856"/>
      <c r="C510" s="856"/>
      <c r="D510" s="856"/>
      <c r="E510" s="856"/>
      <c r="F510" s="856"/>
      <c r="G510" s="856"/>
      <c r="H510" s="856"/>
      <c r="I510" s="856"/>
      <c r="J510" s="856"/>
      <c r="K510" s="856"/>
      <c r="L510" s="856"/>
      <c r="M510" s="856"/>
      <c r="N510" s="856"/>
      <c r="O510" s="857"/>
      <c r="P510" s="853" t="s">
        <v>40</v>
      </c>
      <c r="Q510" s="854"/>
      <c r="R510" s="854"/>
      <c r="S510" s="854"/>
      <c r="T510" s="854"/>
      <c r="U510" s="854"/>
      <c r="V510" s="8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848" t="s">
        <v>78</v>
      </c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8"/>
      <c r="P511" s="848"/>
      <c r="Q511" s="848"/>
      <c r="R511" s="848"/>
      <c r="S511" s="848"/>
      <c r="T511" s="848"/>
      <c r="U511" s="848"/>
      <c r="V511" s="848"/>
      <c r="W511" s="848"/>
      <c r="X511" s="848"/>
      <c r="Y511" s="848"/>
      <c r="Z511" s="848"/>
      <c r="AA511" s="66"/>
      <c r="AB511" s="66"/>
      <c r="AC511" s="80"/>
    </row>
    <row r="512" spans="1:68" ht="27" customHeight="1" x14ac:dyDescent="0.25">
      <c r="A512" s="63" t="s">
        <v>812</v>
      </c>
      <c r="B512" s="63" t="s">
        <v>813</v>
      </c>
      <c r="C512" s="36">
        <v>4301031403</v>
      </c>
      <c r="D512" s="849">
        <v>4680115886094</v>
      </c>
      <c r="E512" s="849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132</v>
      </c>
      <c r="L512" s="37" t="s">
        <v>45</v>
      </c>
      <c r="M512" s="38" t="s">
        <v>122</v>
      </c>
      <c r="N512" s="38"/>
      <c r="O512" s="37">
        <v>50</v>
      </c>
      <c r="P512" s="1118" t="s">
        <v>814</v>
      </c>
      <c r="Q512" s="851"/>
      <c r="R512" s="851"/>
      <c r="S512" s="851"/>
      <c r="T512" s="852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815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816</v>
      </c>
      <c r="B513" s="63" t="s">
        <v>817</v>
      </c>
      <c r="C513" s="36">
        <v>4301031363</v>
      </c>
      <c r="D513" s="849">
        <v>4607091389425</v>
      </c>
      <c r="E513" s="849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50</v>
      </c>
      <c r="P513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51"/>
      <c r="R513" s="851"/>
      <c r="S513" s="851"/>
      <c r="T513" s="8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818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819</v>
      </c>
      <c r="B514" s="63" t="s">
        <v>820</v>
      </c>
      <c r="C514" s="36">
        <v>4301031373</v>
      </c>
      <c r="D514" s="849">
        <v>4680115880771</v>
      </c>
      <c r="E514" s="849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83</v>
      </c>
      <c r="L514" s="37" t="s">
        <v>45</v>
      </c>
      <c r="M514" s="38" t="s">
        <v>82</v>
      </c>
      <c r="N514" s="38"/>
      <c r="O514" s="37">
        <v>50</v>
      </c>
      <c r="P514" s="1120" t="s">
        <v>821</v>
      </c>
      <c r="Q514" s="851"/>
      <c r="R514" s="851"/>
      <c r="S514" s="851"/>
      <c r="T514" s="8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822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4301031359</v>
      </c>
      <c r="D515" s="849">
        <v>4607091389500</v>
      </c>
      <c r="E515" s="84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51"/>
      <c r="R515" s="851"/>
      <c r="S515" s="851"/>
      <c r="T515" s="85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822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823</v>
      </c>
      <c r="B516" s="63" t="s">
        <v>825</v>
      </c>
      <c r="C516" s="36">
        <v>4301031327</v>
      </c>
      <c r="D516" s="849">
        <v>4607091389500</v>
      </c>
      <c r="E516" s="849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112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51"/>
      <c r="R516" s="851"/>
      <c r="S516" s="851"/>
      <c r="T516" s="85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822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56"/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7"/>
      <c r="P517" s="853" t="s">
        <v>40</v>
      </c>
      <c r="Q517" s="854"/>
      <c r="R517" s="854"/>
      <c r="S517" s="854"/>
      <c r="T517" s="854"/>
      <c r="U517" s="854"/>
      <c r="V517" s="855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856"/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7"/>
      <c r="P518" s="853" t="s">
        <v>40</v>
      </c>
      <c r="Q518" s="854"/>
      <c r="R518" s="854"/>
      <c r="S518" s="854"/>
      <c r="T518" s="854"/>
      <c r="U518" s="854"/>
      <c r="V518" s="855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847" t="s">
        <v>826</v>
      </c>
      <c r="B519" s="847"/>
      <c r="C519" s="847"/>
      <c r="D519" s="847"/>
      <c r="E519" s="847"/>
      <c r="F519" s="847"/>
      <c r="G519" s="847"/>
      <c r="H519" s="847"/>
      <c r="I519" s="847"/>
      <c r="J519" s="847"/>
      <c r="K519" s="847"/>
      <c r="L519" s="847"/>
      <c r="M519" s="847"/>
      <c r="N519" s="847"/>
      <c r="O519" s="847"/>
      <c r="P519" s="847"/>
      <c r="Q519" s="847"/>
      <c r="R519" s="847"/>
      <c r="S519" s="847"/>
      <c r="T519" s="847"/>
      <c r="U519" s="847"/>
      <c r="V519" s="847"/>
      <c r="W519" s="847"/>
      <c r="X519" s="847"/>
      <c r="Y519" s="847"/>
      <c r="Z519" s="847"/>
      <c r="AA519" s="65"/>
      <c r="AB519" s="65"/>
      <c r="AC519" s="79"/>
    </row>
    <row r="520" spans="1:68" ht="14.25" customHeight="1" x14ac:dyDescent="0.25">
      <c r="A520" s="848" t="s">
        <v>78</v>
      </c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8"/>
      <c r="P520" s="848"/>
      <c r="Q520" s="848"/>
      <c r="R520" s="848"/>
      <c r="S520" s="848"/>
      <c r="T520" s="848"/>
      <c r="U520" s="848"/>
      <c r="V520" s="848"/>
      <c r="W520" s="848"/>
      <c r="X520" s="848"/>
      <c r="Y520" s="848"/>
      <c r="Z520" s="848"/>
      <c r="AA520" s="66"/>
      <c r="AB520" s="66"/>
      <c r="AC520" s="80"/>
    </row>
    <row r="521" spans="1:68" ht="27" customHeight="1" x14ac:dyDescent="0.25">
      <c r="A521" s="63" t="s">
        <v>827</v>
      </c>
      <c r="B521" s="63" t="s">
        <v>828</v>
      </c>
      <c r="C521" s="36">
        <v>4301031294</v>
      </c>
      <c r="D521" s="849">
        <v>4680115885189</v>
      </c>
      <c r="E521" s="849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40</v>
      </c>
      <c r="P52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51"/>
      <c r="R521" s="851"/>
      <c r="S521" s="851"/>
      <c r="T521" s="85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829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4301031293</v>
      </c>
      <c r="D522" s="849">
        <v>4680115885172</v>
      </c>
      <c r="E522" s="849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40</v>
      </c>
      <c r="P52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51"/>
      <c r="R522" s="851"/>
      <c r="S522" s="851"/>
      <c r="T522" s="85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829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832</v>
      </c>
      <c r="B523" s="63" t="s">
        <v>833</v>
      </c>
      <c r="C523" s="36">
        <v>4301031347</v>
      </c>
      <c r="D523" s="849">
        <v>4680115885110</v>
      </c>
      <c r="E523" s="849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88</v>
      </c>
      <c r="L523" s="37" t="s">
        <v>45</v>
      </c>
      <c r="M523" s="38" t="s">
        <v>82</v>
      </c>
      <c r="N523" s="38"/>
      <c r="O523" s="37">
        <v>50</v>
      </c>
      <c r="P523" s="1125" t="s">
        <v>834</v>
      </c>
      <c r="Q523" s="851"/>
      <c r="R523" s="851"/>
      <c r="S523" s="851"/>
      <c r="T523" s="85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835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836</v>
      </c>
      <c r="B524" s="63" t="s">
        <v>837</v>
      </c>
      <c r="C524" s="36">
        <v>4301031416</v>
      </c>
      <c r="D524" s="849">
        <v>4680115885219</v>
      </c>
      <c r="E524" s="849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26" t="s">
        <v>838</v>
      </c>
      <c r="Q524" s="851"/>
      <c r="R524" s="851"/>
      <c r="S524" s="851"/>
      <c r="T524" s="85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839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56"/>
      <c r="B525" s="856"/>
      <c r="C525" s="856"/>
      <c r="D525" s="856"/>
      <c r="E525" s="856"/>
      <c r="F525" s="856"/>
      <c r="G525" s="856"/>
      <c r="H525" s="856"/>
      <c r="I525" s="856"/>
      <c r="J525" s="856"/>
      <c r="K525" s="856"/>
      <c r="L525" s="856"/>
      <c r="M525" s="856"/>
      <c r="N525" s="856"/>
      <c r="O525" s="857"/>
      <c r="P525" s="853" t="s">
        <v>40</v>
      </c>
      <c r="Q525" s="854"/>
      <c r="R525" s="854"/>
      <c r="S525" s="854"/>
      <c r="T525" s="854"/>
      <c r="U525" s="854"/>
      <c r="V525" s="855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56"/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7"/>
      <c r="P526" s="853" t="s">
        <v>40</v>
      </c>
      <c r="Q526" s="854"/>
      <c r="R526" s="854"/>
      <c r="S526" s="854"/>
      <c r="T526" s="854"/>
      <c r="U526" s="854"/>
      <c r="V526" s="855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847" t="s">
        <v>840</v>
      </c>
      <c r="B527" s="847"/>
      <c r="C527" s="847"/>
      <c r="D527" s="847"/>
      <c r="E527" s="847"/>
      <c r="F527" s="847"/>
      <c r="G527" s="847"/>
      <c r="H527" s="847"/>
      <c r="I527" s="847"/>
      <c r="J527" s="847"/>
      <c r="K527" s="847"/>
      <c r="L527" s="847"/>
      <c r="M527" s="847"/>
      <c r="N527" s="847"/>
      <c r="O527" s="847"/>
      <c r="P527" s="847"/>
      <c r="Q527" s="847"/>
      <c r="R527" s="847"/>
      <c r="S527" s="847"/>
      <c r="T527" s="847"/>
      <c r="U527" s="847"/>
      <c r="V527" s="847"/>
      <c r="W527" s="847"/>
      <c r="X527" s="847"/>
      <c r="Y527" s="847"/>
      <c r="Z527" s="847"/>
      <c r="AA527" s="65"/>
      <c r="AB527" s="65"/>
      <c r="AC527" s="79"/>
    </row>
    <row r="528" spans="1:68" ht="14.25" customHeight="1" x14ac:dyDescent="0.25">
      <c r="A528" s="848" t="s">
        <v>78</v>
      </c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8"/>
      <c r="P528" s="848"/>
      <c r="Q528" s="848"/>
      <c r="R528" s="848"/>
      <c r="S528" s="848"/>
      <c r="T528" s="848"/>
      <c r="U528" s="848"/>
      <c r="V528" s="848"/>
      <c r="W528" s="848"/>
      <c r="X528" s="848"/>
      <c r="Y528" s="848"/>
      <c r="Z528" s="848"/>
      <c r="AA528" s="66"/>
      <c r="AB528" s="66"/>
      <c r="AC528" s="80"/>
    </row>
    <row r="529" spans="1:68" ht="27" customHeight="1" x14ac:dyDescent="0.25">
      <c r="A529" s="63" t="s">
        <v>841</v>
      </c>
      <c r="B529" s="63" t="s">
        <v>842</v>
      </c>
      <c r="C529" s="36">
        <v>4301031261</v>
      </c>
      <c r="D529" s="849">
        <v>4680115885103</v>
      </c>
      <c r="E529" s="849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88</v>
      </c>
      <c r="L529" s="37" t="s">
        <v>45</v>
      </c>
      <c r="M529" s="38" t="s">
        <v>82</v>
      </c>
      <c r="N529" s="38"/>
      <c r="O529" s="37">
        <v>40</v>
      </c>
      <c r="P52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51"/>
      <c r="R529" s="851"/>
      <c r="S529" s="851"/>
      <c r="T529" s="8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843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6"/>
      <c r="B530" s="856"/>
      <c r="C530" s="856"/>
      <c r="D530" s="856"/>
      <c r="E530" s="856"/>
      <c r="F530" s="856"/>
      <c r="G530" s="856"/>
      <c r="H530" s="856"/>
      <c r="I530" s="856"/>
      <c r="J530" s="856"/>
      <c r="K530" s="856"/>
      <c r="L530" s="856"/>
      <c r="M530" s="856"/>
      <c r="N530" s="856"/>
      <c r="O530" s="857"/>
      <c r="P530" s="853" t="s">
        <v>40</v>
      </c>
      <c r="Q530" s="854"/>
      <c r="R530" s="854"/>
      <c r="S530" s="854"/>
      <c r="T530" s="854"/>
      <c r="U530" s="854"/>
      <c r="V530" s="855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856"/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7"/>
      <c r="P531" s="853" t="s">
        <v>40</v>
      </c>
      <c r="Q531" s="854"/>
      <c r="R531" s="854"/>
      <c r="S531" s="854"/>
      <c r="T531" s="854"/>
      <c r="U531" s="854"/>
      <c r="V531" s="855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848" t="s">
        <v>209</v>
      </c>
      <c r="B532" s="848"/>
      <c r="C532" s="848"/>
      <c r="D532" s="848"/>
      <c r="E532" s="848"/>
      <c r="F532" s="848"/>
      <c r="G532" s="848"/>
      <c r="H532" s="848"/>
      <c r="I532" s="848"/>
      <c r="J532" s="848"/>
      <c r="K532" s="848"/>
      <c r="L532" s="848"/>
      <c r="M532" s="848"/>
      <c r="N532" s="848"/>
      <c r="O532" s="848"/>
      <c r="P532" s="848"/>
      <c r="Q532" s="848"/>
      <c r="R532" s="848"/>
      <c r="S532" s="848"/>
      <c r="T532" s="848"/>
      <c r="U532" s="848"/>
      <c r="V532" s="848"/>
      <c r="W532" s="848"/>
      <c r="X532" s="848"/>
      <c r="Y532" s="848"/>
      <c r="Z532" s="848"/>
      <c r="AA532" s="66"/>
      <c r="AB532" s="66"/>
      <c r="AC532" s="80"/>
    </row>
    <row r="533" spans="1:68" ht="27" customHeight="1" x14ac:dyDescent="0.25">
      <c r="A533" s="63" t="s">
        <v>844</v>
      </c>
      <c r="B533" s="63" t="s">
        <v>845</v>
      </c>
      <c r="C533" s="36">
        <v>4301060412</v>
      </c>
      <c r="D533" s="849">
        <v>4680115885509</v>
      </c>
      <c r="E533" s="849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88</v>
      </c>
      <c r="L533" s="37" t="s">
        <v>45</v>
      </c>
      <c r="M533" s="38" t="s">
        <v>82</v>
      </c>
      <c r="N533" s="38"/>
      <c r="O533" s="37">
        <v>35</v>
      </c>
      <c r="P533" s="112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51"/>
      <c r="R533" s="851"/>
      <c r="S533" s="851"/>
      <c r="T533" s="8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846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56"/>
      <c r="B534" s="856"/>
      <c r="C534" s="856"/>
      <c r="D534" s="856"/>
      <c r="E534" s="856"/>
      <c r="F534" s="856"/>
      <c r="G534" s="856"/>
      <c r="H534" s="856"/>
      <c r="I534" s="856"/>
      <c r="J534" s="856"/>
      <c r="K534" s="856"/>
      <c r="L534" s="856"/>
      <c r="M534" s="856"/>
      <c r="N534" s="856"/>
      <c r="O534" s="857"/>
      <c r="P534" s="853" t="s">
        <v>40</v>
      </c>
      <c r="Q534" s="854"/>
      <c r="R534" s="854"/>
      <c r="S534" s="854"/>
      <c r="T534" s="854"/>
      <c r="U534" s="854"/>
      <c r="V534" s="85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56"/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7"/>
      <c r="P535" s="853" t="s">
        <v>40</v>
      </c>
      <c r="Q535" s="854"/>
      <c r="R535" s="854"/>
      <c r="S535" s="854"/>
      <c r="T535" s="854"/>
      <c r="U535" s="854"/>
      <c r="V535" s="85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46" t="s">
        <v>847</v>
      </c>
      <c r="B536" s="846"/>
      <c r="C536" s="846"/>
      <c r="D536" s="846"/>
      <c r="E536" s="846"/>
      <c r="F536" s="846"/>
      <c r="G536" s="846"/>
      <c r="H536" s="846"/>
      <c r="I536" s="846"/>
      <c r="J536" s="846"/>
      <c r="K536" s="846"/>
      <c r="L536" s="846"/>
      <c r="M536" s="846"/>
      <c r="N536" s="846"/>
      <c r="O536" s="846"/>
      <c r="P536" s="846"/>
      <c r="Q536" s="846"/>
      <c r="R536" s="846"/>
      <c r="S536" s="846"/>
      <c r="T536" s="846"/>
      <c r="U536" s="846"/>
      <c r="V536" s="846"/>
      <c r="W536" s="846"/>
      <c r="X536" s="846"/>
      <c r="Y536" s="846"/>
      <c r="Z536" s="846"/>
      <c r="AA536" s="54"/>
      <c r="AB536" s="54"/>
      <c r="AC536" s="54"/>
    </row>
    <row r="537" spans="1:68" ht="16.5" customHeight="1" x14ac:dyDescent="0.25">
      <c r="A537" s="847" t="s">
        <v>847</v>
      </c>
      <c r="B537" s="847"/>
      <c r="C537" s="847"/>
      <c r="D537" s="847"/>
      <c r="E537" s="847"/>
      <c r="F537" s="847"/>
      <c r="G537" s="847"/>
      <c r="H537" s="847"/>
      <c r="I537" s="847"/>
      <c r="J537" s="847"/>
      <c r="K537" s="847"/>
      <c r="L537" s="847"/>
      <c r="M537" s="847"/>
      <c r="N537" s="847"/>
      <c r="O537" s="847"/>
      <c r="P537" s="847"/>
      <c r="Q537" s="847"/>
      <c r="R537" s="847"/>
      <c r="S537" s="847"/>
      <c r="T537" s="847"/>
      <c r="U537" s="847"/>
      <c r="V537" s="847"/>
      <c r="W537" s="847"/>
      <c r="X537" s="847"/>
      <c r="Y537" s="847"/>
      <c r="Z537" s="847"/>
      <c r="AA537" s="65"/>
      <c r="AB537" s="65"/>
      <c r="AC537" s="79"/>
    </row>
    <row r="538" spans="1:68" ht="14.25" customHeight="1" x14ac:dyDescent="0.25">
      <c r="A538" s="848" t="s">
        <v>118</v>
      </c>
      <c r="B538" s="848"/>
      <c r="C538" s="848"/>
      <c r="D538" s="848"/>
      <c r="E538" s="848"/>
      <c r="F538" s="848"/>
      <c r="G538" s="848"/>
      <c r="H538" s="848"/>
      <c r="I538" s="848"/>
      <c r="J538" s="848"/>
      <c r="K538" s="848"/>
      <c r="L538" s="848"/>
      <c r="M538" s="848"/>
      <c r="N538" s="848"/>
      <c r="O538" s="848"/>
      <c r="P538" s="848"/>
      <c r="Q538" s="848"/>
      <c r="R538" s="848"/>
      <c r="S538" s="848"/>
      <c r="T538" s="848"/>
      <c r="U538" s="848"/>
      <c r="V538" s="848"/>
      <c r="W538" s="848"/>
      <c r="X538" s="848"/>
      <c r="Y538" s="848"/>
      <c r="Z538" s="848"/>
      <c r="AA538" s="66"/>
      <c r="AB538" s="66"/>
      <c r="AC538" s="80"/>
    </row>
    <row r="539" spans="1:68" ht="27" customHeight="1" x14ac:dyDescent="0.25">
      <c r="A539" s="63" t="s">
        <v>848</v>
      </c>
      <c r="B539" s="63" t="s">
        <v>849</v>
      </c>
      <c r="C539" s="36">
        <v>4301011795</v>
      </c>
      <c r="D539" s="849">
        <v>4607091389067</v>
      </c>
      <c r="E539" s="849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123</v>
      </c>
      <c r="L539" s="37" t="s">
        <v>45</v>
      </c>
      <c r="M539" s="38" t="s">
        <v>122</v>
      </c>
      <c r="N539" s="38"/>
      <c r="O539" s="37">
        <v>60</v>
      </c>
      <c r="P539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51"/>
      <c r="R539" s="851"/>
      <c r="S539" s="851"/>
      <c r="T539" s="8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125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850</v>
      </c>
      <c r="B540" s="63" t="s">
        <v>851</v>
      </c>
      <c r="C540" s="36">
        <v>4301011961</v>
      </c>
      <c r="D540" s="849">
        <v>4680115885271</v>
      </c>
      <c r="E540" s="849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123</v>
      </c>
      <c r="L540" s="37" t="s">
        <v>45</v>
      </c>
      <c r="M540" s="38" t="s">
        <v>122</v>
      </c>
      <c r="N540" s="38"/>
      <c r="O540" s="37">
        <v>60</v>
      </c>
      <c r="P540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51"/>
      <c r="R540" s="851"/>
      <c r="S540" s="851"/>
      <c r="T540" s="8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852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853</v>
      </c>
      <c r="B541" s="63" t="s">
        <v>854</v>
      </c>
      <c r="C541" s="36">
        <v>4301011774</v>
      </c>
      <c r="D541" s="849">
        <v>4680115884502</v>
      </c>
      <c r="E541" s="84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123</v>
      </c>
      <c r="L541" s="37" t="s">
        <v>45</v>
      </c>
      <c r="M541" s="38" t="s">
        <v>122</v>
      </c>
      <c r="N541" s="38"/>
      <c r="O541" s="37">
        <v>60</v>
      </c>
      <c r="P541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51"/>
      <c r="R541" s="851"/>
      <c r="S541" s="851"/>
      <c r="T541" s="8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855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856</v>
      </c>
      <c r="B542" s="63" t="s">
        <v>857</v>
      </c>
      <c r="C542" s="36">
        <v>4301011771</v>
      </c>
      <c r="D542" s="849">
        <v>4607091389104</v>
      </c>
      <c r="E542" s="84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123</v>
      </c>
      <c r="L542" s="37" t="s">
        <v>45</v>
      </c>
      <c r="M542" s="38" t="s">
        <v>122</v>
      </c>
      <c r="N542" s="38"/>
      <c r="O542" s="37">
        <v>60</v>
      </c>
      <c r="P542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51"/>
      <c r="R542" s="851"/>
      <c r="S542" s="851"/>
      <c r="T542" s="8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36" t="s">
        <v>858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859</v>
      </c>
      <c r="B543" s="63" t="s">
        <v>860</v>
      </c>
      <c r="C543" s="36">
        <v>4301011799</v>
      </c>
      <c r="D543" s="849">
        <v>4680115884519</v>
      </c>
      <c r="E543" s="84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123</v>
      </c>
      <c r="L543" s="37" t="s">
        <v>45</v>
      </c>
      <c r="M543" s="38" t="s">
        <v>126</v>
      </c>
      <c r="N543" s="38"/>
      <c r="O543" s="37">
        <v>60</v>
      </c>
      <c r="P543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51"/>
      <c r="R543" s="851"/>
      <c r="S543" s="851"/>
      <c r="T543" s="8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861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862</v>
      </c>
      <c r="B544" s="63" t="s">
        <v>863</v>
      </c>
      <c r="C544" s="36">
        <v>4301011376</v>
      </c>
      <c r="D544" s="849">
        <v>4680115885226</v>
      </c>
      <c r="E544" s="84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123</v>
      </c>
      <c r="L544" s="37" t="s">
        <v>45</v>
      </c>
      <c r="M544" s="38" t="s">
        <v>126</v>
      </c>
      <c r="N544" s="38"/>
      <c r="O544" s="37">
        <v>60</v>
      </c>
      <c r="P544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51"/>
      <c r="R544" s="851"/>
      <c r="S544" s="851"/>
      <c r="T544" s="85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0" t="s">
        <v>864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865</v>
      </c>
      <c r="B545" s="63" t="s">
        <v>866</v>
      </c>
      <c r="C545" s="36">
        <v>4301011778</v>
      </c>
      <c r="D545" s="849">
        <v>4680115880603</v>
      </c>
      <c r="E545" s="849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132</v>
      </c>
      <c r="L545" s="37" t="s">
        <v>45</v>
      </c>
      <c r="M545" s="38" t="s">
        <v>122</v>
      </c>
      <c r="N545" s="38"/>
      <c r="O545" s="37">
        <v>60</v>
      </c>
      <c r="P545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51"/>
      <c r="R545" s="851"/>
      <c r="S545" s="851"/>
      <c r="T545" s="85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2" t="s">
        <v>125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865</v>
      </c>
      <c r="B546" s="63" t="s">
        <v>867</v>
      </c>
      <c r="C546" s="36">
        <v>4301012035</v>
      </c>
      <c r="D546" s="849">
        <v>4680115880603</v>
      </c>
      <c r="E546" s="849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132</v>
      </c>
      <c r="L546" s="37" t="s">
        <v>45</v>
      </c>
      <c r="M546" s="38" t="s">
        <v>122</v>
      </c>
      <c r="N546" s="38"/>
      <c r="O546" s="37">
        <v>60</v>
      </c>
      <c r="P546" s="11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51"/>
      <c r="R546" s="851"/>
      <c r="S546" s="851"/>
      <c r="T546" s="85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44" t="s">
        <v>125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4301012036</v>
      </c>
      <c r="D547" s="849">
        <v>4680115882782</v>
      </c>
      <c r="E547" s="849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132</v>
      </c>
      <c r="L547" s="37" t="s">
        <v>45</v>
      </c>
      <c r="M547" s="38" t="s">
        <v>122</v>
      </c>
      <c r="N547" s="38"/>
      <c r="O547" s="37">
        <v>60</v>
      </c>
      <c r="P547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51"/>
      <c r="R547" s="851"/>
      <c r="S547" s="851"/>
      <c r="T547" s="8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852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870</v>
      </c>
      <c r="B548" s="63" t="s">
        <v>871</v>
      </c>
      <c r="C548" s="36">
        <v>4301012050</v>
      </c>
      <c r="D548" s="849">
        <v>4680115885479</v>
      </c>
      <c r="E548" s="849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88</v>
      </c>
      <c r="L548" s="37" t="s">
        <v>45</v>
      </c>
      <c r="M548" s="38" t="s">
        <v>122</v>
      </c>
      <c r="N548" s="38"/>
      <c r="O548" s="37">
        <v>60</v>
      </c>
      <c r="P548" s="1138" t="s">
        <v>872</v>
      </c>
      <c r="Q548" s="851"/>
      <c r="R548" s="851"/>
      <c r="S548" s="851"/>
      <c r="T548" s="8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873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4301011784</v>
      </c>
      <c r="D549" s="849">
        <v>4607091389982</v>
      </c>
      <c r="E549" s="849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132</v>
      </c>
      <c r="L549" s="37" t="s">
        <v>45</v>
      </c>
      <c r="M549" s="38" t="s">
        <v>122</v>
      </c>
      <c r="N549" s="38"/>
      <c r="O549" s="37">
        <v>60</v>
      </c>
      <c r="P549" s="11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51"/>
      <c r="R549" s="851"/>
      <c r="S549" s="851"/>
      <c r="T549" s="8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858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4301012034</v>
      </c>
      <c r="D550" s="849">
        <v>4607091389982</v>
      </c>
      <c r="E550" s="849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132</v>
      </c>
      <c r="L550" s="37" t="s">
        <v>45</v>
      </c>
      <c r="M550" s="38" t="s">
        <v>122</v>
      </c>
      <c r="N550" s="38"/>
      <c r="O550" s="37">
        <v>60</v>
      </c>
      <c r="P550" s="11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51"/>
      <c r="R550" s="851"/>
      <c r="S550" s="851"/>
      <c r="T550" s="8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2" t="s">
        <v>858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4301012057</v>
      </c>
      <c r="D551" s="849">
        <v>4680115886483</v>
      </c>
      <c r="E551" s="849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132</v>
      </c>
      <c r="L551" s="37" t="s">
        <v>45</v>
      </c>
      <c r="M551" s="38" t="s">
        <v>122</v>
      </c>
      <c r="N551" s="38"/>
      <c r="O551" s="37">
        <v>60</v>
      </c>
      <c r="P551" s="1141" t="s">
        <v>879</v>
      </c>
      <c r="Q551" s="851"/>
      <c r="R551" s="851"/>
      <c r="S551" s="851"/>
      <c r="T551" s="8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855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4301012058</v>
      </c>
      <c r="D552" s="849">
        <v>4680115886490</v>
      </c>
      <c r="E552" s="849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132</v>
      </c>
      <c r="L552" s="37" t="s">
        <v>45</v>
      </c>
      <c r="M552" s="38" t="s">
        <v>122</v>
      </c>
      <c r="N552" s="38"/>
      <c r="O552" s="37">
        <v>60</v>
      </c>
      <c r="P552" s="1142" t="s">
        <v>882</v>
      </c>
      <c r="Q552" s="851"/>
      <c r="R552" s="851"/>
      <c r="S552" s="851"/>
      <c r="T552" s="8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861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883</v>
      </c>
      <c r="B553" s="63" t="s">
        <v>884</v>
      </c>
      <c r="C553" s="36">
        <v>4301012055</v>
      </c>
      <c r="D553" s="849">
        <v>4680115886469</v>
      </c>
      <c r="E553" s="84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132</v>
      </c>
      <c r="L553" s="37" t="s">
        <v>45</v>
      </c>
      <c r="M553" s="38" t="s">
        <v>122</v>
      </c>
      <c r="N553" s="38"/>
      <c r="O553" s="37">
        <v>60</v>
      </c>
      <c r="P553" s="1143" t="s">
        <v>885</v>
      </c>
      <c r="Q553" s="851"/>
      <c r="R553" s="851"/>
      <c r="S553" s="851"/>
      <c r="T553" s="85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864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856"/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7"/>
      <c r="P554" s="853" t="s">
        <v>40</v>
      </c>
      <c r="Q554" s="854"/>
      <c r="R554" s="854"/>
      <c r="S554" s="854"/>
      <c r="T554" s="854"/>
      <c r="U554" s="854"/>
      <c r="V554" s="855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56"/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7"/>
      <c r="P555" s="853" t="s">
        <v>40</v>
      </c>
      <c r="Q555" s="854"/>
      <c r="R555" s="854"/>
      <c r="S555" s="854"/>
      <c r="T555" s="854"/>
      <c r="U555" s="854"/>
      <c r="V555" s="855"/>
      <c r="W555" s="42" t="s">
        <v>0</v>
      </c>
      <c r="X555" s="43">
        <f>IFERROR(SUM(X539:X553),"0")</f>
        <v>0</v>
      </c>
      <c r="Y555" s="43">
        <f>IFERROR(SUM(Y539:Y553),"0")</f>
        <v>0</v>
      </c>
      <c r="Z555" s="42"/>
      <c r="AA555" s="67"/>
      <c r="AB555" s="67"/>
      <c r="AC555" s="67"/>
    </row>
    <row r="556" spans="1:68" ht="14.25" customHeight="1" x14ac:dyDescent="0.25">
      <c r="A556" s="848" t="s">
        <v>168</v>
      </c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8"/>
      <c r="P556" s="848"/>
      <c r="Q556" s="848"/>
      <c r="R556" s="848"/>
      <c r="S556" s="848"/>
      <c r="T556" s="848"/>
      <c r="U556" s="848"/>
      <c r="V556" s="848"/>
      <c r="W556" s="848"/>
      <c r="X556" s="848"/>
      <c r="Y556" s="848"/>
      <c r="Z556" s="848"/>
      <c r="AA556" s="66"/>
      <c r="AB556" s="66"/>
      <c r="AC556" s="80"/>
    </row>
    <row r="557" spans="1:68" ht="16.5" customHeight="1" x14ac:dyDescent="0.25">
      <c r="A557" s="63" t="s">
        <v>886</v>
      </c>
      <c r="B557" s="63" t="s">
        <v>887</v>
      </c>
      <c r="C557" s="36">
        <v>4301020222</v>
      </c>
      <c r="D557" s="849">
        <v>4607091388930</v>
      </c>
      <c r="E557" s="84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123</v>
      </c>
      <c r="L557" s="37" t="s">
        <v>45</v>
      </c>
      <c r="M557" s="38" t="s">
        <v>122</v>
      </c>
      <c r="N557" s="38"/>
      <c r="O557" s="37">
        <v>55</v>
      </c>
      <c r="P557" s="11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851"/>
      <c r="R557" s="851"/>
      <c r="S557" s="851"/>
      <c r="T557" s="852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888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886</v>
      </c>
      <c r="B558" s="63" t="s">
        <v>889</v>
      </c>
      <c r="C558" s="36">
        <v>4301020334</v>
      </c>
      <c r="D558" s="849">
        <v>4607091388930</v>
      </c>
      <c r="E558" s="84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123</v>
      </c>
      <c r="L558" s="37" t="s">
        <v>45</v>
      </c>
      <c r="M558" s="38" t="s">
        <v>126</v>
      </c>
      <c r="N558" s="38"/>
      <c r="O558" s="37">
        <v>70</v>
      </c>
      <c r="P558" s="1145" t="s">
        <v>890</v>
      </c>
      <c r="Q558" s="851"/>
      <c r="R558" s="851"/>
      <c r="S558" s="851"/>
      <c r="T558" s="852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891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892</v>
      </c>
      <c r="B559" s="63" t="s">
        <v>893</v>
      </c>
      <c r="C559" s="36">
        <v>4301020385</v>
      </c>
      <c r="D559" s="849">
        <v>4680115880054</v>
      </c>
      <c r="E559" s="849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132</v>
      </c>
      <c r="L559" s="37" t="s">
        <v>45</v>
      </c>
      <c r="M559" s="38" t="s">
        <v>122</v>
      </c>
      <c r="N559" s="38"/>
      <c r="O559" s="37">
        <v>70</v>
      </c>
      <c r="P559" s="1146" t="s">
        <v>894</v>
      </c>
      <c r="Q559" s="851"/>
      <c r="R559" s="851"/>
      <c r="S559" s="851"/>
      <c r="T559" s="85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891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56"/>
      <c r="B560" s="856"/>
      <c r="C560" s="856"/>
      <c r="D560" s="856"/>
      <c r="E560" s="856"/>
      <c r="F560" s="856"/>
      <c r="G560" s="856"/>
      <c r="H560" s="856"/>
      <c r="I560" s="856"/>
      <c r="J560" s="856"/>
      <c r="K560" s="856"/>
      <c r="L560" s="856"/>
      <c r="M560" s="856"/>
      <c r="N560" s="856"/>
      <c r="O560" s="857"/>
      <c r="P560" s="853" t="s">
        <v>40</v>
      </c>
      <c r="Q560" s="854"/>
      <c r="R560" s="854"/>
      <c r="S560" s="854"/>
      <c r="T560" s="854"/>
      <c r="U560" s="854"/>
      <c r="V560" s="855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56"/>
      <c r="B561" s="856"/>
      <c r="C561" s="856"/>
      <c r="D561" s="856"/>
      <c r="E561" s="856"/>
      <c r="F561" s="856"/>
      <c r="G561" s="856"/>
      <c r="H561" s="856"/>
      <c r="I561" s="856"/>
      <c r="J561" s="856"/>
      <c r="K561" s="856"/>
      <c r="L561" s="856"/>
      <c r="M561" s="856"/>
      <c r="N561" s="856"/>
      <c r="O561" s="857"/>
      <c r="P561" s="853" t="s">
        <v>40</v>
      </c>
      <c r="Q561" s="854"/>
      <c r="R561" s="854"/>
      <c r="S561" s="854"/>
      <c r="T561" s="854"/>
      <c r="U561" s="854"/>
      <c r="V561" s="855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48" t="s">
        <v>78</v>
      </c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8"/>
      <c r="P562" s="848"/>
      <c r="Q562" s="848"/>
      <c r="R562" s="848"/>
      <c r="S562" s="848"/>
      <c r="T562" s="848"/>
      <c r="U562" s="848"/>
      <c r="V562" s="848"/>
      <c r="W562" s="848"/>
      <c r="X562" s="848"/>
      <c r="Y562" s="848"/>
      <c r="Z562" s="848"/>
      <c r="AA562" s="66"/>
      <c r="AB562" s="66"/>
      <c r="AC562" s="80"/>
    </row>
    <row r="563" spans="1:68" ht="27" customHeight="1" x14ac:dyDescent="0.25">
      <c r="A563" s="63" t="s">
        <v>895</v>
      </c>
      <c r="B563" s="63" t="s">
        <v>896</v>
      </c>
      <c r="C563" s="36">
        <v>4301031349</v>
      </c>
      <c r="D563" s="849">
        <v>4680115883116</v>
      </c>
      <c r="E563" s="849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123</v>
      </c>
      <c r="L563" s="37" t="s">
        <v>45</v>
      </c>
      <c r="M563" s="38" t="s">
        <v>122</v>
      </c>
      <c r="N563" s="38"/>
      <c r="O563" s="37">
        <v>70</v>
      </c>
      <c r="P563" s="1147" t="s">
        <v>897</v>
      </c>
      <c r="Q563" s="851"/>
      <c r="R563" s="851"/>
      <c r="S563" s="851"/>
      <c r="T563" s="85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ref="Y563:Y576" si="109"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898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0</v>
      </c>
      <c r="BN563" s="78">
        <f t="shared" ref="BN563:BN576" si="111">IFERROR(Y563*I563/H563,"0")</f>
        <v>0</v>
      </c>
      <c r="BO563" s="78">
        <f t="shared" ref="BO563:BO576" si="112">IFERROR(1/J563*(X563/H563),"0")</f>
        <v>0</v>
      </c>
      <c r="BP563" s="78">
        <f t="shared" ref="BP563:BP576" si="113">IFERROR(1/J563*(Y563/H563),"0")</f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4301031350</v>
      </c>
      <c r="D564" s="849">
        <v>4680115883093</v>
      </c>
      <c r="E564" s="849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123</v>
      </c>
      <c r="L564" s="37" t="s">
        <v>45</v>
      </c>
      <c r="M564" s="38" t="s">
        <v>82</v>
      </c>
      <c r="N564" s="38"/>
      <c r="O564" s="37">
        <v>70</v>
      </c>
      <c r="P564" s="1148" t="s">
        <v>901</v>
      </c>
      <c r="Q564" s="851"/>
      <c r="R564" s="851"/>
      <c r="S564" s="851"/>
      <c r="T564" s="85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IFERROR(IF(Y564=0,"",ROUNDUP(Y564/H564,0)*0.01196),"")</f>
        <v/>
      </c>
      <c r="AA564" s="68" t="s">
        <v>45</v>
      </c>
      <c r="AB564" s="69" t="s">
        <v>45</v>
      </c>
      <c r="AC564" s="668" t="s">
        <v>902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903</v>
      </c>
      <c r="C565" s="36">
        <v>4301031248</v>
      </c>
      <c r="D565" s="849">
        <v>4680115883093</v>
      </c>
      <c r="E565" s="84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123</v>
      </c>
      <c r="L565" s="37" t="s">
        <v>45</v>
      </c>
      <c r="M565" s="38" t="s">
        <v>82</v>
      </c>
      <c r="N565" s="38"/>
      <c r="O565" s="37">
        <v>60</v>
      </c>
      <c r="P565" s="11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851"/>
      <c r="R565" s="851"/>
      <c r="S565" s="851"/>
      <c r="T565" s="85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0" t="s">
        <v>904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4301031353</v>
      </c>
      <c r="D566" s="849">
        <v>4680115883109</v>
      </c>
      <c r="E566" s="84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123</v>
      </c>
      <c r="L566" s="37" t="s">
        <v>45</v>
      </c>
      <c r="M566" s="38" t="s">
        <v>82</v>
      </c>
      <c r="N566" s="38"/>
      <c r="O566" s="37">
        <v>70</v>
      </c>
      <c r="P566" s="1150" t="s">
        <v>907</v>
      </c>
      <c r="Q566" s="851"/>
      <c r="R566" s="851"/>
      <c r="S566" s="851"/>
      <c r="T566" s="85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2" t="s">
        <v>908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905</v>
      </c>
      <c r="B567" s="63" t="s">
        <v>909</v>
      </c>
      <c r="C567" s="36">
        <v>4301031250</v>
      </c>
      <c r="D567" s="849">
        <v>4680115883109</v>
      </c>
      <c r="E567" s="84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123</v>
      </c>
      <c r="L567" s="37" t="s">
        <v>45</v>
      </c>
      <c r="M567" s="38" t="s">
        <v>82</v>
      </c>
      <c r="N567" s="38"/>
      <c r="O567" s="37">
        <v>60</v>
      </c>
      <c r="P567" s="11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51"/>
      <c r="R567" s="851"/>
      <c r="S567" s="851"/>
      <c r="T567" s="85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910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911</v>
      </c>
      <c r="B568" s="63" t="s">
        <v>912</v>
      </c>
      <c r="C568" s="36">
        <v>4301031351</v>
      </c>
      <c r="D568" s="849">
        <v>4680115882072</v>
      </c>
      <c r="E568" s="849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132</v>
      </c>
      <c r="L568" s="37" t="s">
        <v>45</v>
      </c>
      <c r="M568" s="38" t="s">
        <v>122</v>
      </c>
      <c r="N568" s="38"/>
      <c r="O568" s="37">
        <v>70</v>
      </c>
      <c r="P568" s="1152" t="s">
        <v>913</v>
      </c>
      <c r="Q568" s="851"/>
      <c r="R568" s="851"/>
      <c r="S568" s="851"/>
      <c r="T568" s="85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6" t="s">
        <v>898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911</v>
      </c>
      <c r="B569" s="63" t="s">
        <v>914</v>
      </c>
      <c r="C569" s="36">
        <v>4301031383</v>
      </c>
      <c r="D569" s="849">
        <v>4680115882072</v>
      </c>
      <c r="E569" s="849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132</v>
      </c>
      <c r="L569" s="37" t="s">
        <v>45</v>
      </c>
      <c r="M569" s="38" t="s">
        <v>122</v>
      </c>
      <c r="N569" s="38"/>
      <c r="O569" s="37">
        <v>60</v>
      </c>
      <c r="P569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51"/>
      <c r="R569" s="851"/>
      <c r="S569" s="851"/>
      <c r="T569" s="85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78" t="s">
        <v>915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911</v>
      </c>
      <c r="B570" s="63" t="s">
        <v>916</v>
      </c>
      <c r="C570" s="36">
        <v>4301031419</v>
      </c>
      <c r="D570" s="849">
        <v>4680115882072</v>
      </c>
      <c r="E570" s="849"/>
      <c r="F570" s="62">
        <v>0.6</v>
      </c>
      <c r="G570" s="37">
        <v>8</v>
      </c>
      <c r="H570" s="62">
        <v>4.8</v>
      </c>
      <c r="I570" s="62">
        <v>6.93</v>
      </c>
      <c r="J570" s="37">
        <v>132</v>
      </c>
      <c r="K570" s="37" t="s">
        <v>132</v>
      </c>
      <c r="L570" s="37" t="s">
        <v>45</v>
      </c>
      <c r="M570" s="38" t="s">
        <v>122</v>
      </c>
      <c r="N570" s="38"/>
      <c r="O570" s="37">
        <v>70</v>
      </c>
      <c r="P570" s="1154" t="s">
        <v>917</v>
      </c>
      <c r="Q570" s="851"/>
      <c r="R570" s="851"/>
      <c r="S570" s="851"/>
      <c r="T570" s="85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898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4301031251</v>
      </c>
      <c r="D571" s="849">
        <v>4680115882102</v>
      </c>
      <c r="E571" s="84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132</v>
      </c>
      <c r="L571" s="37" t="s">
        <v>45</v>
      </c>
      <c r="M571" s="38" t="s">
        <v>82</v>
      </c>
      <c r="N571" s="38"/>
      <c r="O571" s="37">
        <v>60</v>
      </c>
      <c r="P57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51"/>
      <c r="R571" s="851"/>
      <c r="S571" s="851"/>
      <c r="T571" s="85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904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918</v>
      </c>
      <c r="B572" s="63" t="s">
        <v>920</v>
      </c>
      <c r="C572" s="36">
        <v>4301031385</v>
      </c>
      <c r="D572" s="849">
        <v>4680115882102</v>
      </c>
      <c r="E572" s="84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132</v>
      </c>
      <c r="L572" s="37" t="s">
        <v>45</v>
      </c>
      <c r="M572" s="38" t="s">
        <v>82</v>
      </c>
      <c r="N572" s="38"/>
      <c r="O572" s="37">
        <v>60</v>
      </c>
      <c r="P572" s="115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851"/>
      <c r="R572" s="851"/>
      <c r="S572" s="851"/>
      <c r="T572" s="85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4" t="s">
        <v>902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918</v>
      </c>
      <c r="B573" s="63" t="s">
        <v>921</v>
      </c>
      <c r="C573" s="36">
        <v>4301031418</v>
      </c>
      <c r="D573" s="849">
        <v>4680115882102</v>
      </c>
      <c r="E573" s="849"/>
      <c r="F573" s="62">
        <v>0.6</v>
      </c>
      <c r="G573" s="37">
        <v>8</v>
      </c>
      <c r="H573" s="62">
        <v>4.8</v>
      </c>
      <c r="I573" s="62">
        <v>6.69</v>
      </c>
      <c r="J573" s="37">
        <v>132</v>
      </c>
      <c r="K573" s="37" t="s">
        <v>132</v>
      </c>
      <c r="L573" s="37" t="s">
        <v>45</v>
      </c>
      <c r="M573" s="38" t="s">
        <v>82</v>
      </c>
      <c r="N573" s="38"/>
      <c r="O573" s="37">
        <v>70</v>
      </c>
      <c r="P573" s="1157" t="s">
        <v>922</v>
      </c>
      <c r="Q573" s="851"/>
      <c r="R573" s="851"/>
      <c r="S573" s="851"/>
      <c r="T573" s="85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6" t="s">
        <v>902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923</v>
      </c>
      <c r="B574" s="63" t="s">
        <v>924</v>
      </c>
      <c r="C574" s="36">
        <v>4301031253</v>
      </c>
      <c r="D574" s="849">
        <v>4680115882096</v>
      </c>
      <c r="E574" s="849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132</v>
      </c>
      <c r="L574" s="37" t="s">
        <v>45</v>
      </c>
      <c r="M574" s="38" t="s">
        <v>82</v>
      </c>
      <c r="N574" s="38"/>
      <c r="O574" s="37">
        <v>60</v>
      </c>
      <c r="P57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51"/>
      <c r="R574" s="851"/>
      <c r="S574" s="851"/>
      <c r="T574" s="85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910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923</v>
      </c>
      <c r="B575" s="63" t="s">
        <v>925</v>
      </c>
      <c r="C575" s="36">
        <v>4301031384</v>
      </c>
      <c r="D575" s="849">
        <v>4680115882096</v>
      </c>
      <c r="E575" s="84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132</v>
      </c>
      <c r="L575" s="37" t="s">
        <v>45</v>
      </c>
      <c r="M575" s="38" t="s">
        <v>82</v>
      </c>
      <c r="N575" s="38"/>
      <c r="O575" s="37">
        <v>60</v>
      </c>
      <c r="P575" s="11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851"/>
      <c r="R575" s="851"/>
      <c r="S575" s="851"/>
      <c r="T575" s="85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0" t="s">
        <v>908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923</v>
      </c>
      <c r="B576" s="63" t="s">
        <v>926</v>
      </c>
      <c r="C576" s="36">
        <v>4301031417</v>
      </c>
      <c r="D576" s="849">
        <v>4680115882096</v>
      </c>
      <c r="E576" s="849"/>
      <c r="F576" s="62">
        <v>0.6</v>
      </c>
      <c r="G576" s="37">
        <v>8</v>
      </c>
      <c r="H576" s="62">
        <v>4.8</v>
      </c>
      <c r="I576" s="62">
        <v>6.69</v>
      </c>
      <c r="J576" s="37">
        <v>132</v>
      </c>
      <c r="K576" s="37" t="s">
        <v>132</v>
      </c>
      <c r="L576" s="37" t="s">
        <v>45</v>
      </c>
      <c r="M576" s="38" t="s">
        <v>82</v>
      </c>
      <c r="N576" s="38"/>
      <c r="O576" s="37">
        <v>70</v>
      </c>
      <c r="P576" s="1160" t="s">
        <v>927</v>
      </c>
      <c r="Q576" s="851"/>
      <c r="R576" s="851"/>
      <c r="S576" s="851"/>
      <c r="T576" s="85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2" t="s">
        <v>908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856"/>
      <c r="B577" s="856"/>
      <c r="C577" s="856"/>
      <c r="D577" s="856"/>
      <c r="E577" s="856"/>
      <c r="F577" s="856"/>
      <c r="G577" s="856"/>
      <c r="H577" s="856"/>
      <c r="I577" s="856"/>
      <c r="J577" s="856"/>
      <c r="K577" s="856"/>
      <c r="L577" s="856"/>
      <c r="M577" s="856"/>
      <c r="N577" s="856"/>
      <c r="O577" s="857"/>
      <c r="P577" s="853" t="s">
        <v>40</v>
      </c>
      <c r="Q577" s="854"/>
      <c r="R577" s="854"/>
      <c r="S577" s="854"/>
      <c r="T577" s="854"/>
      <c r="U577" s="854"/>
      <c r="V577" s="855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56"/>
      <c r="B578" s="856"/>
      <c r="C578" s="856"/>
      <c r="D578" s="856"/>
      <c r="E578" s="856"/>
      <c r="F578" s="856"/>
      <c r="G578" s="856"/>
      <c r="H578" s="856"/>
      <c r="I578" s="856"/>
      <c r="J578" s="856"/>
      <c r="K578" s="856"/>
      <c r="L578" s="856"/>
      <c r="M578" s="856"/>
      <c r="N578" s="856"/>
      <c r="O578" s="857"/>
      <c r="P578" s="853" t="s">
        <v>40</v>
      </c>
      <c r="Q578" s="854"/>
      <c r="R578" s="854"/>
      <c r="S578" s="854"/>
      <c r="T578" s="854"/>
      <c r="U578" s="854"/>
      <c r="V578" s="855"/>
      <c r="W578" s="42" t="s">
        <v>0</v>
      </c>
      <c r="X578" s="43">
        <f>IFERROR(SUM(X563:X576),"0")</f>
        <v>0</v>
      </c>
      <c r="Y578" s="43">
        <f>IFERROR(SUM(Y563:Y576),"0")</f>
        <v>0</v>
      </c>
      <c r="Z578" s="42"/>
      <c r="AA578" s="67"/>
      <c r="AB578" s="67"/>
      <c r="AC578" s="67"/>
    </row>
    <row r="579" spans="1:68" ht="14.25" customHeight="1" x14ac:dyDescent="0.25">
      <c r="A579" s="848" t="s">
        <v>84</v>
      </c>
      <c r="B579" s="848"/>
      <c r="C579" s="848"/>
      <c r="D579" s="848"/>
      <c r="E579" s="848"/>
      <c r="F579" s="848"/>
      <c r="G579" s="848"/>
      <c r="H579" s="848"/>
      <c r="I579" s="848"/>
      <c r="J579" s="848"/>
      <c r="K579" s="848"/>
      <c r="L579" s="848"/>
      <c r="M579" s="848"/>
      <c r="N579" s="848"/>
      <c r="O579" s="848"/>
      <c r="P579" s="848"/>
      <c r="Q579" s="848"/>
      <c r="R579" s="848"/>
      <c r="S579" s="848"/>
      <c r="T579" s="848"/>
      <c r="U579" s="848"/>
      <c r="V579" s="848"/>
      <c r="W579" s="848"/>
      <c r="X579" s="848"/>
      <c r="Y579" s="848"/>
      <c r="Z579" s="848"/>
      <c r="AA579" s="66"/>
      <c r="AB579" s="66"/>
      <c r="AC579" s="80"/>
    </row>
    <row r="580" spans="1:68" ht="27" customHeight="1" x14ac:dyDescent="0.25">
      <c r="A580" s="63" t="s">
        <v>928</v>
      </c>
      <c r="B580" s="63" t="s">
        <v>929</v>
      </c>
      <c r="C580" s="36">
        <v>4301051230</v>
      </c>
      <c r="D580" s="849">
        <v>4607091383409</v>
      </c>
      <c r="E580" s="849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123</v>
      </c>
      <c r="L580" s="37" t="s">
        <v>45</v>
      </c>
      <c r="M580" s="38" t="s">
        <v>82</v>
      </c>
      <c r="N580" s="38"/>
      <c r="O580" s="37">
        <v>45</v>
      </c>
      <c r="P580" s="11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51"/>
      <c r="R580" s="851"/>
      <c r="S580" s="851"/>
      <c r="T580" s="852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930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931</v>
      </c>
      <c r="B581" s="63" t="s">
        <v>932</v>
      </c>
      <c r="C581" s="36">
        <v>4301051231</v>
      </c>
      <c r="D581" s="849">
        <v>4607091383416</v>
      </c>
      <c r="E581" s="849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123</v>
      </c>
      <c r="L581" s="37" t="s">
        <v>45</v>
      </c>
      <c r="M581" s="38" t="s">
        <v>82</v>
      </c>
      <c r="N581" s="38"/>
      <c r="O581" s="37">
        <v>45</v>
      </c>
      <c r="P581" s="116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51"/>
      <c r="R581" s="851"/>
      <c r="S581" s="851"/>
      <c r="T581" s="85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933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934</v>
      </c>
      <c r="B582" s="63" t="s">
        <v>935</v>
      </c>
      <c r="C582" s="36">
        <v>4301051058</v>
      </c>
      <c r="D582" s="849">
        <v>4680115883536</v>
      </c>
      <c r="E582" s="849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88</v>
      </c>
      <c r="L582" s="37" t="s">
        <v>45</v>
      </c>
      <c r="M582" s="38" t="s">
        <v>82</v>
      </c>
      <c r="N582" s="38"/>
      <c r="O582" s="37">
        <v>45</v>
      </c>
      <c r="P582" s="11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51"/>
      <c r="R582" s="851"/>
      <c r="S582" s="851"/>
      <c r="T582" s="85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936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856"/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7"/>
      <c r="P583" s="853" t="s">
        <v>40</v>
      </c>
      <c r="Q583" s="854"/>
      <c r="R583" s="854"/>
      <c r="S583" s="854"/>
      <c r="T583" s="854"/>
      <c r="U583" s="854"/>
      <c r="V583" s="855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56"/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7"/>
      <c r="P584" s="853" t="s">
        <v>40</v>
      </c>
      <c r="Q584" s="854"/>
      <c r="R584" s="854"/>
      <c r="S584" s="854"/>
      <c r="T584" s="854"/>
      <c r="U584" s="854"/>
      <c r="V584" s="855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848" t="s">
        <v>209</v>
      </c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8"/>
      <c r="P585" s="848"/>
      <c r="Q585" s="848"/>
      <c r="R585" s="848"/>
      <c r="S585" s="848"/>
      <c r="T585" s="848"/>
      <c r="U585" s="848"/>
      <c r="V585" s="848"/>
      <c r="W585" s="848"/>
      <c r="X585" s="848"/>
      <c r="Y585" s="848"/>
      <c r="Z585" s="848"/>
      <c r="AA585" s="66"/>
      <c r="AB585" s="66"/>
      <c r="AC585" s="80"/>
    </row>
    <row r="586" spans="1:68" ht="37.5" customHeight="1" x14ac:dyDescent="0.25">
      <c r="A586" s="63" t="s">
        <v>937</v>
      </c>
      <c r="B586" s="63" t="s">
        <v>938</v>
      </c>
      <c r="C586" s="36">
        <v>4301060363</v>
      </c>
      <c r="D586" s="849">
        <v>4680115885035</v>
      </c>
      <c r="E586" s="849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123</v>
      </c>
      <c r="L586" s="37" t="s">
        <v>45</v>
      </c>
      <c r="M586" s="38" t="s">
        <v>82</v>
      </c>
      <c r="N586" s="38"/>
      <c r="O586" s="37">
        <v>35</v>
      </c>
      <c r="P586" s="11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51"/>
      <c r="R586" s="851"/>
      <c r="S586" s="851"/>
      <c r="T586" s="852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939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940</v>
      </c>
      <c r="B587" s="63" t="s">
        <v>941</v>
      </c>
      <c r="C587" s="36">
        <v>4301060436</v>
      </c>
      <c r="D587" s="849">
        <v>4680115885936</v>
      </c>
      <c r="E587" s="849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123</v>
      </c>
      <c r="L587" s="37" t="s">
        <v>45</v>
      </c>
      <c r="M587" s="38" t="s">
        <v>82</v>
      </c>
      <c r="N587" s="38"/>
      <c r="O587" s="37">
        <v>35</v>
      </c>
      <c r="P587" s="1165" t="s">
        <v>942</v>
      </c>
      <c r="Q587" s="851"/>
      <c r="R587" s="851"/>
      <c r="S587" s="851"/>
      <c r="T587" s="852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939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56"/>
      <c r="B588" s="856"/>
      <c r="C588" s="856"/>
      <c r="D588" s="856"/>
      <c r="E588" s="856"/>
      <c r="F588" s="856"/>
      <c r="G588" s="856"/>
      <c r="H588" s="856"/>
      <c r="I588" s="856"/>
      <c r="J588" s="856"/>
      <c r="K588" s="856"/>
      <c r="L588" s="856"/>
      <c r="M588" s="856"/>
      <c r="N588" s="856"/>
      <c r="O588" s="857"/>
      <c r="P588" s="853" t="s">
        <v>40</v>
      </c>
      <c r="Q588" s="854"/>
      <c r="R588" s="854"/>
      <c r="S588" s="854"/>
      <c r="T588" s="854"/>
      <c r="U588" s="854"/>
      <c r="V588" s="855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856"/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7"/>
      <c r="P589" s="853" t="s">
        <v>40</v>
      </c>
      <c r="Q589" s="854"/>
      <c r="R589" s="854"/>
      <c r="S589" s="854"/>
      <c r="T589" s="854"/>
      <c r="U589" s="854"/>
      <c r="V589" s="855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46" t="s">
        <v>943</v>
      </c>
      <c r="B590" s="846"/>
      <c r="C590" s="846"/>
      <c r="D590" s="846"/>
      <c r="E590" s="846"/>
      <c r="F590" s="846"/>
      <c r="G590" s="846"/>
      <c r="H590" s="846"/>
      <c r="I590" s="846"/>
      <c r="J590" s="846"/>
      <c r="K590" s="846"/>
      <c r="L590" s="846"/>
      <c r="M590" s="846"/>
      <c r="N590" s="846"/>
      <c r="O590" s="846"/>
      <c r="P590" s="846"/>
      <c r="Q590" s="846"/>
      <c r="R590" s="846"/>
      <c r="S590" s="846"/>
      <c r="T590" s="846"/>
      <c r="U590" s="846"/>
      <c r="V590" s="846"/>
      <c r="W590" s="846"/>
      <c r="X590" s="846"/>
      <c r="Y590" s="846"/>
      <c r="Z590" s="846"/>
      <c r="AA590" s="54"/>
      <c r="AB590" s="54"/>
      <c r="AC590" s="54"/>
    </row>
    <row r="591" spans="1:68" ht="16.5" customHeight="1" x14ac:dyDescent="0.25">
      <c r="A591" s="847" t="s">
        <v>943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5"/>
      <c r="AB591" s="65"/>
      <c r="AC591" s="79"/>
    </row>
    <row r="592" spans="1:68" ht="14.25" customHeight="1" x14ac:dyDescent="0.25">
      <c r="A592" s="848" t="s">
        <v>118</v>
      </c>
      <c r="B592" s="848"/>
      <c r="C592" s="848"/>
      <c r="D592" s="848"/>
      <c r="E592" s="848"/>
      <c r="F592" s="848"/>
      <c r="G592" s="848"/>
      <c r="H592" s="848"/>
      <c r="I592" s="848"/>
      <c r="J592" s="848"/>
      <c r="K592" s="848"/>
      <c r="L592" s="848"/>
      <c r="M592" s="848"/>
      <c r="N592" s="848"/>
      <c r="O592" s="848"/>
      <c r="P592" s="848"/>
      <c r="Q592" s="848"/>
      <c r="R592" s="848"/>
      <c r="S592" s="848"/>
      <c r="T592" s="848"/>
      <c r="U592" s="848"/>
      <c r="V592" s="848"/>
      <c r="W592" s="848"/>
      <c r="X592" s="848"/>
      <c r="Y592" s="848"/>
      <c r="Z592" s="848"/>
      <c r="AA592" s="66"/>
      <c r="AB592" s="66"/>
      <c r="AC592" s="80"/>
    </row>
    <row r="593" spans="1:68" ht="27" customHeight="1" x14ac:dyDescent="0.25">
      <c r="A593" s="63" t="s">
        <v>944</v>
      </c>
      <c r="B593" s="63" t="s">
        <v>945</v>
      </c>
      <c r="C593" s="36">
        <v>4301011862</v>
      </c>
      <c r="D593" s="849">
        <v>4680115885523</v>
      </c>
      <c r="E593" s="849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123</v>
      </c>
      <c r="L593" s="37" t="s">
        <v>45</v>
      </c>
      <c r="M593" s="38" t="s">
        <v>284</v>
      </c>
      <c r="N593" s="38"/>
      <c r="O593" s="37">
        <v>90</v>
      </c>
      <c r="P593" s="1166" t="s">
        <v>946</v>
      </c>
      <c r="Q593" s="851"/>
      <c r="R593" s="851"/>
      <c r="S593" s="851"/>
      <c r="T593" s="852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283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56"/>
      <c r="B594" s="856"/>
      <c r="C594" s="856"/>
      <c r="D594" s="856"/>
      <c r="E594" s="856"/>
      <c r="F594" s="856"/>
      <c r="G594" s="856"/>
      <c r="H594" s="856"/>
      <c r="I594" s="856"/>
      <c r="J594" s="856"/>
      <c r="K594" s="856"/>
      <c r="L594" s="856"/>
      <c r="M594" s="856"/>
      <c r="N594" s="856"/>
      <c r="O594" s="857"/>
      <c r="P594" s="853" t="s">
        <v>40</v>
      </c>
      <c r="Q594" s="854"/>
      <c r="R594" s="854"/>
      <c r="S594" s="854"/>
      <c r="T594" s="854"/>
      <c r="U594" s="854"/>
      <c r="V594" s="855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856"/>
      <c r="B595" s="856"/>
      <c r="C595" s="856"/>
      <c r="D595" s="856"/>
      <c r="E595" s="856"/>
      <c r="F595" s="856"/>
      <c r="G595" s="856"/>
      <c r="H595" s="856"/>
      <c r="I595" s="856"/>
      <c r="J595" s="856"/>
      <c r="K595" s="856"/>
      <c r="L595" s="856"/>
      <c r="M595" s="856"/>
      <c r="N595" s="856"/>
      <c r="O595" s="857"/>
      <c r="P595" s="853" t="s">
        <v>40</v>
      </c>
      <c r="Q595" s="854"/>
      <c r="R595" s="854"/>
      <c r="S595" s="854"/>
      <c r="T595" s="854"/>
      <c r="U595" s="854"/>
      <c r="V595" s="855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848" t="s">
        <v>78</v>
      </c>
      <c r="B596" s="848"/>
      <c r="C596" s="848"/>
      <c r="D596" s="848"/>
      <c r="E596" s="848"/>
      <c r="F596" s="848"/>
      <c r="G596" s="848"/>
      <c r="H596" s="848"/>
      <c r="I596" s="848"/>
      <c r="J596" s="848"/>
      <c r="K596" s="848"/>
      <c r="L596" s="848"/>
      <c r="M596" s="848"/>
      <c r="N596" s="848"/>
      <c r="O596" s="848"/>
      <c r="P596" s="848"/>
      <c r="Q596" s="848"/>
      <c r="R596" s="848"/>
      <c r="S596" s="848"/>
      <c r="T596" s="848"/>
      <c r="U596" s="848"/>
      <c r="V596" s="848"/>
      <c r="W596" s="848"/>
      <c r="X596" s="848"/>
      <c r="Y596" s="848"/>
      <c r="Z596" s="848"/>
      <c r="AA596" s="66"/>
      <c r="AB596" s="66"/>
      <c r="AC596" s="80"/>
    </row>
    <row r="597" spans="1:68" ht="16.5" customHeight="1" x14ac:dyDescent="0.25">
      <c r="A597" s="63" t="s">
        <v>947</v>
      </c>
      <c r="B597" s="63" t="s">
        <v>948</v>
      </c>
      <c r="C597" s="36">
        <v>4301031309</v>
      </c>
      <c r="D597" s="849">
        <v>4680115885530</v>
      </c>
      <c r="E597" s="849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132</v>
      </c>
      <c r="L597" s="37" t="s">
        <v>45</v>
      </c>
      <c r="M597" s="38" t="s">
        <v>284</v>
      </c>
      <c r="N597" s="38"/>
      <c r="O597" s="37">
        <v>90</v>
      </c>
      <c r="P597" s="116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51"/>
      <c r="R597" s="851"/>
      <c r="S597" s="851"/>
      <c r="T597" s="85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949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56"/>
      <c r="B598" s="856"/>
      <c r="C598" s="856"/>
      <c r="D598" s="856"/>
      <c r="E598" s="856"/>
      <c r="F598" s="856"/>
      <c r="G598" s="856"/>
      <c r="H598" s="856"/>
      <c r="I598" s="856"/>
      <c r="J598" s="856"/>
      <c r="K598" s="856"/>
      <c r="L598" s="856"/>
      <c r="M598" s="856"/>
      <c r="N598" s="856"/>
      <c r="O598" s="857"/>
      <c r="P598" s="853" t="s">
        <v>40</v>
      </c>
      <c r="Q598" s="854"/>
      <c r="R598" s="854"/>
      <c r="S598" s="854"/>
      <c r="T598" s="854"/>
      <c r="U598" s="854"/>
      <c r="V598" s="855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56"/>
      <c r="B599" s="856"/>
      <c r="C599" s="856"/>
      <c r="D599" s="856"/>
      <c r="E599" s="856"/>
      <c r="F599" s="856"/>
      <c r="G599" s="856"/>
      <c r="H599" s="856"/>
      <c r="I599" s="856"/>
      <c r="J599" s="856"/>
      <c r="K599" s="856"/>
      <c r="L599" s="856"/>
      <c r="M599" s="856"/>
      <c r="N599" s="856"/>
      <c r="O599" s="857"/>
      <c r="P599" s="853" t="s">
        <v>40</v>
      </c>
      <c r="Q599" s="854"/>
      <c r="R599" s="854"/>
      <c r="S599" s="854"/>
      <c r="T599" s="854"/>
      <c r="U599" s="854"/>
      <c r="V599" s="855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46" t="s">
        <v>950</v>
      </c>
      <c r="B600" s="846"/>
      <c r="C600" s="846"/>
      <c r="D600" s="846"/>
      <c r="E600" s="846"/>
      <c r="F600" s="846"/>
      <c r="G600" s="846"/>
      <c r="H600" s="846"/>
      <c r="I600" s="846"/>
      <c r="J600" s="846"/>
      <c r="K600" s="846"/>
      <c r="L600" s="846"/>
      <c r="M600" s="846"/>
      <c r="N600" s="846"/>
      <c r="O600" s="846"/>
      <c r="P600" s="846"/>
      <c r="Q600" s="846"/>
      <c r="R600" s="846"/>
      <c r="S600" s="846"/>
      <c r="T600" s="846"/>
      <c r="U600" s="846"/>
      <c r="V600" s="846"/>
      <c r="W600" s="846"/>
      <c r="X600" s="846"/>
      <c r="Y600" s="846"/>
      <c r="Z600" s="846"/>
      <c r="AA600" s="54"/>
      <c r="AB600" s="54"/>
      <c r="AC600" s="54"/>
    </row>
    <row r="601" spans="1:68" ht="16.5" customHeight="1" x14ac:dyDescent="0.25">
      <c r="A601" s="847" t="s">
        <v>950</v>
      </c>
      <c r="B601" s="847"/>
      <c r="C601" s="847"/>
      <c r="D601" s="847"/>
      <c r="E601" s="847"/>
      <c r="F601" s="847"/>
      <c r="G601" s="847"/>
      <c r="H601" s="847"/>
      <c r="I601" s="847"/>
      <c r="J601" s="847"/>
      <c r="K601" s="847"/>
      <c r="L601" s="847"/>
      <c r="M601" s="847"/>
      <c r="N601" s="847"/>
      <c r="O601" s="847"/>
      <c r="P601" s="847"/>
      <c r="Q601" s="847"/>
      <c r="R601" s="847"/>
      <c r="S601" s="847"/>
      <c r="T601" s="847"/>
      <c r="U601" s="847"/>
      <c r="V601" s="847"/>
      <c r="W601" s="847"/>
      <c r="X601" s="847"/>
      <c r="Y601" s="847"/>
      <c r="Z601" s="847"/>
      <c r="AA601" s="65"/>
      <c r="AB601" s="65"/>
      <c r="AC601" s="79"/>
    </row>
    <row r="602" spans="1:68" ht="14.25" customHeight="1" x14ac:dyDescent="0.25">
      <c r="A602" s="848" t="s">
        <v>118</v>
      </c>
      <c r="B602" s="848"/>
      <c r="C602" s="848"/>
      <c r="D602" s="848"/>
      <c r="E602" s="848"/>
      <c r="F602" s="848"/>
      <c r="G602" s="848"/>
      <c r="H602" s="848"/>
      <c r="I602" s="848"/>
      <c r="J602" s="848"/>
      <c r="K602" s="848"/>
      <c r="L602" s="848"/>
      <c r="M602" s="848"/>
      <c r="N602" s="848"/>
      <c r="O602" s="848"/>
      <c r="P602" s="848"/>
      <c r="Q602" s="848"/>
      <c r="R602" s="848"/>
      <c r="S602" s="848"/>
      <c r="T602" s="848"/>
      <c r="U602" s="848"/>
      <c r="V602" s="848"/>
      <c r="W602" s="848"/>
      <c r="X602" s="848"/>
      <c r="Y602" s="848"/>
      <c r="Z602" s="848"/>
      <c r="AA602" s="66"/>
      <c r="AB602" s="66"/>
      <c r="AC602" s="80"/>
    </row>
    <row r="603" spans="1:68" ht="27" customHeight="1" x14ac:dyDescent="0.25">
      <c r="A603" s="63" t="s">
        <v>951</v>
      </c>
      <c r="B603" s="63" t="s">
        <v>952</v>
      </c>
      <c r="C603" s="36">
        <v>4301011763</v>
      </c>
      <c r="D603" s="849">
        <v>4640242181011</v>
      </c>
      <c r="E603" s="849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123</v>
      </c>
      <c r="L603" s="37" t="s">
        <v>45</v>
      </c>
      <c r="M603" s="38" t="s">
        <v>126</v>
      </c>
      <c r="N603" s="38"/>
      <c r="O603" s="37">
        <v>55</v>
      </c>
      <c r="P603" s="1168" t="s">
        <v>953</v>
      </c>
      <c r="Q603" s="851"/>
      <c r="R603" s="851"/>
      <c r="S603" s="851"/>
      <c r="T603" s="852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954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955</v>
      </c>
      <c r="B604" s="63" t="s">
        <v>956</v>
      </c>
      <c r="C604" s="36">
        <v>4301011585</v>
      </c>
      <c r="D604" s="849">
        <v>4640242180441</v>
      </c>
      <c r="E604" s="849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123</v>
      </c>
      <c r="L604" s="37" t="s">
        <v>45</v>
      </c>
      <c r="M604" s="38" t="s">
        <v>122</v>
      </c>
      <c r="N604" s="38"/>
      <c r="O604" s="37">
        <v>50</v>
      </c>
      <c r="P604" s="1169" t="s">
        <v>957</v>
      </c>
      <c r="Q604" s="851"/>
      <c r="R604" s="851"/>
      <c r="S604" s="851"/>
      <c r="T604" s="852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958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959</v>
      </c>
      <c r="B605" s="63" t="s">
        <v>960</v>
      </c>
      <c r="C605" s="36">
        <v>4301011584</v>
      </c>
      <c r="D605" s="849">
        <v>4640242180564</v>
      </c>
      <c r="E605" s="849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123</v>
      </c>
      <c r="L605" s="37" t="s">
        <v>45</v>
      </c>
      <c r="M605" s="38" t="s">
        <v>122</v>
      </c>
      <c r="N605" s="38"/>
      <c r="O605" s="37">
        <v>50</v>
      </c>
      <c r="P605" s="1170" t="s">
        <v>961</v>
      </c>
      <c r="Q605" s="851"/>
      <c r="R605" s="851"/>
      <c r="S605" s="851"/>
      <c r="T605" s="85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962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963</v>
      </c>
      <c r="B606" s="63" t="s">
        <v>964</v>
      </c>
      <c r="C606" s="36">
        <v>4301011762</v>
      </c>
      <c r="D606" s="849">
        <v>4640242180922</v>
      </c>
      <c r="E606" s="849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123</v>
      </c>
      <c r="L606" s="37" t="s">
        <v>45</v>
      </c>
      <c r="M606" s="38" t="s">
        <v>122</v>
      </c>
      <c r="N606" s="38"/>
      <c r="O606" s="37">
        <v>55</v>
      </c>
      <c r="P606" s="1171" t="s">
        <v>965</v>
      </c>
      <c r="Q606" s="851"/>
      <c r="R606" s="851"/>
      <c r="S606" s="851"/>
      <c r="T606" s="85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966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4301011764</v>
      </c>
      <c r="D607" s="849">
        <v>4640242181189</v>
      </c>
      <c r="E607" s="849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132</v>
      </c>
      <c r="L607" s="37" t="s">
        <v>45</v>
      </c>
      <c r="M607" s="38" t="s">
        <v>126</v>
      </c>
      <c r="N607" s="38"/>
      <c r="O607" s="37">
        <v>55</v>
      </c>
      <c r="P607" s="1172" t="s">
        <v>969</v>
      </c>
      <c r="Q607" s="851"/>
      <c r="R607" s="851"/>
      <c r="S607" s="851"/>
      <c r="T607" s="85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954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4301011551</v>
      </c>
      <c r="D608" s="849">
        <v>4640242180038</v>
      </c>
      <c r="E608" s="849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132</v>
      </c>
      <c r="L608" s="37" t="s">
        <v>45</v>
      </c>
      <c r="M608" s="38" t="s">
        <v>122</v>
      </c>
      <c r="N608" s="38"/>
      <c r="O608" s="37">
        <v>50</v>
      </c>
      <c r="P608" s="1173" t="s">
        <v>972</v>
      </c>
      <c r="Q608" s="851"/>
      <c r="R608" s="851"/>
      <c r="S608" s="851"/>
      <c r="T608" s="85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962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4301011765</v>
      </c>
      <c r="D609" s="849">
        <v>4640242181172</v>
      </c>
      <c r="E609" s="84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132</v>
      </c>
      <c r="L609" s="37" t="s">
        <v>45</v>
      </c>
      <c r="M609" s="38" t="s">
        <v>122</v>
      </c>
      <c r="N609" s="38"/>
      <c r="O609" s="37">
        <v>55</v>
      </c>
      <c r="P609" s="1174" t="s">
        <v>975</v>
      </c>
      <c r="Q609" s="851"/>
      <c r="R609" s="851"/>
      <c r="S609" s="851"/>
      <c r="T609" s="85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966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856"/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7"/>
      <c r="P610" s="853" t="s">
        <v>40</v>
      </c>
      <c r="Q610" s="854"/>
      <c r="R610" s="854"/>
      <c r="S610" s="854"/>
      <c r="T610" s="854"/>
      <c r="U610" s="854"/>
      <c r="V610" s="855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56"/>
      <c r="B611" s="856"/>
      <c r="C611" s="856"/>
      <c r="D611" s="856"/>
      <c r="E611" s="856"/>
      <c r="F611" s="856"/>
      <c r="G611" s="856"/>
      <c r="H611" s="856"/>
      <c r="I611" s="856"/>
      <c r="J611" s="856"/>
      <c r="K611" s="856"/>
      <c r="L611" s="856"/>
      <c r="M611" s="856"/>
      <c r="N611" s="856"/>
      <c r="O611" s="857"/>
      <c r="P611" s="853" t="s">
        <v>40</v>
      </c>
      <c r="Q611" s="854"/>
      <c r="R611" s="854"/>
      <c r="S611" s="854"/>
      <c r="T611" s="854"/>
      <c r="U611" s="854"/>
      <c r="V611" s="855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48" t="s">
        <v>168</v>
      </c>
      <c r="B612" s="848"/>
      <c r="C612" s="848"/>
      <c r="D612" s="848"/>
      <c r="E612" s="848"/>
      <c r="F612" s="848"/>
      <c r="G612" s="848"/>
      <c r="H612" s="848"/>
      <c r="I612" s="848"/>
      <c r="J612" s="848"/>
      <c r="K612" s="848"/>
      <c r="L612" s="848"/>
      <c r="M612" s="848"/>
      <c r="N612" s="848"/>
      <c r="O612" s="848"/>
      <c r="P612" s="848"/>
      <c r="Q612" s="848"/>
      <c r="R612" s="848"/>
      <c r="S612" s="848"/>
      <c r="T612" s="848"/>
      <c r="U612" s="848"/>
      <c r="V612" s="848"/>
      <c r="W612" s="848"/>
      <c r="X612" s="848"/>
      <c r="Y612" s="848"/>
      <c r="Z612" s="848"/>
      <c r="AA612" s="66"/>
      <c r="AB612" s="66"/>
      <c r="AC612" s="80"/>
    </row>
    <row r="613" spans="1:68" ht="16.5" customHeight="1" x14ac:dyDescent="0.25">
      <c r="A613" s="63" t="s">
        <v>976</v>
      </c>
      <c r="B613" s="63" t="s">
        <v>977</v>
      </c>
      <c r="C613" s="36">
        <v>4301020269</v>
      </c>
      <c r="D613" s="849">
        <v>4640242180519</v>
      </c>
      <c r="E613" s="849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123</v>
      </c>
      <c r="L613" s="37" t="s">
        <v>45</v>
      </c>
      <c r="M613" s="38" t="s">
        <v>126</v>
      </c>
      <c r="N613" s="38"/>
      <c r="O613" s="37">
        <v>50</v>
      </c>
      <c r="P613" s="1175" t="s">
        <v>978</v>
      </c>
      <c r="Q613" s="851"/>
      <c r="R613" s="851"/>
      <c r="S613" s="851"/>
      <c r="T613" s="852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979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980</v>
      </c>
      <c r="B614" s="63" t="s">
        <v>981</v>
      </c>
      <c r="C614" s="36">
        <v>4301020260</v>
      </c>
      <c r="D614" s="849">
        <v>4640242180526</v>
      </c>
      <c r="E614" s="849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123</v>
      </c>
      <c r="L614" s="37" t="s">
        <v>45</v>
      </c>
      <c r="M614" s="38" t="s">
        <v>122</v>
      </c>
      <c r="N614" s="38"/>
      <c r="O614" s="37">
        <v>50</v>
      </c>
      <c r="P614" s="1176" t="s">
        <v>982</v>
      </c>
      <c r="Q614" s="851"/>
      <c r="R614" s="851"/>
      <c r="S614" s="851"/>
      <c r="T614" s="852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979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4301020309</v>
      </c>
      <c r="D615" s="849">
        <v>4640242180090</v>
      </c>
      <c r="E615" s="84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123</v>
      </c>
      <c r="L615" s="37" t="s">
        <v>45</v>
      </c>
      <c r="M615" s="38" t="s">
        <v>122</v>
      </c>
      <c r="N615" s="38"/>
      <c r="O615" s="37">
        <v>50</v>
      </c>
      <c r="P615" s="1177" t="s">
        <v>985</v>
      </c>
      <c r="Q615" s="851"/>
      <c r="R615" s="851"/>
      <c r="S615" s="851"/>
      <c r="T615" s="85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986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987</v>
      </c>
      <c r="B616" s="63" t="s">
        <v>988</v>
      </c>
      <c r="C616" s="36">
        <v>4301020295</v>
      </c>
      <c r="D616" s="849">
        <v>4640242181363</v>
      </c>
      <c r="E616" s="849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132</v>
      </c>
      <c r="L616" s="37" t="s">
        <v>45</v>
      </c>
      <c r="M616" s="38" t="s">
        <v>122</v>
      </c>
      <c r="N616" s="38"/>
      <c r="O616" s="37">
        <v>50</v>
      </c>
      <c r="P616" s="1178" t="s">
        <v>989</v>
      </c>
      <c r="Q616" s="851"/>
      <c r="R616" s="851"/>
      <c r="S616" s="851"/>
      <c r="T616" s="85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986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56"/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7"/>
      <c r="P617" s="853" t="s">
        <v>40</v>
      </c>
      <c r="Q617" s="854"/>
      <c r="R617" s="854"/>
      <c r="S617" s="854"/>
      <c r="T617" s="854"/>
      <c r="U617" s="854"/>
      <c r="V617" s="855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56"/>
      <c r="B618" s="856"/>
      <c r="C618" s="856"/>
      <c r="D618" s="856"/>
      <c r="E618" s="856"/>
      <c r="F618" s="856"/>
      <c r="G618" s="856"/>
      <c r="H618" s="856"/>
      <c r="I618" s="856"/>
      <c r="J618" s="856"/>
      <c r="K618" s="856"/>
      <c r="L618" s="856"/>
      <c r="M618" s="856"/>
      <c r="N618" s="856"/>
      <c r="O618" s="857"/>
      <c r="P618" s="853" t="s">
        <v>40</v>
      </c>
      <c r="Q618" s="854"/>
      <c r="R618" s="854"/>
      <c r="S618" s="854"/>
      <c r="T618" s="854"/>
      <c r="U618" s="854"/>
      <c r="V618" s="855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48" t="s">
        <v>78</v>
      </c>
      <c r="B619" s="848"/>
      <c r="C619" s="848"/>
      <c r="D619" s="848"/>
      <c r="E619" s="848"/>
      <c r="F619" s="848"/>
      <c r="G619" s="848"/>
      <c r="H619" s="848"/>
      <c r="I619" s="848"/>
      <c r="J619" s="848"/>
      <c r="K619" s="848"/>
      <c r="L619" s="848"/>
      <c r="M619" s="848"/>
      <c r="N619" s="848"/>
      <c r="O619" s="848"/>
      <c r="P619" s="848"/>
      <c r="Q619" s="848"/>
      <c r="R619" s="848"/>
      <c r="S619" s="848"/>
      <c r="T619" s="848"/>
      <c r="U619" s="848"/>
      <c r="V619" s="848"/>
      <c r="W619" s="848"/>
      <c r="X619" s="848"/>
      <c r="Y619" s="848"/>
      <c r="Z619" s="848"/>
      <c r="AA619" s="66"/>
      <c r="AB619" s="66"/>
      <c r="AC619" s="80"/>
    </row>
    <row r="620" spans="1:68" ht="27" customHeight="1" x14ac:dyDescent="0.25">
      <c r="A620" s="63" t="s">
        <v>990</v>
      </c>
      <c r="B620" s="63" t="s">
        <v>991</v>
      </c>
      <c r="C620" s="36">
        <v>4301031280</v>
      </c>
      <c r="D620" s="849">
        <v>4640242180816</v>
      </c>
      <c r="E620" s="849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132</v>
      </c>
      <c r="L620" s="37" t="s">
        <v>45</v>
      </c>
      <c r="M620" s="38" t="s">
        <v>82</v>
      </c>
      <c r="N620" s="38"/>
      <c r="O620" s="37">
        <v>40</v>
      </c>
      <c r="P620" s="1179" t="s">
        <v>992</v>
      </c>
      <c r="Q620" s="851"/>
      <c r="R620" s="851"/>
      <c r="S620" s="851"/>
      <c r="T620" s="85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19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0" t="s">
        <v>993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0</v>
      </c>
      <c r="BN620" s="78">
        <f t="shared" ref="BN620:BN626" si="121">IFERROR(Y620*I620/H620,"0")</f>
        <v>0</v>
      </c>
      <c r="BO620" s="78">
        <f t="shared" ref="BO620:BO626" si="122">IFERROR(1/J620*(X620/H620),"0")</f>
        <v>0</v>
      </c>
      <c r="BP620" s="78">
        <f t="shared" ref="BP620:BP626" si="123">IFERROR(1/J620*(Y620/H620),"0")</f>
        <v>0</v>
      </c>
    </row>
    <row r="621" spans="1:68" ht="27" customHeight="1" x14ac:dyDescent="0.25">
      <c r="A621" s="63" t="s">
        <v>994</v>
      </c>
      <c r="B621" s="63" t="s">
        <v>995</v>
      </c>
      <c r="C621" s="36">
        <v>4301031244</v>
      </c>
      <c r="D621" s="849">
        <v>4640242180595</v>
      </c>
      <c r="E621" s="849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132</v>
      </c>
      <c r="L621" s="37" t="s">
        <v>45</v>
      </c>
      <c r="M621" s="38" t="s">
        <v>82</v>
      </c>
      <c r="N621" s="38"/>
      <c r="O621" s="37">
        <v>40</v>
      </c>
      <c r="P621" s="1180" t="s">
        <v>996</v>
      </c>
      <c r="Q621" s="851"/>
      <c r="R621" s="851"/>
      <c r="S621" s="851"/>
      <c r="T621" s="85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32" t="s">
        <v>997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998</v>
      </c>
      <c r="B622" s="63" t="s">
        <v>999</v>
      </c>
      <c r="C622" s="36">
        <v>4301031289</v>
      </c>
      <c r="D622" s="849">
        <v>4640242181615</v>
      </c>
      <c r="E622" s="849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132</v>
      </c>
      <c r="L622" s="37" t="s">
        <v>45</v>
      </c>
      <c r="M622" s="38" t="s">
        <v>82</v>
      </c>
      <c r="N622" s="38"/>
      <c r="O622" s="37">
        <v>45</v>
      </c>
      <c r="P622" s="1181" t="s">
        <v>1000</v>
      </c>
      <c r="Q622" s="851"/>
      <c r="R622" s="851"/>
      <c r="S622" s="851"/>
      <c r="T622" s="85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1001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1002</v>
      </c>
      <c r="B623" s="63" t="s">
        <v>1003</v>
      </c>
      <c r="C623" s="36">
        <v>4301031285</v>
      </c>
      <c r="D623" s="849">
        <v>4640242181639</v>
      </c>
      <c r="E623" s="849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132</v>
      </c>
      <c r="L623" s="37" t="s">
        <v>45</v>
      </c>
      <c r="M623" s="38" t="s">
        <v>82</v>
      </c>
      <c r="N623" s="38"/>
      <c r="O623" s="37">
        <v>45</v>
      </c>
      <c r="P623" s="1182" t="s">
        <v>1004</v>
      </c>
      <c r="Q623" s="851"/>
      <c r="R623" s="851"/>
      <c r="S623" s="851"/>
      <c r="T623" s="85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1005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1006</v>
      </c>
      <c r="B624" s="63" t="s">
        <v>1007</v>
      </c>
      <c r="C624" s="36">
        <v>4301031287</v>
      </c>
      <c r="D624" s="849">
        <v>4640242181622</v>
      </c>
      <c r="E624" s="84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132</v>
      </c>
      <c r="L624" s="37" t="s">
        <v>45</v>
      </c>
      <c r="M624" s="38" t="s">
        <v>82</v>
      </c>
      <c r="N624" s="38"/>
      <c r="O624" s="37">
        <v>45</v>
      </c>
      <c r="P624" s="1183" t="s">
        <v>1008</v>
      </c>
      <c r="Q624" s="851"/>
      <c r="R624" s="851"/>
      <c r="S624" s="851"/>
      <c r="T624" s="85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1009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1010</v>
      </c>
      <c r="B625" s="63" t="s">
        <v>1011</v>
      </c>
      <c r="C625" s="36">
        <v>4301031203</v>
      </c>
      <c r="D625" s="849">
        <v>4640242180908</v>
      </c>
      <c r="E625" s="849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84" t="s">
        <v>1012</v>
      </c>
      <c r="Q625" s="851"/>
      <c r="R625" s="851"/>
      <c r="S625" s="851"/>
      <c r="T625" s="85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993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4301031200</v>
      </c>
      <c r="D626" s="849">
        <v>4640242180489</v>
      </c>
      <c r="E626" s="849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185" t="s">
        <v>1015</v>
      </c>
      <c r="Q626" s="851"/>
      <c r="R626" s="851"/>
      <c r="S626" s="851"/>
      <c r="T626" s="85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997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856"/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7"/>
      <c r="P627" s="853" t="s">
        <v>40</v>
      </c>
      <c r="Q627" s="854"/>
      <c r="R627" s="854"/>
      <c r="S627" s="854"/>
      <c r="T627" s="854"/>
      <c r="U627" s="854"/>
      <c r="V627" s="855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56"/>
      <c r="B628" s="856"/>
      <c r="C628" s="856"/>
      <c r="D628" s="856"/>
      <c r="E628" s="856"/>
      <c r="F628" s="856"/>
      <c r="G628" s="856"/>
      <c r="H628" s="856"/>
      <c r="I628" s="856"/>
      <c r="J628" s="856"/>
      <c r="K628" s="856"/>
      <c r="L628" s="856"/>
      <c r="M628" s="856"/>
      <c r="N628" s="856"/>
      <c r="O628" s="857"/>
      <c r="P628" s="853" t="s">
        <v>40</v>
      </c>
      <c r="Q628" s="854"/>
      <c r="R628" s="854"/>
      <c r="S628" s="854"/>
      <c r="T628" s="854"/>
      <c r="U628" s="854"/>
      <c r="V628" s="855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48" t="s">
        <v>84</v>
      </c>
      <c r="B629" s="848"/>
      <c r="C629" s="848"/>
      <c r="D629" s="848"/>
      <c r="E629" s="848"/>
      <c r="F629" s="848"/>
      <c r="G629" s="848"/>
      <c r="H629" s="848"/>
      <c r="I629" s="848"/>
      <c r="J629" s="848"/>
      <c r="K629" s="848"/>
      <c r="L629" s="848"/>
      <c r="M629" s="848"/>
      <c r="N629" s="848"/>
      <c r="O629" s="848"/>
      <c r="P629" s="848"/>
      <c r="Q629" s="848"/>
      <c r="R629" s="848"/>
      <c r="S629" s="848"/>
      <c r="T629" s="848"/>
      <c r="U629" s="848"/>
      <c r="V629" s="848"/>
      <c r="W629" s="848"/>
      <c r="X629" s="848"/>
      <c r="Y629" s="848"/>
      <c r="Z629" s="848"/>
      <c r="AA629" s="66"/>
      <c r="AB629" s="66"/>
      <c r="AC629" s="80"/>
    </row>
    <row r="630" spans="1:68" ht="27" customHeight="1" x14ac:dyDescent="0.25">
      <c r="A630" s="63" t="s">
        <v>1016</v>
      </c>
      <c r="B630" s="63" t="s">
        <v>1017</v>
      </c>
      <c r="C630" s="36">
        <v>4301051746</v>
      </c>
      <c r="D630" s="849">
        <v>4640242180533</v>
      </c>
      <c r="E630" s="849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123</v>
      </c>
      <c r="L630" s="37" t="s">
        <v>45</v>
      </c>
      <c r="M630" s="38" t="s">
        <v>126</v>
      </c>
      <c r="N630" s="38"/>
      <c r="O630" s="37">
        <v>40</v>
      </c>
      <c r="P630" s="1186" t="s">
        <v>1018</v>
      </c>
      <c r="Q630" s="851"/>
      <c r="R630" s="851"/>
      <c r="S630" s="851"/>
      <c r="T630" s="85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1019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4301051887</v>
      </c>
      <c r="D631" s="849">
        <v>4640242180533</v>
      </c>
      <c r="E631" s="849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123</v>
      </c>
      <c r="L631" s="37" t="s">
        <v>45</v>
      </c>
      <c r="M631" s="38" t="s">
        <v>126</v>
      </c>
      <c r="N631" s="38"/>
      <c r="O631" s="37">
        <v>45</v>
      </c>
      <c r="P631" s="1187" t="s">
        <v>1021</v>
      </c>
      <c r="Q631" s="851"/>
      <c r="R631" s="851"/>
      <c r="S631" s="851"/>
      <c r="T631" s="85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1019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4301051510</v>
      </c>
      <c r="D632" s="849">
        <v>4640242180540</v>
      </c>
      <c r="E632" s="84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123</v>
      </c>
      <c r="L632" s="37" t="s">
        <v>45</v>
      </c>
      <c r="M632" s="38" t="s">
        <v>82</v>
      </c>
      <c r="N632" s="38"/>
      <c r="O632" s="37">
        <v>30</v>
      </c>
      <c r="P632" s="1188" t="s">
        <v>1024</v>
      </c>
      <c r="Q632" s="851"/>
      <c r="R632" s="851"/>
      <c r="S632" s="851"/>
      <c r="T632" s="85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1025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1022</v>
      </c>
      <c r="B633" s="63" t="s">
        <v>1026</v>
      </c>
      <c r="C633" s="36">
        <v>4301051933</v>
      </c>
      <c r="D633" s="849">
        <v>4640242180540</v>
      </c>
      <c r="E633" s="84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123</v>
      </c>
      <c r="L633" s="37" t="s">
        <v>45</v>
      </c>
      <c r="M633" s="38" t="s">
        <v>126</v>
      </c>
      <c r="N633" s="38"/>
      <c r="O633" s="37">
        <v>45</v>
      </c>
      <c r="P633" s="1189" t="s">
        <v>1027</v>
      </c>
      <c r="Q633" s="851"/>
      <c r="R633" s="851"/>
      <c r="S633" s="851"/>
      <c r="T633" s="85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1025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1028</v>
      </c>
      <c r="B634" s="63" t="s">
        <v>1029</v>
      </c>
      <c r="C634" s="36">
        <v>4301051390</v>
      </c>
      <c r="D634" s="849">
        <v>4640242181233</v>
      </c>
      <c r="E634" s="849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190" t="s">
        <v>1030</v>
      </c>
      <c r="Q634" s="851"/>
      <c r="R634" s="851"/>
      <c r="S634" s="851"/>
      <c r="T634" s="85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1019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1028</v>
      </c>
      <c r="B635" s="63" t="s">
        <v>1031</v>
      </c>
      <c r="C635" s="36">
        <v>4301051920</v>
      </c>
      <c r="D635" s="849">
        <v>4640242181233</v>
      </c>
      <c r="E635" s="849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88</v>
      </c>
      <c r="L635" s="37" t="s">
        <v>45</v>
      </c>
      <c r="M635" s="38" t="s">
        <v>165</v>
      </c>
      <c r="N635" s="38"/>
      <c r="O635" s="37">
        <v>45</v>
      </c>
      <c r="P635" s="1191" t="s">
        <v>1032</v>
      </c>
      <c r="Q635" s="851"/>
      <c r="R635" s="851"/>
      <c r="S635" s="851"/>
      <c r="T635" s="85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1019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1033</v>
      </c>
      <c r="B636" s="63" t="s">
        <v>1034</v>
      </c>
      <c r="C636" s="36">
        <v>4301051448</v>
      </c>
      <c r="D636" s="849">
        <v>4640242181226</v>
      </c>
      <c r="E636" s="849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30</v>
      </c>
      <c r="P636" s="1192" t="s">
        <v>1035</v>
      </c>
      <c r="Q636" s="851"/>
      <c r="R636" s="851"/>
      <c r="S636" s="851"/>
      <c r="T636" s="85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1025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1033</v>
      </c>
      <c r="B637" s="63" t="s">
        <v>1036</v>
      </c>
      <c r="C637" s="36">
        <v>4301051921</v>
      </c>
      <c r="D637" s="849">
        <v>4640242181226</v>
      </c>
      <c r="E637" s="849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88</v>
      </c>
      <c r="L637" s="37" t="s">
        <v>45</v>
      </c>
      <c r="M637" s="38" t="s">
        <v>165</v>
      </c>
      <c r="N637" s="38"/>
      <c r="O637" s="37">
        <v>45</v>
      </c>
      <c r="P637" s="1193" t="s">
        <v>1037</v>
      </c>
      <c r="Q637" s="851"/>
      <c r="R637" s="851"/>
      <c r="S637" s="851"/>
      <c r="T637" s="85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1025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856"/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7"/>
      <c r="P638" s="853" t="s">
        <v>40</v>
      </c>
      <c r="Q638" s="854"/>
      <c r="R638" s="854"/>
      <c r="S638" s="854"/>
      <c r="T638" s="854"/>
      <c r="U638" s="854"/>
      <c r="V638" s="855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56"/>
      <c r="B639" s="856"/>
      <c r="C639" s="856"/>
      <c r="D639" s="856"/>
      <c r="E639" s="856"/>
      <c r="F639" s="856"/>
      <c r="G639" s="856"/>
      <c r="H639" s="856"/>
      <c r="I639" s="856"/>
      <c r="J639" s="856"/>
      <c r="K639" s="856"/>
      <c r="L639" s="856"/>
      <c r="M639" s="856"/>
      <c r="N639" s="856"/>
      <c r="O639" s="857"/>
      <c r="P639" s="853" t="s">
        <v>40</v>
      </c>
      <c r="Q639" s="854"/>
      <c r="R639" s="854"/>
      <c r="S639" s="854"/>
      <c r="T639" s="854"/>
      <c r="U639" s="854"/>
      <c r="V639" s="855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48" t="s">
        <v>209</v>
      </c>
      <c r="B640" s="848"/>
      <c r="C640" s="848"/>
      <c r="D640" s="848"/>
      <c r="E640" s="848"/>
      <c r="F640" s="848"/>
      <c r="G640" s="848"/>
      <c r="H640" s="848"/>
      <c r="I640" s="848"/>
      <c r="J640" s="848"/>
      <c r="K640" s="848"/>
      <c r="L640" s="848"/>
      <c r="M640" s="848"/>
      <c r="N640" s="848"/>
      <c r="O640" s="848"/>
      <c r="P640" s="848"/>
      <c r="Q640" s="848"/>
      <c r="R640" s="848"/>
      <c r="S640" s="848"/>
      <c r="T640" s="848"/>
      <c r="U640" s="848"/>
      <c r="V640" s="848"/>
      <c r="W640" s="848"/>
      <c r="X640" s="848"/>
      <c r="Y640" s="848"/>
      <c r="Z640" s="848"/>
      <c r="AA640" s="66"/>
      <c r="AB640" s="66"/>
      <c r="AC640" s="80"/>
    </row>
    <row r="641" spans="1:68" ht="27" customHeight="1" x14ac:dyDescent="0.25">
      <c r="A641" s="63" t="s">
        <v>1038</v>
      </c>
      <c r="B641" s="63" t="s">
        <v>1039</v>
      </c>
      <c r="C641" s="36">
        <v>4301060408</v>
      </c>
      <c r="D641" s="849">
        <v>4640242180120</v>
      </c>
      <c r="E641" s="849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123</v>
      </c>
      <c r="L641" s="37" t="s">
        <v>45</v>
      </c>
      <c r="M641" s="38" t="s">
        <v>82</v>
      </c>
      <c r="N641" s="38"/>
      <c r="O641" s="37">
        <v>40</v>
      </c>
      <c r="P641" s="1194" t="s">
        <v>1040</v>
      </c>
      <c r="Q641" s="851"/>
      <c r="R641" s="851"/>
      <c r="S641" s="851"/>
      <c r="T641" s="85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1041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4301060354</v>
      </c>
      <c r="D642" s="849">
        <v>4640242180120</v>
      </c>
      <c r="E642" s="849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123</v>
      </c>
      <c r="L642" s="37" t="s">
        <v>45</v>
      </c>
      <c r="M642" s="38" t="s">
        <v>82</v>
      </c>
      <c r="N642" s="38"/>
      <c r="O642" s="37">
        <v>40</v>
      </c>
      <c r="P642" s="1195" t="s">
        <v>1043</v>
      </c>
      <c r="Q642" s="851"/>
      <c r="R642" s="851"/>
      <c r="S642" s="851"/>
      <c r="T642" s="852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1041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1044</v>
      </c>
      <c r="B643" s="63" t="s">
        <v>1045</v>
      </c>
      <c r="C643" s="36">
        <v>4301060407</v>
      </c>
      <c r="D643" s="849">
        <v>4640242180137</v>
      </c>
      <c r="E643" s="849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123</v>
      </c>
      <c r="L643" s="37" t="s">
        <v>45</v>
      </c>
      <c r="M643" s="38" t="s">
        <v>82</v>
      </c>
      <c r="N643" s="38"/>
      <c r="O643" s="37">
        <v>40</v>
      </c>
      <c r="P643" s="1196" t="s">
        <v>1046</v>
      </c>
      <c r="Q643" s="851"/>
      <c r="R643" s="851"/>
      <c r="S643" s="851"/>
      <c r="T643" s="85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1047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1044</v>
      </c>
      <c r="B644" s="63" t="s">
        <v>1048</v>
      </c>
      <c r="C644" s="36">
        <v>4301060355</v>
      </c>
      <c r="D644" s="849">
        <v>4640242180137</v>
      </c>
      <c r="E644" s="849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123</v>
      </c>
      <c r="L644" s="37" t="s">
        <v>45</v>
      </c>
      <c r="M644" s="38" t="s">
        <v>82</v>
      </c>
      <c r="N644" s="38"/>
      <c r="O644" s="37">
        <v>40</v>
      </c>
      <c r="P644" s="1197" t="s">
        <v>1049</v>
      </c>
      <c r="Q644" s="851"/>
      <c r="R644" s="851"/>
      <c r="S644" s="851"/>
      <c r="T644" s="85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1047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6"/>
      <c r="B645" s="856"/>
      <c r="C645" s="856"/>
      <c r="D645" s="856"/>
      <c r="E645" s="856"/>
      <c r="F645" s="856"/>
      <c r="G645" s="856"/>
      <c r="H645" s="856"/>
      <c r="I645" s="856"/>
      <c r="J645" s="856"/>
      <c r="K645" s="856"/>
      <c r="L645" s="856"/>
      <c r="M645" s="856"/>
      <c r="N645" s="856"/>
      <c r="O645" s="857"/>
      <c r="P645" s="853" t="s">
        <v>40</v>
      </c>
      <c r="Q645" s="854"/>
      <c r="R645" s="854"/>
      <c r="S645" s="854"/>
      <c r="T645" s="854"/>
      <c r="U645" s="854"/>
      <c r="V645" s="855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56"/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7"/>
      <c r="P646" s="853" t="s">
        <v>40</v>
      </c>
      <c r="Q646" s="854"/>
      <c r="R646" s="854"/>
      <c r="S646" s="854"/>
      <c r="T646" s="854"/>
      <c r="U646" s="854"/>
      <c r="V646" s="855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47" t="s">
        <v>1050</v>
      </c>
      <c r="B647" s="847"/>
      <c r="C647" s="847"/>
      <c r="D647" s="847"/>
      <c r="E647" s="847"/>
      <c r="F647" s="847"/>
      <c r="G647" s="847"/>
      <c r="H647" s="847"/>
      <c r="I647" s="847"/>
      <c r="J647" s="847"/>
      <c r="K647" s="847"/>
      <c r="L647" s="847"/>
      <c r="M647" s="847"/>
      <c r="N647" s="847"/>
      <c r="O647" s="847"/>
      <c r="P647" s="847"/>
      <c r="Q647" s="847"/>
      <c r="R647" s="847"/>
      <c r="S647" s="847"/>
      <c r="T647" s="847"/>
      <c r="U647" s="847"/>
      <c r="V647" s="847"/>
      <c r="W647" s="847"/>
      <c r="X647" s="847"/>
      <c r="Y647" s="847"/>
      <c r="Z647" s="847"/>
      <c r="AA647" s="65"/>
      <c r="AB647" s="65"/>
      <c r="AC647" s="79"/>
    </row>
    <row r="648" spans="1:68" ht="14.25" customHeight="1" x14ac:dyDescent="0.25">
      <c r="A648" s="848" t="s">
        <v>118</v>
      </c>
      <c r="B648" s="848"/>
      <c r="C648" s="848"/>
      <c r="D648" s="848"/>
      <c r="E648" s="848"/>
      <c r="F648" s="848"/>
      <c r="G648" s="848"/>
      <c r="H648" s="848"/>
      <c r="I648" s="848"/>
      <c r="J648" s="848"/>
      <c r="K648" s="848"/>
      <c r="L648" s="848"/>
      <c r="M648" s="848"/>
      <c r="N648" s="848"/>
      <c r="O648" s="848"/>
      <c r="P648" s="848"/>
      <c r="Q648" s="848"/>
      <c r="R648" s="848"/>
      <c r="S648" s="848"/>
      <c r="T648" s="848"/>
      <c r="U648" s="848"/>
      <c r="V648" s="848"/>
      <c r="W648" s="848"/>
      <c r="X648" s="848"/>
      <c r="Y648" s="848"/>
      <c r="Z648" s="848"/>
      <c r="AA648" s="66"/>
      <c r="AB648" s="66"/>
      <c r="AC648" s="80"/>
    </row>
    <row r="649" spans="1:68" ht="27" customHeight="1" x14ac:dyDescent="0.25">
      <c r="A649" s="63" t="s">
        <v>1051</v>
      </c>
      <c r="B649" s="63" t="s">
        <v>1052</v>
      </c>
      <c r="C649" s="36">
        <v>4301011951</v>
      </c>
      <c r="D649" s="849">
        <v>4640242180045</v>
      </c>
      <c r="E649" s="849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123</v>
      </c>
      <c r="L649" s="37" t="s">
        <v>45</v>
      </c>
      <c r="M649" s="38" t="s">
        <v>122</v>
      </c>
      <c r="N649" s="38"/>
      <c r="O649" s="37">
        <v>55</v>
      </c>
      <c r="P649" s="1198" t="s">
        <v>1053</v>
      </c>
      <c r="Q649" s="851"/>
      <c r="R649" s="851"/>
      <c r="S649" s="851"/>
      <c r="T649" s="85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1054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1055</v>
      </c>
      <c r="B650" s="63" t="s">
        <v>1056</v>
      </c>
      <c r="C650" s="36">
        <v>4301011950</v>
      </c>
      <c r="D650" s="849">
        <v>4640242180601</v>
      </c>
      <c r="E650" s="849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123</v>
      </c>
      <c r="L650" s="37" t="s">
        <v>45</v>
      </c>
      <c r="M650" s="38" t="s">
        <v>122</v>
      </c>
      <c r="N650" s="38"/>
      <c r="O650" s="37">
        <v>55</v>
      </c>
      <c r="P650" s="1199" t="s">
        <v>1057</v>
      </c>
      <c r="Q650" s="851"/>
      <c r="R650" s="851"/>
      <c r="S650" s="851"/>
      <c r="T650" s="85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1058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56"/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7"/>
      <c r="P651" s="853" t="s">
        <v>40</v>
      </c>
      <c r="Q651" s="854"/>
      <c r="R651" s="854"/>
      <c r="S651" s="854"/>
      <c r="T651" s="854"/>
      <c r="U651" s="854"/>
      <c r="V651" s="855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56"/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7"/>
      <c r="P652" s="853" t="s">
        <v>40</v>
      </c>
      <c r="Q652" s="854"/>
      <c r="R652" s="854"/>
      <c r="S652" s="854"/>
      <c r="T652" s="854"/>
      <c r="U652" s="854"/>
      <c r="V652" s="855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48" t="s">
        <v>168</v>
      </c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848"/>
      <c r="P653" s="848"/>
      <c r="Q653" s="848"/>
      <c r="R653" s="848"/>
      <c r="S653" s="848"/>
      <c r="T653" s="848"/>
      <c r="U653" s="848"/>
      <c r="V653" s="848"/>
      <c r="W653" s="848"/>
      <c r="X653" s="848"/>
      <c r="Y653" s="848"/>
      <c r="Z653" s="848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4301020314</v>
      </c>
      <c r="D654" s="849">
        <v>4640242180090</v>
      </c>
      <c r="E654" s="849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123</v>
      </c>
      <c r="L654" s="37" t="s">
        <v>45</v>
      </c>
      <c r="M654" s="38" t="s">
        <v>122</v>
      </c>
      <c r="N654" s="38"/>
      <c r="O654" s="37">
        <v>50</v>
      </c>
      <c r="P654" s="1200" t="s">
        <v>1061</v>
      </c>
      <c r="Q654" s="851"/>
      <c r="R654" s="851"/>
      <c r="S654" s="851"/>
      <c r="T654" s="852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1062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56"/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7"/>
      <c r="P655" s="853" t="s">
        <v>40</v>
      </c>
      <c r="Q655" s="854"/>
      <c r="R655" s="854"/>
      <c r="S655" s="854"/>
      <c r="T655" s="854"/>
      <c r="U655" s="854"/>
      <c r="V655" s="855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56"/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7"/>
      <c r="P656" s="853" t="s">
        <v>40</v>
      </c>
      <c r="Q656" s="854"/>
      <c r="R656" s="854"/>
      <c r="S656" s="854"/>
      <c r="T656" s="854"/>
      <c r="U656" s="854"/>
      <c r="V656" s="855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48" t="s">
        <v>78</v>
      </c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848"/>
      <c r="P657" s="848"/>
      <c r="Q657" s="848"/>
      <c r="R657" s="848"/>
      <c r="S657" s="848"/>
      <c r="T657" s="848"/>
      <c r="U657" s="848"/>
      <c r="V657" s="848"/>
      <c r="W657" s="848"/>
      <c r="X657" s="848"/>
      <c r="Y657" s="848"/>
      <c r="Z657" s="848"/>
      <c r="AA657" s="66"/>
      <c r="AB657" s="66"/>
      <c r="AC657" s="80"/>
    </row>
    <row r="658" spans="1:68" ht="27" customHeight="1" x14ac:dyDescent="0.25">
      <c r="A658" s="63" t="s">
        <v>1063</v>
      </c>
      <c r="B658" s="63" t="s">
        <v>1064</v>
      </c>
      <c r="C658" s="36">
        <v>4301031321</v>
      </c>
      <c r="D658" s="849">
        <v>4640242180076</v>
      </c>
      <c r="E658" s="849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132</v>
      </c>
      <c r="L658" s="37" t="s">
        <v>45</v>
      </c>
      <c r="M658" s="38" t="s">
        <v>82</v>
      </c>
      <c r="N658" s="38"/>
      <c r="O658" s="37">
        <v>40</v>
      </c>
      <c r="P658" s="1202" t="s">
        <v>1065</v>
      </c>
      <c r="Q658" s="851"/>
      <c r="R658" s="851"/>
      <c r="S658" s="851"/>
      <c r="T658" s="85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1066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56"/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7"/>
      <c r="P659" s="853" t="s">
        <v>40</v>
      </c>
      <c r="Q659" s="854"/>
      <c r="R659" s="854"/>
      <c r="S659" s="854"/>
      <c r="T659" s="854"/>
      <c r="U659" s="854"/>
      <c r="V659" s="855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56"/>
      <c r="B660" s="856"/>
      <c r="C660" s="856"/>
      <c r="D660" s="856"/>
      <c r="E660" s="856"/>
      <c r="F660" s="856"/>
      <c r="G660" s="856"/>
      <c r="H660" s="856"/>
      <c r="I660" s="856"/>
      <c r="J660" s="856"/>
      <c r="K660" s="856"/>
      <c r="L660" s="856"/>
      <c r="M660" s="856"/>
      <c r="N660" s="856"/>
      <c r="O660" s="857"/>
      <c r="P660" s="853" t="s">
        <v>40</v>
      </c>
      <c r="Q660" s="854"/>
      <c r="R660" s="854"/>
      <c r="S660" s="854"/>
      <c r="T660" s="854"/>
      <c r="U660" s="854"/>
      <c r="V660" s="855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48" t="s">
        <v>84</v>
      </c>
      <c r="B661" s="848"/>
      <c r="C661" s="848"/>
      <c r="D661" s="848"/>
      <c r="E661" s="848"/>
      <c r="F661" s="848"/>
      <c r="G661" s="848"/>
      <c r="H661" s="848"/>
      <c r="I661" s="848"/>
      <c r="J661" s="848"/>
      <c r="K661" s="848"/>
      <c r="L661" s="848"/>
      <c r="M661" s="848"/>
      <c r="N661" s="848"/>
      <c r="O661" s="848"/>
      <c r="P661" s="848"/>
      <c r="Q661" s="848"/>
      <c r="R661" s="848"/>
      <c r="S661" s="848"/>
      <c r="T661" s="848"/>
      <c r="U661" s="848"/>
      <c r="V661" s="848"/>
      <c r="W661" s="848"/>
      <c r="X661" s="848"/>
      <c r="Y661" s="848"/>
      <c r="Z661" s="848"/>
      <c r="AA661" s="66"/>
      <c r="AB661" s="66"/>
      <c r="AC661" s="80"/>
    </row>
    <row r="662" spans="1:68" ht="27" customHeight="1" x14ac:dyDescent="0.25">
      <c r="A662" s="63" t="s">
        <v>1067</v>
      </c>
      <c r="B662" s="63" t="s">
        <v>1068</v>
      </c>
      <c r="C662" s="36">
        <v>4301051780</v>
      </c>
      <c r="D662" s="849">
        <v>4640242180106</v>
      </c>
      <c r="E662" s="849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123</v>
      </c>
      <c r="L662" s="37" t="s">
        <v>45</v>
      </c>
      <c r="M662" s="38" t="s">
        <v>82</v>
      </c>
      <c r="N662" s="38"/>
      <c r="O662" s="37">
        <v>45</v>
      </c>
      <c r="P662" s="1203" t="s">
        <v>1069</v>
      </c>
      <c r="Q662" s="851"/>
      <c r="R662" s="851"/>
      <c r="S662" s="851"/>
      <c r="T662" s="852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1070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56"/>
      <c r="B663" s="856"/>
      <c r="C663" s="856"/>
      <c r="D663" s="856"/>
      <c r="E663" s="856"/>
      <c r="F663" s="856"/>
      <c r="G663" s="856"/>
      <c r="H663" s="856"/>
      <c r="I663" s="856"/>
      <c r="J663" s="856"/>
      <c r="K663" s="856"/>
      <c r="L663" s="856"/>
      <c r="M663" s="856"/>
      <c r="N663" s="856"/>
      <c r="O663" s="857"/>
      <c r="P663" s="853" t="s">
        <v>40</v>
      </c>
      <c r="Q663" s="854"/>
      <c r="R663" s="854"/>
      <c r="S663" s="854"/>
      <c r="T663" s="854"/>
      <c r="U663" s="854"/>
      <c r="V663" s="855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56"/>
      <c r="B664" s="856"/>
      <c r="C664" s="856"/>
      <c r="D664" s="856"/>
      <c r="E664" s="856"/>
      <c r="F664" s="856"/>
      <c r="G664" s="856"/>
      <c r="H664" s="856"/>
      <c r="I664" s="856"/>
      <c r="J664" s="856"/>
      <c r="K664" s="856"/>
      <c r="L664" s="856"/>
      <c r="M664" s="856"/>
      <c r="N664" s="856"/>
      <c r="O664" s="857"/>
      <c r="P664" s="853" t="s">
        <v>40</v>
      </c>
      <c r="Q664" s="854"/>
      <c r="R664" s="854"/>
      <c r="S664" s="854"/>
      <c r="T664" s="854"/>
      <c r="U664" s="854"/>
      <c r="V664" s="855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56"/>
      <c r="B665" s="856"/>
      <c r="C665" s="856"/>
      <c r="D665" s="856"/>
      <c r="E665" s="856"/>
      <c r="F665" s="856"/>
      <c r="G665" s="856"/>
      <c r="H665" s="856"/>
      <c r="I665" s="856"/>
      <c r="J665" s="856"/>
      <c r="K665" s="856"/>
      <c r="L665" s="856"/>
      <c r="M665" s="856"/>
      <c r="N665" s="856"/>
      <c r="O665" s="1207"/>
      <c r="P665" s="1204" t="s">
        <v>33</v>
      </c>
      <c r="Q665" s="1205"/>
      <c r="R665" s="1205"/>
      <c r="S665" s="1205"/>
      <c r="T665" s="1205"/>
      <c r="U665" s="1205"/>
      <c r="V665" s="1206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0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56"/>
      <c r="B666" s="856"/>
      <c r="C666" s="856"/>
      <c r="D666" s="856"/>
      <c r="E666" s="856"/>
      <c r="F666" s="856"/>
      <c r="G666" s="856"/>
      <c r="H666" s="856"/>
      <c r="I666" s="856"/>
      <c r="J666" s="856"/>
      <c r="K666" s="856"/>
      <c r="L666" s="856"/>
      <c r="M666" s="856"/>
      <c r="N666" s="856"/>
      <c r="O666" s="1207"/>
      <c r="P666" s="1204" t="s">
        <v>34</v>
      </c>
      <c r="Q666" s="1205"/>
      <c r="R666" s="1205"/>
      <c r="S666" s="1205"/>
      <c r="T666" s="1205"/>
      <c r="U666" s="1205"/>
      <c r="V666" s="1206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56"/>
      <c r="B667" s="856"/>
      <c r="C667" s="856"/>
      <c r="D667" s="856"/>
      <c r="E667" s="856"/>
      <c r="F667" s="856"/>
      <c r="G667" s="856"/>
      <c r="H667" s="856"/>
      <c r="I667" s="856"/>
      <c r="J667" s="856"/>
      <c r="K667" s="856"/>
      <c r="L667" s="856"/>
      <c r="M667" s="856"/>
      <c r="N667" s="856"/>
      <c r="O667" s="1207"/>
      <c r="P667" s="1204" t="s">
        <v>35</v>
      </c>
      <c r="Q667" s="1205"/>
      <c r="R667" s="1205"/>
      <c r="S667" s="1205"/>
      <c r="T667" s="1205"/>
      <c r="U667" s="1205"/>
      <c r="V667" s="1206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56"/>
      <c r="B668" s="856"/>
      <c r="C668" s="856"/>
      <c r="D668" s="856"/>
      <c r="E668" s="856"/>
      <c r="F668" s="856"/>
      <c r="G668" s="856"/>
      <c r="H668" s="856"/>
      <c r="I668" s="856"/>
      <c r="J668" s="856"/>
      <c r="K668" s="856"/>
      <c r="L668" s="856"/>
      <c r="M668" s="856"/>
      <c r="N668" s="856"/>
      <c r="O668" s="1207"/>
      <c r="P668" s="1204" t="s">
        <v>36</v>
      </c>
      <c r="Q668" s="1205"/>
      <c r="R668" s="1205"/>
      <c r="S668" s="1205"/>
      <c r="T668" s="1205"/>
      <c r="U668" s="1205"/>
      <c r="V668" s="1206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56"/>
      <c r="B669" s="856"/>
      <c r="C669" s="856"/>
      <c r="D669" s="856"/>
      <c r="E669" s="856"/>
      <c r="F669" s="856"/>
      <c r="G669" s="856"/>
      <c r="H669" s="856"/>
      <c r="I669" s="856"/>
      <c r="J669" s="856"/>
      <c r="K669" s="856"/>
      <c r="L669" s="856"/>
      <c r="M669" s="856"/>
      <c r="N669" s="856"/>
      <c r="O669" s="1207"/>
      <c r="P669" s="1204" t="s">
        <v>37</v>
      </c>
      <c r="Q669" s="1205"/>
      <c r="R669" s="1205"/>
      <c r="S669" s="1205"/>
      <c r="T669" s="1205"/>
      <c r="U669" s="1205"/>
      <c r="V669" s="1206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0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56"/>
      <c r="B670" s="856"/>
      <c r="C670" s="856"/>
      <c r="D670" s="856"/>
      <c r="E670" s="856"/>
      <c r="F670" s="856"/>
      <c r="G670" s="856"/>
      <c r="H670" s="856"/>
      <c r="I670" s="856"/>
      <c r="J670" s="856"/>
      <c r="K670" s="856"/>
      <c r="L670" s="856"/>
      <c r="M670" s="856"/>
      <c r="N670" s="856"/>
      <c r="O670" s="1207"/>
      <c r="P670" s="1204" t="s">
        <v>38</v>
      </c>
      <c r="Q670" s="1205"/>
      <c r="R670" s="1205"/>
      <c r="S670" s="1205"/>
      <c r="T670" s="1205"/>
      <c r="U670" s="1205"/>
      <c r="V670" s="1206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77</v>
      </c>
      <c r="C672" s="1201" t="s">
        <v>116</v>
      </c>
      <c r="D672" s="1201" t="s">
        <v>116</v>
      </c>
      <c r="E672" s="1201" t="s">
        <v>116</v>
      </c>
      <c r="F672" s="1201" t="s">
        <v>116</v>
      </c>
      <c r="G672" s="1201" t="s">
        <v>116</v>
      </c>
      <c r="H672" s="1201" t="s">
        <v>116</v>
      </c>
      <c r="I672" s="1201" t="s">
        <v>321</v>
      </c>
      <c r="J672" s="1201" t="s">
        <v>321</v>
      </c>
      <c r="K672" s="1201" t="s">
        <v>321</v>
      </c>
      <c r="L672" s="1201" t="s">
        <v>321</v>
      </c>
      <c r="M672" s="1201" t="s">
        <v>321</v>
      </c>
      <c r="N672" s="1208"/>
      <c r="O672" s="1201" t="s">
        <v>321</v>
      </c>
      <c r="P672" s="1201" t="s">
        <v>321</v>
      </c>
      <c r="Q672" s="1201" t="s">
        <v>321</v>
      </c>
      <c r="R672" s="1201" t="s">
        <v>321</v>
      </c>
      <c r="S672" s="1201" t="s">
        <v>321</v>
      </c>
      <c r="T672" s="1201" t="s">
        <v>321</v>
      </c>
      <c r="U672" s="1201" t="s">
        <v>321</v>
      </c>
      <c r="V672" s="1201" t="s">
        <v>321</v>
      </c>
      <c r="W672" s="1201" t="s">
        <v>321</v>
      </c>
      <c r="X672" s="1201" t="s">
        <v>664</v>
      </c>
      <c r="Y672" s="1201" t="s">
        <v>664</v>
      </c>
      <c r="Z672" s="1201" t="s">
        <v>750</v>
      </c>
      <c r="AA672" s="1201" t="s">
        <v>750</v>
      </c>
      <c r="AB672" s="1201" t="s">
        <v>750</v>
      </c>
      <c r="AC672" s="1201" t="s">
        <v>750</v>
      </c>
      <c r="AD672" s="85" t="s">
        <v>847</v>
      </c>
      <c r="AE672" s="85" t="s">
        <v>943</v>
      </c>
      <c r="AF672" s="1201" t="s">
        <v>950</v>
      </c>
      <c r="AG672" s="1201" t="s">
        <v>950</v>
      </c>
    </row>
    <row r="673" spans="1:33" ht="14.25" customHeight="1" thickTop="1" x14ac:dyDescent="0.2">
      <c r="A673" s="1209" t="s">
        <v>10</v>
      </c>
      <c r="B673" s="1201" t="s">
        <v>77</v>
      </c>
      <c r="C673" s="1201" t="s">
        <v>117</v>
      </c>
      <c r="D673" s="1201" t="s">
        <v>145</v>
      </c>
      <c r="E673" s="1201" t="s">
        <v>217</v>
      </c>
      <c r="F673" s="1201" t="s">
        <v>239</v>
      </c>
      <c r="G673" s="1201" t="s">
        <v>280</v>
      </c>
      <c r="H673" s="1201" t="s">
        <v>116</v>
      </c>
      <c r="I673" s="1201" t="s">
        <v>322</v>
      </c>
      <c r="J673" s="1201" t="s">
        <v>346</v>
      </c>
      <c r="K673" s="1201" t="s">
        <v>423</v>
      </c>
      <c r="L673" s="1201" t="s">
        <v>443</v>
      </c>
      <c r="M673" s="1201" t="s">
        <v>468</v>
      </c>
      <c r="N673" s="1"/>
      <c r="O673" s="1201" t="s">
        <v>495</v>
      </c>
      <c r="P673" s="1201" t="s">
        <v>498</v>
      </c>
      <c r="Q673" s="1201" t="s">
        <v>507</v>
      </c>
      <c r="R673" s="1201" t="s">
        <v>523</v>
      </c>
      <c r="S673" s="1201" t="s">
        <v>536</v>
      </c>
      <c r="T673" s="1201" t="s">
        <v>549</v>
      </c>
      <c r="U673" s="1201" t="s">
        <v>562</v>
      </c>
      <c r="V673" s="1201" t="s">
        <v>566</v>
      </c>
      <c r="W673" s="1201" t="s">
        <v>651</v>
      </c>
      <c r="X673" s="1201" t="s">
        <v>665</v>
      </c>
      <c r="Y673" s="1201" t="s">
        <v>706</v>
      </c>
      <c r="Z673" s="1201" t="s">
        <v>751</v>
      </c>
      <c r="AA673" s="1201" t="s">
        <v>808</v>
      </c>
      <c r="AB673" s="1201" t="s">
        <v>826</v>
      </c>
      <c r="AC673" s="1201" t="s">
        <v>840</v>
      </c>
      <c r="AD673" s="1201" t="s">
        <v>847</v>
      </c>
      <c r="AE673" s="1201" t="s">
        <v>943</v>
      </c>
      <c r="AF673" s="1201" t="s">
        <v>950</v>
      </c>
      <c r="AG673" s="1201" t="s">
        <v>1050</v>
      </c>
    </row>
    <row r="674" spans="1:33" ht="13.5" thickBot="1" x14ac:dyDescent="0.25">
      <c r="A674" s="1210"/>
      <c r="B674" s="1201"/>
      <c r="C674" s="1201"/>
      <c r="D674" s="1201"/>
      <c r="E674" s="1201"/>
      <c r="F674" s="1201"/>
      <c r="G674" s="1201"/>
      <c r="H674" s="1201"/>
      <c r="I674" s="1201"/>
      <c r="J674" s="1201"/>
      <c r="K674" s="1201"/>
      <c r="L674" s="1201"/>
      <c r="M674" s="1201"/>
      <c r="N674" s="1"/>
      <c r="O674" s="1201"/>
      <c r="P674" s="1201"/>
      <c r="Q674" s="1201"/>
      <c r="R674" s="1201"/>
      <c r="S674" s="1201"/>
      <c r="T674" s="1201"/>
      <c r="U674" s="1201"/>
      <c r="V674" s="1201"/>
      <c r="W674" s="1201"/>
      <c r="X674" s="1201"/>
      <c r="Y674" s="1201"/>
      <c r="Z674" s="1201"/>
      <c r="AA674" s="1201"/>
      <c r="AB674" s="1201"/>
      <c r="AC674" s="1201"/>
      <c r="AD674" s="1201"/>
      <c r="AE674" s="1201"/>
      <c r="AF674" s="1201"/>
      <c r="AG674" s="1201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0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2">
        <f>IFERROR(Y99*1,"0")+IFERROR(Y100*1,"0")+IFERROR(Y101*1,"0")+IFERROR(Y105*1,"0")+IFERROR(Y106*1,"0")+IFERROR(Y107*1,"0")+IFERROR(Y108*1,"0")+IFERROR(Y109*1,"0")+IFERROR(Y110*1,"0")</f>
        <v>0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0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0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52">
        <f>IFERROR(Y403*1,"0")+IFERROR(Y407*1,"0")+IFERROR(Y408*1,"0")+IFERROR(Y409*1,"0")</f>
        <v>0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2">
        <f>IFERROR(Y649*1,"0")+IFERROR(Y650*1,"0")+IFERROR(Y654*1,"0")+IFERROR(Y658*1,"0")+IFERROR(Y662*1,"0")</f>
        <v>0</v>
      </c>
    </row>
  </sheetData>
  <sheetProtection algorithmName="SHA-512" hashValue="oW9+bOxK7OB0y07dxCus0c85DcMfWs6sQkjDl/BzVusj0clqgdnD1pjIg4hVCfejB4wnYQ3psvFOzAxVopeySQ==" saltValue="J59nYpm7bLvVR4KmyB/A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428 X421 X418 X416 X133 X107 X101 X63" xr:uid="{00000000-0002-0000-0000-000011000000}">
      <formula1>IF(AK45&gt;0,OR(X45=0,AND(IF(X45-AK45&gt;=0,TRUE,FALSE),X45&gt;0,IF(X45/(H45*J45)=ROUND(X45/(H45*J45),0),TRUE,FALSE))),FALSE)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301 X70" xr:uid="{00000000-0002-0000-0000-000012000000}">
      <formula1>IF(AK58&gt;0,OR(X58=0,AND(IF(X58-AK58&gt;=0,TRUE,FALSE),X58&gt;0,IF(X58/(H58*K58)=ROUND(X58/(H58*K58),0),TRUE,FALSE))),FALSE)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3" t="s">
        <v>1072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1074</v>
      </c>
      <c r="D6" s="53" t="s">
        <v>1075</v>
      </c>
      <c r="E6" s="53" t="s">
        <v>45</v>
      </c>
    </row>
    <row r="8" spans="2:8" x14ac:dyDescent="0.2">
      <c r="B8" s="53" t="s">
        <v>76</v>
      </c>
      <c r="C8" s="53" t="s">
        <v>1074</v>
      </c>
      <c r="D8" s="53" t="s">
        <v>45</v>
      </c>
      <c r="E8" s="53" t="s">
        <v>45</v>
      </c>
    </row>
    <row r="10" spans="2:8" x14ac:dyDescent="0.2">
      <c r="B10" s="53" t="s">
        <v>1076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1086</v>
      </c>
      <c r="C20" s="53" t="s">
        <v>45</v>
      </c>
      <c r="D20" s="53" t="s">
        <v>45</v>
      </c>
      <c r="E20" s="53" t="s">
        <v>45</v>
      </c>
    </row>
  </sheetData>
  <sheetProtection algorithmName="SHA-512" hashValue="HwvsedMsXacr+TmX0O41/OB9NEmLhSCBUWP9dPD5Rr51kC5zNOPl/ZxCsv6w3ast6CUfpyuOSKZpK/ws12gViw==" saltValue="tv9ElXtjYRREhXrgFaIr0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