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1D22092-6F6A-4BD6-8D94-CB4BD5A54D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P658" i="2"/>
  <c r="BO658" i="2"/>
  <c r="BN658" i="2"/>
  <c r="BM658" i="2"/>
  <c r="Z658" i="2"/>
  <c r="Z659" i="2" s="1"/>
  <c r="Y658" i="2"/>
  <c r="Y659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BO649" i="2"/>
  <c r="BM649" i="2"/>
  <c r="Y649" i="2"/>
  <c r="X646" i="2"/>
  <c r="X645" i="2"/>
  <c r="BO644" i="2"/>
  <c r="BM644" i="2"/>
  <c r="Y644" i="2"/>
  <c r="BO643" i="2"/>
  <c r="BM643" i="2"/>
  <c r="Y643" i="2"/>
  <c r="BP643" i="2" s="1"/>
  <c r="BO642" i="2"/>
  <c r="BM642" i="2"/>
  <c r="Z642" i="2"/>
  <c r="Y642" i="2"/>
  <c r="BP642" i="2" s="1"/>
  <c r="BO641" i="2"/>
  <c r="BM641" i="2"/>
  <c r="Y641" i="2"/>
  <c r="BP641" i="2" s="1"/>
  <c r="X639" i="2"/>
  <c r="X638" i="2"/>
  <c r="BO637" i="2"/>
  <c r="BM637" i="2"/>
  <c r="Z637" i="2"/>
  <c r="Y637" i="2"/>
  <c r="BN637" i="2" s="1"/>
  <c r="BO636" i="2"/>
  <c r="BM636" i="2"/>
  <c r="Y636" i="2"/>
  <c r="BO635" i="2"/>
  <c r="BM635" i="2"/>
  <c r="Z635" i="2"/>
  <c r="Y635" i="2"/>
  <c r="BN635" i="2" s="1"/>
  <c r="BO634" i="2"/>
  <c r="BM634" i="2"/>
  <c r="Y634" i="2"/>
  <c r="BO633" i="2"/>
  <c r="BM633" i="2"/>
  <c r="Z633" i="2"/>
  <c r="Y633" i="2"/>
  <c r="BN633" i="2" s="1"/>
  <c r="BO632" i="2"/>
  <c r="BM632" i="2"/>
  <c r="Y632" i="2"/>
  <c r="BO631" i="2"/>
  <c r="BM631" i="2"/>
  <c r="Z631" i="2"/>
  <c r="Y631" i="2"/>
  <c r="BN631" i="2" s="1"/>
  <c r="BO630" i="2"/>
  <c r="BM630" i="2"/>
  <c r="Y630" i="2"/>
  <c r="X628" i="2"/>
  <c r="X627" i="2"/>
  <c r="BO626" i="2"/>
  <c r="BM626" i="2"/>
  <c r="Y626" i="2"/>
  <c r="BN626" i="2" s="1"/>
  <c r="BP625" i="2"/>
  <c r="BO625" i="2"/>
  <c r="BM625" i="2"/>
  <c r="Y625" i="2"/>
  <c r="BN625" i="2" s="1"/>
  <c r="BO624" i="2"/>
  <c r="BM624" i="2"/>
  <c r="Y624" i="2"/>
  <c r="BN624" i="2" s="1"/>
  <c r="BO623" i="2"/>
  <c r="BM623" i="2"/>
  <c r="Y623" i="2"/>
  <c r="BO622" i="2"/>
  <c r="BM622" i="2"/>
  <c r="Y622" i="2"/>
  <c r="BN622" i="2" s="1"/>
  <c r="BP621" i="2"/>
  <c r="BO621" i="2"/>
  <c r="BM621" i="2"/>
  <c r="Y621" i="2"/>
  <c r="BN621" i="2" s="1"/>
  <c r="BO620" i="2"/>
  <c r="BM620" i="2"/>
  <c r="Y620" i="2"/>
  <c r="BN620" i="2" s="1"/>
  <c r="X618" i="2"/>
  <c r="X617" i="2"/>
  <c r="BP616" i="2"/>
  <c r="BO616" i="2"/>
  <c r="BN616" i="2"/>
  <c r="BM616" i="2"/>
  <c r="Z616" i="2"/>
  <c r="Y616" i="2"/>
  <c r="BO615" i="2"/>
  <c r="BM615" i="2"/>
  <c r="Y615" i="2"/>
  <c r="Z615" i="2" s="1"/>
  <c r="BO614" i="2"/>
  <c r="BM614" i="2"/>
  <c r="Y614" i="2"/>
  <c r="BO613" i="2"/>
  <c r="BM613" i="2"/>
  <c r="Y613" i="2"/>
  <c r="X611" i="2"/>
  <c r="X610" i="2"/>
  <c r="BP609" i="2"/>
  <c r="BO609" i="2"/>
  <c r="BN609" i="2"/>
  <c r="BM609" i="2"/>
  <c r="Z609" i="2"/>
  <c r="Y609" i="2"/>
  <c r="BO608" i="2"/>
  <c r="BM608" i="2"/>
  <c r="Y608" i="2"/>
  <c r="Z608" i="2" s="1"/>
  <c r="BO607" i="2"/>
  <c r="BM607" i="2"/>
  <c r="Y607" i="2"/>
  <c r="BO606" i="2"/>
  <c r="BM606" i="2"/>
  <c r="Y606" i="2"/>
  <c r="BP605" i="2"/>
  <c r="BO605" i="2"/>
  <c r="BN605" i="2"/>
  <c r="BM605" i="2"/>
  <c r="Z605" i="2"/>
  <c r="Y605" i="2"/>
  <c r="BO604" i="2"/>
  <c r="BM604" i="2"/>
  <c r="Y604" i="2"/>
  <c r="BO603" i="2"/>
  <c r="BM603" i="2"/>
  <c r="Y603" i="2"/>
  <c r="X599" i="2"/>
  <c r="Y598" i="2"/>
  <c r="X598" i="2"/>
  <c r="BP597" i="2"/>
  <c r="BO597" i="2"/>
  <c r="BN597" i="2"/>
  <c r="BM597" i="2"/>
  <c r="Z597" i="2"/>
  <c r="Z598" i="2" s="1"/>
  <c r="Y597" i="2"/>
  <c r="Y599" i="2" s="1"/>
  <c r="P597" i="2"/>
  <c r="X595" i="2"/>
  <c r="Y594" i="2"/>
  <c r="X594" i="2"/>
  <c r="BP593" i="2"/>
  <c r="BO593" i="2"/>
  <c r="BN593" i="2"/>
  <c r="BM593" i="2"/>
  <c r="Z593" i="2"/>
  <c r="Z594" i="2" s="1"/>
  <c r="Y593" i="2"/>
  <c r="Y595" i="2" s="1"/>
  <c r="X589" i="2"/>
  <c r="X588" i="2"/>
  <c r="BO587" i="2"/>
  <c r="BM587" i="2"/>
  <c r="Z587" i="2"/>
  <c r="Y587" i="2"/>
  <c r="BP587" i="2" s="1"/>
  <c r="BO586" i="2"/>
  <c r="BM586" i="2"/>
  <c r="Y586" i="2"/>
  <c r="P586" i="2"/>
  <c r="X584" i="2"/>
  <c r="X583" i="2"/>
  <c r="BO582" i="2"/>
  <c r="BM582" i="2"/>
  <c r="Y582" i="2"/>
  <c r="Y584" i="2" s="1"/>
  <c r="P582" i="2"/>
  <c r="BP581" i="2"/>
  <c r="BO581" i="2"/>
  <c r="BN581" i="2"/>
  <c r="BM581" i="2"/>
  <c r="Z581" i="2"/>
  <c r="Y581" i="2"/>
  <c r="P581" i="2"/>
  <c r="BO580" i="2"/>
  <c r="BM580" i="2"/>
  <c r="Y580" i="2"/>
  <c r="P580" i="2"/>
  <c r="X578" i="2"/>
  <c r="X577" i="2"/>
  <c r="BO576" i="2"/>
  <c r="BM576" i="2"/>
  <c r="Y576" i="2"/>
  <c r="BO575" i="2"/>
  <c r="BM575" i="2"/>
  <c r="Y575" i="2"/>
  <c r="BP575" i="2" s="1"/>
  <c r="P575" i="2"/>
  <c r="BO574" i="2"/>
  <c r="BM574" i="2"/>
  <c r="Y574" i="2"/>
  <c r="P574" i="2"/>
  <c r="BP573" i="2"/>
  <c r="BO573" i="2"/>
  <c r="BM573" i="2"/>
  <c r="Y573" i="2"/>
  <c r="BO572" i="2"/>
  <c r="BM572" i="2"/>
  <c r="Y572" i="2"/>
  <c r="BN572" i="2" s="1"/>
  <c r="P572" i="2"/>
  <c r="BP571" i="2"/>
  <c r="BO571" i="2"/>
  <c r="BN571" i="2"/>
  <c r="BM571" i="2"/>
  <c r="Z571" i="2"/>
  <c r="Y571" i="2"/>
  <c r="P571" i="2"/>
  <c r="BO570" i="2"/>
  <c r="BM570" i="2"/>
  <c r="Y570" i="2"/>
  <c r="BO569" i="2"/>
  <c r="BM569" i="2"/>
  <c r="Y569" i="2"/>
  <c r="P569" i="2"/>
  <c r="BO568" i="2"/>
  <c r="BM568" i="2"/>
  <c r="Y568" i="2"/>
  <c r="BO567" i="2"/>
  <c r="BM567" i="2"/>
  <c r="Y567" i="2"/>
  <c r="P567" i="2"/>
  <c r="BO566" i="2"/>
  <c r="BM566" i="2"/>
  <c r="Y566" i="2"/>
  <c r="BP566" i="2" s="1"/>
  <c r="BO565" i="2"/>
  <c r="BM565" i="2"/>
  <c r="Y565" i="2"/>
  <c r="P565" i="2"/>
  <c r="BP564" i="2"/>
  <c r="BO564" i="2"/>
  <c r="BN564" i="2"/>
  <c r="BM564" i="2"/>
  <c r="Z564" i="2"/>
  <c r="Y564" i="2"/>
  <c r="BP563" i="2"/>
  <c r="BO563" i="2"/>
  <c r="BN563" i="2"/>
  <c r="BM563" i="2"/>
  <c r="Z563" i="2"/>
  <c r="Y563" i="2"/>
  <c r="X561" i="2"/>
  <c r="X560" i="2"/>
  <c r="BO559" i="2"/>
  <c r="BM559" i="2"/>
  <c r="Y559" i="2"/>
  <c r="BO558" i="2"/>
  <c r="BM558" i="2"/>
  <c r="Y558" i="2"/>
  <c r="BP558" i="2" s="1"/>
  <c r="P558" i="2"/>
  <c r="BP557" i="2"/>
  <c r="BO557" i="2"/>
  <c r="BN557" i="2"/>
  <c r="BM557" i="2"/>
  <c r="Z557" i="2"/>
  <c r="Y557" i="2"/>
  <c r="X555" i="2"/>
  <c r="X554" i="2"/>
  <c r="BO553" i="2"/>
  <c r="BM553" i="2"/>
  <c r="Y553" i="2"/>
  <c r="BO552" i="2"/>
  <c r="BM552" i="2"/>
  <c r="Y552" i="2"/>
  <c r="BP552" i="2" s="1"/>
  <c r="BO551" i="2"/>
  <c r="BM551" i="2"/>
  <c r="Y551" i="2"/>
  <c r="BO550" i="2"/>
  <c r="BM550" i="2"/>
  <c r="Y550" i="2"/>
  <c r="BP550" i="2" s="1"/>
  <c r="P550" i="2"/>
  <c r="BO549" i="2"/>
  <c r="BM549" i="2"/>
  <c r="Y549" i="2"/>
  <c r="P549" i="2"/>
  <c r="BP548" i="2"/>
  <c r="BO548" i="2"/>
  <c r="BM548" i="2"/>
  <c r="Y548" i="2"/>
  <c r="BO547" i="2"/>
  <c r="BM547" i="2"/>
  <c r="Y547" i="2"/>
  <c r="BN547" i="2" s="1"/>
  <c r="P547" i="2"/>
  <c r="BP546" i="2"/>
  <c r="BO546" i="2"/>
  <c r="BN546" i="2"/>
  <c r="BM546" i="2"/>
  <c r="Z546" i="2"/>
  <c r="Y546" i="2"/>
  <c r="P546" i="2"/>
  <c r="BO545" i="2"/>
  <c r="BM545" i="2"/>
  <c r="Y545" i="2"/>
  <c r="P545" i="2"/>
  <c r="BP544" i="2"/>
  <c r="BO544" i="2"/>
  <c r="BN544" i="2"/>
  <c r="BM544" i="2"/>
  <c r="Z544" i="2"/>
  <c r="Y544" i="2"/>
  <c r="P544" i="2"/>
  <c r="BO543" i="2"/>
  <c r="BM543" i="2"/>
  <c r="Y543" i="2"/>
  <c r="BP543" i="2" s="1"/>
  <c r="P543" i="2"/>
  <c r="BP542" i="2"/>
  <c r="BO542" i="2"/>
  <c r="BN542" i="2"/>
  <c r="BM542" i="2"/>
  <c r="Z542" i="2"/>
  <c r="Y542" i="2"/>
  <c r="P542" i="2"/>
  <c r="BO541" i="2"/>
  <c r="BM541" i="2"/>
  <c r="Y541" i="2"/>
  <c r="P541" i="2"/>
  <c r="BO540" i="2"/>
  <c r="BM540" i="2"/>
  <c r="Y540" i="2"/>
  <c r="Z540" i="2" s="1"/>
  <c r="P540" i="2"/>
  <c r="BO539" i="2"/>
  <c r="BM539" i="2"/>
  <c r="Y539" i="2"/>
  <c r="P539" i="2"/>
  <c r="Y535" i="2"/>
  <c r="X535" i="2"/>
  <c r="X534" i="2"/>
  <c r="BO533" i="2"/>
  <c r="BM533" i="2"/>
  <c r="Y533" i="2"/>
  <c r="P533" i="2"/>
  <c r="X531" i="2"/>
  <c r="X530" i="2"/>
  <c r="BO529" i="2"/>
  <c r="BM529" i="2"/>
  <c r="Y529" i="2"/>
  <c r="P529" i="2"/>
  <c r="X526" i="2"/>
  <c r="X525" i="2"/>
  <c r="BO524" i="2"/>
  <c r="BM524" i="2"/>
  <c r="Y524" i="2"/>
  <c r="BO523" i="2"/>
  <c r="BM523" i="2"/>
  <c r="Z523" i="2"/>
  <c r="Y523" i="2"/>
  <c r="BP523" i="2" s="1"/>
  <c r="BO522" i="2"/>
  <c r="BM522" i="2"/>
  <c r="Y522" i="2"/>
  <c r="Y525" i="2" s="1"/>
  <c r="P522" i="2"/>
  <c r="BP521" i="2"/>
  <c r="BO521" i="2"/>
  <c r="BN521" i="2"/>
  <c r="BM521" i="2"/>
  <c r="Z521" i="2"/>
  <c r="Y521" i="2"/>
  <c r="P521" i="2"/>
  <c r="X518" i="2"/>
  <c r="X517" i="2"/>
  <c r="BO516" i="2"/>
  <c r="BM516" i="2"/>
  <c r="Y516" i="2"/>
  <c r="P516" i="2"/>
  <c r="BO515" i="2"/>
  <c r="BM515" i="2"/>
  <c r="Y515" i="2"/>
  <c r="P515" i="2"/>
  <c r="BP514" i="2"/>
  <c r="BO514" i="2"/>
  <c r="BN514" i="2"/>
  <c r="BM514" i="2"/>
  <c r="Z514" i="2"/>
  <c r="Y514" i="2"/>
  <c r="BP513" i="2"/>
  <c r="BO513" i="2"/>
  <c r="BN513" i="2"/>
  <c r="BM513" i="2"/>
  <c r="Z513" i="2"/>
  <c r="Y513" i="2"/>
  <c r="P513" i="2"/>
  <c r="BO512" i="2"/>
  <c r="BM512" i="2"/>
  <c r="Y512" i="2"/>
  <c r="BP512" i="2" s="1"/>
  <c r="X510" i="2"/>
  <c r="Y509" i="2"/>
  <c r="X509" i="2"/>
  <c r="BP508" i="2"/>
  <c r="BO508" i="2"/>
  <c r="BN508" i="2"/>
  <c r="BM508" i="2"/>
  <c r="Z508" i="2"/>
  <c r="Z509" i="2" s="1"/>
  <c r="Y508" i="2"/>
  <c r="P508" i="2"/>
  <c r="X505" i="2"/>
  <c r="Y504" i="2"/>
  <c r="X504" i="2"/>
  <c r="BP503" i="2"/>
  <c r="BO503" i="2"/>
  <c r="BN503" i="2"/>
  <c r="BM503" i="2"/>
  <c r="Z503" i="2"/>
  <c r="Z504" i="2" s="1"/>
  <c r="Y503" i="2"/>
  <c r="Y505" i="2" s="1"/>
  <c r="P503" i="2"/>
  <c r="X501" i="2"/>
  <c r="X500" i="2"/>
  <c r="BO499" i="2"/>
  <c r="BM499" i="2"/>
  <c r="Y499" i="2"/>
  <c r="P499" i="2"/>
  <c r="BO498" i="2"/>
  <c r="BM498" i="2"/>
  <c r="Y498" i="2"/>
  <c r="Y500" i="2" s="1"/>
  <c r="P498" i="2"/>
  <c r="X496" i="2"/>
  <c r="X495" i="2"/>
  <c r="BO494" i="2"/>
  <c r="BM494" i="2"/>
  <c r="Y494" i="2"/>
  <c r="P494" i="2"/>
  <c r="BP493" i="2"/>
  <c r="BO493" i="2"/>
  <c r="BN493" i="2"/>
  <c r="BM493" i="2"/>
  <c r="Z493" i="2"/>
  <c r="Y493" i="2"/>
  <c r="BO492" i="2"/>
  <c r="BM492" i="2"/>
  <c r="Y492" i="2"/>
  <c r="BP492" i="2" s="1"/>
  <c r="P492" i="2"/>
  <c r="BO491" i="2"/>
  <c r="BM491" i="2"/>
  <c r="Y491" i="2"/>
  <c r="P491" i="2"/>
  <c r="BP490" i="2"/>
  <c r="BO490" i="2"/>
  <c r="BN490" i="2"/>
  <c r="BM490" i="2"/>
  <c r="Z490" i="2"/>
  <c r="Y490" i="2"/>
  <c r="P490" i="2"/>
  <c r="BO489" i="2"/>
  <c r="BM489" i="2"/>
  <c r="Y489" i="2"/>
  <c r="BO488" i="2"/>
  <c r="BM488" i="2"/>
  <c r="Y488" i="2"/>
  <c r="BN488" i="2" s="1"/>
  <c r="P488" i="2"/>
  <c r="BO487" i="2"/>
  <c r="BM487" i="2"/>
  <c r="Y487" i="2"/>
  <c r="P487" i="2"/>
  <c r="BP486" i="2"/>
  <c r="BO486" i="2"/>
  <c r="BM486" i="2"/>
  <c r="Y486" i="2"/>
  <c r="P486" i="2"/>
  <c r="BO485" i="2"/>
  <c r="BM485" i="2"/>
  <c r="Y485" i="2"/>
  <c r="BP485" i="2" s="1"/>
  <c r="BP484" i="2"/>
  <c r="BO484" i="2"/>
  <c r="BN484" i="2"/>
  <c r="BM484" i="2"/>
  <c r="Z484" i="2"/>
  <c r="Y484" i="2"/>
  <c r="P484" i="2"/>
  <c r="BO483" i="2"/>
  <c r="BM483" i="2"/>
  <c r="Y483" i="2"/>
  <c r="Z483" i="2" s="1"/>
  <c r="P483" i="2"/>
  <c r="BP482" i="2"/>
  <c r="BO482" i="2"/>
  <c r="BN482" i="2"/>
  <c r="BM482" i="2"/>
  <c r="Z482" i="2"/>
  <c r="Y482" i="2"/>
  <c r="BP481" i="2"/>
  <c r="BO481" i="2"/>
  <c r="BN481" i="2"/>
  <c r="BM481" i="2"/>
  <c r="Z481" i="2"/>
  <c r="Y481" i="2"/>
  <c r="P481" i="2"/>
  <c r="BO480" i="2"/>
  <c r="BM480" i="2"/>
  <c r="Y480" i="2"/>
  <c r="P480" i="2"/>
  <c r="BO479" i="2"/>
  <c r="BM479" i="2"/>
  <c r="Y479" i="2"/>
  <c r="BO478" i="2"/>
  <c r="BM478" i="2"/>
  <c r="Y478" i="2"/>
  <c r="BO477" i="2"/>
  <c r="BM477" i="2"/>
  <c r="Y477" i="2"/>
  <c r="X475" i="2"/>
  <c r="X474" i="2"/>
  <c r="BO473" i="2"/>
  <c r="BM473" i="2"/>
  <c r="Y473" i="2"/>
  <c r="Y475" i="2" s="1"/>
  <c r="P473" i="2"/>
  <c r="X469" i="2"/>
  <c r="X468" i="2"/>
  <c r="BO467" i="2"/>
  <c r="BM467" i="2"/>
  <c r="Y467" i="2"/>
  <c r="BN467" i="2" s="1"/>
  <c r="X465" i="2"/>
  <c r="X464" i="2"/>
  <c r="BP463" i="2"/>
  <c r="BO463" i="2"/>
  <c r="BN463" i="2"/>
  <c r="BM463" i="2"/>
  <c r="Z463" i="2"/>
  <c r="Y463" i="2"/>
  <c r="P463" i="2"/>
  <c r="BO462" i="2"/>
  <c r="BM462" i="2"/>
  <c r="Y462" i="2"/>
  <c r="P462" i="2"/>
  <c r="BO461" i="2"/>
  <c r="BM461" i="2"/>
  <c r="Y461" i="2"/>
  <c r="P461" i="2"/>
  <c r="BO460" i="2"/>
  <c r="BM460" i="2"/>
  <c r="Y460" i="2"/>
  <c r="BO459" i="2"/>
  <c r="BM459" i="2"/>
  <c r="Y459" i="2"/>
  <c r="X457" i="2"/>
  <c r="X456" i="2"/>
  <c r="BO455" i="2"/>
  <c r="BM455" i="2"/>
  <c r="Y455" i="2"/>
  <c r="P455" i="2"/>
  <c r="BO454" i="2"/>
  <c r="BM454" i="2"/>
  <c r="Y454" i="2"/>
  <c r="Y456" i="2" s="1"/>
  <c r="P454" i="2"/>
  <c r="X452" i="2"/>
  <c r="X451" i="2"/>
  <c r="BO450" i="2"/>
  <c r="BM450" i="2"/>
  <c r="Y450" i="2"/>
  <c r="P450" i="2"/>
  <c r="BP449" i="2"/>
  <c r="BO449" i="2"/>
  <c r="BN449" i="2"/>
  <c r="BM449" i="2"/>
  <c r="Z449" i="2"/>
  <c r="Y449" i="2"/>
  <c r="P449" i="2"/>
  <c r="BO448" i="2"/>
  <c r="BM448" i="2"/>
  <c r="Y448" i="2"/>
  <c r="Z448" i="2" s="1"/>
  <c r="P448" i="2"/>
  <c r="BP447" i="2"/>
  <c r="BO447" i="2"/>
  <c r="BN447" i="2"/>
  <c r="BM447" i="2"/>
  <c r="Z447" i="2"/>
  <c r="Y447" i="2"/>
  <c r="P447" i="2"/>
  <c r="BO446" i="2"/>
  <c r="BM446" i="2"/>
  <c r="Y446" i="2"/>
  <c r="BN446" i="2" s="1"/>
  <c r="P446" i="2"/>
  <c r="BP445" i="2"/>
  <c r="BO445" i="2"/>
  <c r="BN445" i="2"/>
  <c r="BM445" i="2"/>
  <c r="Z445" i="2"/>
  <c r="Y445" i="2"/>
  <c r="P445" i="2"/>
  <c r="BO444" i="2"/>
  <c r="BM444" i="2"/>
  <c r="Y444" i="2"/>
  <c r="BP444" i="2" s="1"/>
  <c r="P444" i="2"/>
  <c r="BO443" i="2"/>
  <c r="BM443" i="2"/>
  <c r="Z443" i="2"/>
  <c r="Y443" i="2"/>
  <c r="P443" i="2"/>
  <c r="X440" i="2"/>
  <c r="X439" i="2"/>
  <c r="BO438" i="2"/>
  <c r="BM438" i="2"/>
  <c r="Y438" i="2"/>
  <c r="Y440" i="2" s="1"/>
  <c r="X436" i="2"/>
  <c r="X435" i="2"/>
  <c r="BO434" i="2"/>
  <c r="BM434" i="2"/>
  <c r="Y434" i="2"/>
  <c r="BO433" i="2"/>
  <c r="BM433" i="2"/>
  <c r="Y433" i="2"/>
  <c r="X431" i="2"/>
  <c r="X430" i="2"/>
  <c r="BP429" i="2"/>
  <c r="BO429" i="2"/>
  <c r="BN429" i="2"/>
  <c r="BM429" i="2"/>
  <c r="Z429" i="2"/>
  <c r="Y429" i="2"/>
  <c r="P429" i="2"/>
  <c r="BO428" i="2"/>
  <c r="BM428" i="2"/>
  <c r="Y428" i="2"/>
  <c r="Y430" i="2" s="1"/>
  <c r="P428" i="2"/>
  <c r="X426" i="2"/>
  <c r="X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BN420" i="2" s="1"/>
  <c r="P420" i="2"/>
  <c r="BP419" i="2"/>
  <c r="BO419" i="2"/>
  <c r="BN419" i="2"/>
  <c r="BM419" i="2"/>
  <c r="Z419" i="2"/>
  <c r="Y419" i="2"/>
  <c r="P419" i="2"/>
  <c r="BO418" i="2"/>
  <c r="BM418" i="2"/>
  <c r="Y418" i="2"/>
  <c r="P418" i="2"/>
  <c r="BO417" i="2"/>
  <c r="BM417" i="2"/>
  <c r="Y417" i="2"/>
  <c r="BP417" i="2" s="1"/>
  <c r="P417" i="2"/>
  <c r="BO416" i="2"/>
  <c r="BM416" i="2"/>
  <c r="Y416" i="2"/>
  <c r="Y426" i="2" s="1"/>
  <c r="P416" i="2"/>
  <c r="BP415" i="2"/>
  <c r="BO415" i="2"/>
  <c r="BN415" i="2"/>
  <c r="BM415" i="2"/>
  <c r="Z415" i="2"/>
  <c r="Y415" i="2"/>
  <c r="P415" i="2"/>
  <c r="X411" i="2"/>
  <c r="X410" i="2"/>
  <c r="BO409" i="2"/>
  <c r="BM409" i="2"/>
  <c r="Y409" i="2"/>
  <c r="BP409" i="2" s="1"/>
  <c r="P409" i="2"/>
  <c r="BP408" i="2"/>
  <c r="BO408" i="2"/>
  <c r="BM408" i="2"/>
  <c r="Y408" i="2"/>
  <c r="BN408" i="2" s="1"/>
  <c r="P408" i="2"/>
  <c r="BO407" i="2"/>
  <c r="BM407" i="2"/>
  <c r="Y407" i="2"/>
  <c r="P407" i="2"/>
  <c r="X405" i="2"/>
  <c r="X404" i="2"/>
  <c r="BO403" i="2"/>
  <c r="BM403" i="2"/>
  <c r="Y403" i="2"/>
  <c r="BN403" i="2" s="1"/>
  <c r="P403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Y400" i="2" s="1"/>
  <c r="P396" i="2"/>
  <c r="X394" i="2"/>
  <c r="X393" i="2"/>
  <c r="BP392" i="2"/>
  <c r="BO392" i="2"/>
  <c r="BN392" i="2"/>
  <c r="BM392" i="2"/>
  <c r="Z392" i="2"/>
  <c r="Y392" i="2"/>
  <c r="P392" i="2"/>
  <c r="BO391" i="2"/>
  <c r="BM391" i="2"/>
  <c r="Z391" i="2"/>
  <c r="Y391" i="2"/>
  <c r="BN391" i="2" s="1"/>
  <c r="P391" i="2"/>
  <c r="BO390" i="2"/>
  <c r="BM390" i="2"/>
  <c r="Y390" i="2"/>
  <c r="BP389" i="2"/>
  <c r="BO389" i="2"/>
  <c r="BN389" i="2"/>
  <c r="BM389" i="2"/>
  <c r="Z389" i="2"/>
  <c r="Y389" i="2"/>
  <c r="X387" i="2"/>
  <c r="X386" i="2"/>
  <c r="BO385" i="2"/>
  <c r="BM385" i="2"/>
  <c r="Y385" i="2"/>
  <c r="Z385" i="2" s="1"/>
  <c r="P385" i="2"/>
  <c r="BO384" i="2"/>
  <c r="BM384" i="2"/>
  <c r="Y384" i="2"/>
  <c r="BP384" i="2" s="1"/>
  <c r="BO383" i="2"/>
  <c r="BM383" i="2"/>
  <c r="Y383" i="2"/>
  <c r="BP383" i="2" s="1"/>
  <c r="P383" i="2"/>
  <c r="BO382" i="2"/>
  <c r="BM382" i="2"/>
  <c r="Y382" i="2"/>
  <c r="P382" i="2"/>
  <c r="X380" i="2"/>
  <c r="X379" i="2"/>
  <c r="BO378" i="2"/>
  <c r="BM378" i="2"/>
  <c r="Z378" i="2"/>
  <c r="Y378" i="2"/>
  <c r="BN378" i="2" s="1"/>
  <c r="P378" i="2"/>
  <c r="BO377" i="2"/>
  <c r="BM377" i="2"/>
  <c r="Y377" i="2"/>
  <c r="Z377" i="2" s="1"/>
  <c r="P377" i="2"/>
  <c r="BO376" i="2"/>
  <c r="BN376" i="2"/>
  <c r="BM376" i="2"/>
  <c r="Z376" i="2"/>
  <c r="Y376" i="2"/>
  <c r="BP376" i="2" s="1"/>
  <c r="P376" i="2"/>
  <c r="BO375" i="2"/>
  <c r="BM375" i="2"/>
  <c r="Y375" i="2"/>
  <c r="BP375" i="2" s="1"/>
  <c r="P375" i="2"/>
  <c r="BO374" i="2"/>
  <c r="BM374" i="2"/>
  <c r="Z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BN366" i="2" s="1"/>
  <c r="P366" i="2"/>
  <c r="X364" i="2"/>
  <c r="X363" i="2"/>
  <c r="BO362" i="2"/>
  <c r="BM362" i="2"/>
  <c r="Y362" i="2"/>
  <c r="BN362" i="2" s="1"/>
  <c r="P362" i="2"/>
  <c r="BO361" i="2"/>
  <c r="BM361" i="2"/>
  <c r="Z361" i="2"/>
  <c r="Y361" i="2"/>
  <c r="BP361" i="2" s="1"/>
  <c r="P361" i="2"/>
  <c r="BO360" i="2"/>
  <c r="BM360" i="2"/>
  <c r="Y360" i="2"/>
  <c r="BN360" i="2" s="1"/>
  <c r="P360" i="2"/>
  <c r="BP359" i="2"/>
  <c r="BO359" i="2"/>
  <c r="BN359" i="2"/>
  <c r="BM359" i="2"/>
  <c r="Z359" i="2"/>
  <c r="Y359" i="2"/>
  <c r="P359" i="2"/>
  <c r="BO358" i="2"/>
  <c r="BM358" i="2"/>
  <c r="Z358" i="2"/>
  <c r="Y358" i="2"/>
  <c r="BN358" i="2" s="1"/>
  <c r="P358" i="2"/>
  <c r="BO357" i="2"/>
  <c r="BM357" i="2"/>
  <c r="Y357" i="2"/>
  <c r="P357" i="2"/>
  <c r="BO356" i="2"/>
  <c r="BM356" i="2"/>
  <c r="Y356" i="2"/>
  <c r="BP356" i="2" s="1"/>
  <c r="P356" i="2"/>
  <c r="BP355" i="2"/>
  <c r="BO355" i="2"/>
  <c r="BN355" i="2"/>
  <c r="BM355" i="2"/>
  <c r="Z355" i="2"/>
  <c r="Y355" i="2"/>
  <c r="Y363" i="2" s="1"/>
  <c r="P355" i="2"/>
  <c r="X352" i="2"/>
  <c r="X351" i="2"/>
  <c r="BO350" i="2"/>
  <c r="BM350" i="2"/>
  <c r="Y350" i="2"/>
  <c r="U675" i="2" s="1"/>
  <c r="P350" i="2"/>
  <c r="Y347" i="2"/>
  <c r="X347" i="2"/>
  <c r="Y346" i="2"/>
  <c r="X346" i="2"/>
  <c r="BP345" i="2"/>
  <c r="BO345" i="2"/>
  <c r="BN345" i="2"/>
  <c r="BM345" i="2"/>
  <c r="Z345" i="2"/>
  <c r="Z346" i="2" s="1"/>
  <c r="Y345" i="2"/>
  <c r="P345" i="2"/>
  <c r="X343" i="2"/>
  <c r="X342" i="2"/>
  <c r="BP341" i="2"/>
  <c r="BO341" i="2"/>
  <c r="BN341" i="2"/>
  <c r="BM341" i="2"/>
  <c r="Z341" i="2"/>
  <c r="Y341" i="2"/>
  <c r="P341" i="2"/>
  <c r="BO340" i="2"/>
  <c r="BM340" i="2"/>
  <c r="Z340" i="2"/>
  <c r="Z342" i="2" s="1"/>
  <c r="Y340" i="2"/>
  <c r="BN340" i="2" s="1"/>
  <c r="P340" i="2"/>
  <c r="X338" i="2"/>
  <c r="X337" i="2"/>
  <c r="BO336" i="2"/>
  <c r="BM336" i="2"/>
  <c r="Y336" i="2"/>
  <c r="Z336" i="2" s="1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Z329" i="2" s="1"/>
  <c r="P329" i="2"/>
  <c r="X327" i="2"/>
  <c r="X326" i="2"/>
  <c r="BO325" i="2"/>
  <c r="BM325" i="2"/>
  <c r="Y325" i="2"/>
  <c r="Z325" i="2" s="1"/>
  <c r="Z326" i="2" s="1"/>
  <c r="P325" i="2"/>
  <c r="X323" i="2"/>
  <c r="X322" i="2"/>
  <c r="BO321" i="2"/>
  <c r="BM321" i="2"/>
  <c r="Y321" i="2"/>
  <c r="Y323" i="2" s="1"/>
  <c r="P321" i="2"/>
  <c r="X318" i="2"/>
  <c r="X317" i="2"/>
  <c r="BO316" i="2"/>
  <c r="BM316" i="2"/>
  <c r="Y316" i="2"/>
  <c r="Z316" i="2" s="1"/>
  <c r="P316" i="2"/>
  <c r="BO315" i="2"/>
  <c r="BM315" i="2"/>
  <c r="Y315" i="2"/>
  <c r="Y318" i="2" s="1"/>
  <c r="P315" i="2"/>
  <c r="Y313" i="2"/>
  <c r="X313" i="2"/>
  <c r="Y312" i="2"/>
  <c r="X312" i="2"/>
  <c r="BO311" i="2"/>
  <c r="BM311" i="2"/>
  <c r="Z311" i="2"/>
  <c r="Z312" i="2" s="1"/>
  <c r="Y311" i="2"/>
  <c r="BP311" i="2" s="1"/>
  <c r="P311" i="2"/>
  <c r="X309" i="2"/>
  <c r="X308" i="2"/>
  <c r="BO307" i="2"/>
  <c r="BM307" i="2"/>
  <c r="Y307" i="2"/>
  <c r="R675" i="2" s="1"/>
  <c r="P307" i="2"/>
  <c r="X304" i="2"/>
  <c r="X303" i="2"/>
  <c r="BO302" i="2"/>
  <c r="BM302" i="2"/>
  <c r="Y302" i="2"/>
  <c r="BN302" i="2" s="1"/>
  <c r="P302" i="2"/>
  <c r="BO301" i="2"/>
  <c r="BM301" i="2"/>
  <c r="Z301" i="2"/>
  <c r="Y301" i="2"/>
  <c r="BN301" i="2" s="1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Z297" i="2"/>
  <c r="Y297" i="2"/>
  <c r="Y303" i="2" s="1"/>
  <c r="P297" i="2"/>
  <c r="X294" i="2"/>
  <c r="X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Z290" i="2"/>
  <c r="Y290" i="2"/>
  <c r="P290" i="2"/>
  <c r="X287" i="2"/>
  <c r="X286" i="2"/>
  <c r="BO285" i="2"/>
  <c r="BM285" i="2"/>
  <c r="Y285" i="2"/>
  <c r="P285" i="2"/>
  <c r="X282" i="2"/>
  <c r="X281" i="2"/>
  <c r="BO280" i="2"/>
  <c r="BM280" i="2"/>
  <c r="Y280" i="2"/>
  <c r="BP280" i="2" s="1"/>
  <c r="P280" i="2"/>
  <c r="BP279" i="2"/>
  <c r="BO279" i="2"/>
  <c r="BN279" i="2"/>
  <c r="BM279" i="2"/>
  <c r="Z279" i="2"/>
  <c r="Y279" i="2"/>
  <c r="P279" i="2"/>
  <c r="BO278" i="2"/>
  <c r="BM278" i="2"/>
  <c r="Y278" i="2"/>
  <c r="BP278" i="2" s="1"/>
  <c r="P278" i="2"/>
  <c r="BO277" i="2"/>
  <c r="BM277" i="2"/>
  <c r="Y277" i="2"/>
  <c r="BP277" i="2" s="1"/>
  <c r="P277" i="2"/>
  <c r="BP276" i="2"/>
  <c r="BO276" i="2"/>
  <c r="BN276" i="2"/>
  <c r="BM276" i="2"/>
  <c r="Z276" i="2"/>
  <c r="Y276" i="2"/>
  <c r="P276" i="2"/>
  <c r="BO275" i="2"/>
  <c r="BM275" i="2"/>
  <c r="Z275" i="2"/>
  <c r="Y275" i="2"/>
  <c r="BN275" i="2" s="1"/>
  <c r="P275" i="2"/>
  <c r="BO274" i="2"/>
  <c r="BM274" i="2"/>
  <c r="Y274" i="2"/>
  <c r="Z274" i="2" s="1"/>
  <c r="P274" i="2"/>
  <c r="BO273" i="2"/>
  <c r="BM273" i="2"/>
  <c r="Y273" i="2"/>
  <c r="Y281" i="2" s="1"/>
  <c r="P273" i="2"/>
  <c r="BP272" i="2"/>
  <c r="BO272" i="2"/>
  <c r="BM272" i="2"/>
  <c r="Y272" i="2"/>
  <c r="P272" i="2"/>
  <c r="X269" i="2"/>
  <c r="X268" i="2"/>
  <c r="BP267" i="2"/>
  <c r="BO267" i="2"/>
  <c r="BM267" i="2"/>
  <c r="Y267" i="2"/>
  <c r="Z267" i="2" s="1"/>
  <c r="Z268" i="2" s="1"/>
  <c r="P267" i="2"/>
  <c r="X265" i="2"/>
  <c r="X264" i="2"/>
  <c r="BO263" i="2"/>
  <c r="BM263" i="2"/>
  <c r="Y263" i="2"/>
  <c r="Z263" i="2" s="1"/>
  <c r="P263" i="2"/>
  <c r="BO262" i="2"/>
  <c r="BM262" i="2"/>
  <c r="Y262" i="2"/>
  <c r="BP262" i="2" s="1"/>
  <c r="P262" i="2"/>
  <c r="BP261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N259" i="2"/>
  <c r="BM259" i="2"/>
  <c r="Z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P256" i="2"/>
  <c r="BO256" i="2"/>
  <c r="BN256" i="2"/>
  <c r="BM256" i="2"/>
  <c r="Z256" i="2"/>
  <c r="Y256" i="2"/>
  <c r="P256" i="2"/>
  <c r="BO255" i="2"/>
  <c r="BM255" i="2"/>
  <c r="Z255" i="2"/>
  <c r="Y255" i="2"/>
  <c r="BP255" i="2" s="1"/>
  <c r="P255" i="2"/>
  <c r="X252" i="2"/>
  <c r="X251" i="2"/>
  <c r="BO250" i="2"/>
  <c r="BM250" i="2"/>
  <c r="Z250" i="2"/>
  <c r="Y250" i="2"/>
  <c r="BN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BP247" i="2"/>
  <c r="BO247" i="2"/>
  <c r="BM247" i="2"/>
  <c r="Y247" i="2"/>
  <c r="BN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Z243" i="2"/>
  <c r="Y243" i="2"/>
  <c r="P243" i="2"/>
  <c r="X240" i="2"/>
  <c r="X239" i="2"/>
  <c r="BO238" i="2"/>
  <c r="BM238" i="2"/>
  <c r="Y238" i="2"/>
  <c r="BP238" i="2" s="1"/>
  <c r="P238" i="2"/>
  <c r="BO237" i="2"/>
  <c r="BM237" i="2"/>
  <c r="Z237" i="2"/>
  <c r="Y237" i="2"/>
  <c r="BP237" i="2" s="1"/>
  <c r="P237" i="2"/>
  <c r="BO236" i="2"/>
  <c r="BM236" i="2"/>
  <c r="Y236" i="2"/>
  <c r="BP236" i="2" s="1"/>
  <c r="P236" i="2"/>
  <c r="BP235" i="2"/>
  <c r="BO235" i="2"/>
  <c r="BN235" i="2"/>
  <c r="BM235" i="2"/>
  <c r="Z235" i="2"/>
  <c r="Y235" i="2"/>
  <c r="BP234" i="2"/>
  <c r="BO234" i="2"/>
  <c r="BM234" i="2"/>
  <c r="Y234" i="2"/>
  <c r="Z234" i="2" s="1"/>
  <c r="P234" i="2"/>
  <c r="BO233" i="2"/>
  <c r="BM233" i="2"/>
  <c r="Y233" i="2"/>
  <c r="BP233" i="2" s="1"/>
  <c r="P233" i="2"/>
  <c r="X231" i="2"/>
  <c r="X230" i="2"/>
  <c r="BP229" i="2"/>
  <c r="BO229" i="2"/>
  <c r="BN229" i="2"/>
  <c r="BM229" i="2"/>
  <c r="Z229" i="2"/>
  <c r="Y229" i="2"/>
  <c r="P229" i="2"/>
  <c r="BO228" i="2"/>
  <c r="BM228" i="2"/>
  <c r="Z228" i="2"/>
  <c r="Y228" i="2"/>
  <c r="BN228" i="2" s="1"/>
  <c r="P228" i="2"/>
  <c r="BO227" i="2"/>
  <c r="BM227" i="2"/>
  <c r="Y227" i="2"/>
  <c r="Z227" i="2" s="1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Z224" i="2"/>
  <c r="Y224" i="2"/>
  <c r="BP224" i="2" s="1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BP220" i="2"/>
  <c r="BO220" i="2"/>
  <c r="BN220" i="2"/>
  <c r="BM220" i="2"/>
  <c r="Z220" i="2"/>
  <c r="Y220" i="2"/>
  <c r="P220" i="2"/>
  <c r="BO219" i="2"/>
  <c r="BM219" i="2"/>
  <c r="Y219" i="2"/>
  <c r="Y231" i="2" s="1"/>
  <c r="P219" i="2"/>
  <c r="X217" i="2"/>
  <c r="X216" i="2"/>
  <c r="BO215" i="2"/>
  <c r="BM215" i="2"/>
  <c r="Z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P211" i="2"/>
  <c r="BO211" i="2"/>
  <c r="BM211" i="2"/>
  <c r="Y211" i="2"/>
  <c r="Z211" i="2" s="1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Z208" i="2"/>
  <c r="Y208" i="2"/>
  <c r="P208" i="2"/>
  <c r="X206" i="2"/>
  <c r="X205" i="2"/>
  <c r="BO204" i="2"/>
  <c r="BM204" i="2"/>
  <c r="Y204" i="2"/>
  <c r="BP204" i="2" s="1"/>
  <c r="P204" i="2"/>
  <c r="BO203" i="2"/>
  <c r="BM203" i="2"/>
  <c r="Z203" i="2"/>
  <c r="Y203" i="2"/>
  <c r="P203" i="2"/>
  <c r="X201" i="2"/>
  <c r="X200" i="2"/>
  <c r="BO199" i="2"/>
  <c r="BM199" i="2"/>
  <c r="Y199" i="2"/>
  <c r="BP199" i="2" s="1"/>
  <c r="P199" i="2"/>
  <c r="BP198" i="2"/>
  <c r="BO198" i="2"/>
  <c r="BN198" i="2"/>
  <c r="BM198" i="2"/>
  <c r="Z198" i="2"/>
  <c r="Y198" i="2"/>
  <c r="Y200" i="2" s="1"/>
  <c r="P198" i="2"/>
  <c r="X195" i="2"/>
  <c r="X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Z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BN187" i="2" s="1"/>
  <c r="P187" i="2"/>
  <c r="BP186" i="2"/>
  <c r="BO186" i="2"/>
  <c r="BM186" i="2"/>
  <c r="Y186" i="2"/>
  <c r="Z186" i="2" s="1"/>
  <c r="P186" i="2"/>
  <c r="X184" i="2"/>
  <c r="X183" i="2"/>
  <c r="BO182" i="2"/>
  <c r="BM182" i="2"/>
  <c r="Y182" i="2"/>
  <c r="Y184" i="2" s="1"/>
  <c r="P182" i="2"/>
  <c r="X178" i="2"/>
  <c r="X177" i="2"/>
  <c r="BP176" i="2"/>
  <c r="BO176" i="2"/>
  <c r="BM176" i="2"/>
  <c r="Y176" i="2"/>
  <c r="Z176" i="2" s="1"/>
  <c r="P176" i="2"/>
  <c r="BO175" i="2"/>
  <c r="BM175" i="2"/>
  <c r="Y175" i="2"/>
  <c r="Y178" i="2" s="1"/>
  <c r="P175" i="2"/>
  <c r="X173" i="2"/>
  <c r="X172" i="2"/>
  <c r="BO171" i="2"/>
  <c r="BM171" i="2"/>
  <c r="Y171" i="2"/>
  <c r="P171" i="2"/>
  <c r="BO170" i="2"/>
  <c r="BM170" i="2"/>
  <c r="Y170" i="2"/>
  <c r="BN170" i="2" s="1"/>
  <c r="P170" i="2"/>
  <c r="BO169" i="2"/>
  <c r="BM169" i="2"/>
  <c r="Z169" i="2"/>
  <c r="Y169" i="2"/>
  <c r="BP169" i="2" s="1"/>
  <c r="P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X165" i="2"/>
  <c r="X164" i="2"/>
  <c r="BO163" i="2"/>
  <c r="BM163" i="2"/>
  <c r="Y163" i="2"/>
  <c r="Y165" i="2" s="1"/>
  <c r="P163" i="2"/>
  <c r="X160" i="2"/>
  <c r="X159" i="2"/>
  <c r="BO158" i="2"/>
  <c r="BM158" i="2"/>
  <c r="Y158" i="2"/>
  <c r="BP158" i="2" s="1"/>
  <c r="P158" i="2"/>
  <c r="BO157" i="2"/>
  <c r="BM157" i="2"/>
  <c r="Y157" i="2"/>
  <c r="BP157" i="2" s="1"/>
  <c r="P157" i="2"/>
  <c r="BO156" i="2"/>
  <c r="BM156" i="2"/>
  <c r="Y156" i="2"/>
  <c r="Y160" i="2" s="1"/>
  <c r="X154" i="2"/>
  <c r="X153" i="2"/>
  <c r="BO152" i="2"/>
  <c r="BM152" i="2"/>
  <c r="Y152" i="2"/>
  <c r="Z152" i="2" s="1"/>
  <c r="P152" i="2"/>
  <c r="BO151" i="2"/>
  <c r="BM151" i="2"/>
  <c r="Y151" i="2"/>
  <c r="P151" i="2"/>
  <c r="X149" i="2"/>
  <c r="X148" i="2"/>
  <c r="BO147" i="2"/>
  <c r="BM147" i="2"/>
  <c r="Y147" i="2"/>
  <c r="P147" i="2"/>
  <c r="BP146" i="2"/>
  <c r="BO146" i="2"/>
  <c r="BM146" i="2"/>
  <c r="Y146" i="2"/>
  <c r="BN146" i="2" s="1"/>
  <c r="P146" i="2"/>
  <c r="BO145" i="2"/>
  <c r="BM145" i="2"/>
  <c r="Y145" i="2"/>
  <c r="Z145" i="2" s="1"/>
  <c r="P145" i="2"/>
  <c r="X142" i="2"/>
  <c r="X141" i="2"/>
  <c r="BO140" i="2"/>
  <c r="BM140" i="2"/>
  <c r="Z140" i="2"/>
  <c r="Y140" i="2"/>
  <c r="BP140" i="2" s="1"/>
  <c r="P140" i="2"/>
  <c r="BO139" i="2"/>
  <c r="BM139" i="2"/>
  <c r="Y139" i="2"/>
  <c r="Y142" i="2" s="1"/>
  <c r="P139" i="2"/>
  <c r="X137" i="2"/>
  <c r="X136" i="2"/>
  <c r="BO135" i="2"/>
  <c r="BM135" i="2"/>
  <c r="Z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Z131" i="2"/>
  <c r="Y131" i="2"/>
  <c r="BP131" i="2" s="1"/>
  <c r="P131" i="2"/>
  <c r="BO130" i="2"/>
  <c r="BM130" i="2"/>
  <c r="Y130" i="2"/>
  <c r="BP130" i="2" s="1"/>
  <c r="P130" i="2"/>
  <c r="BO129" i="2"/>
  <c r="BM129" i="2"/>
  <c r="Y129" i="2"/>
  <c r="BP129" i="2" s="1"/>
  <c r="P129" i="2"/>
  <c r="X127" i="2"/>
  <c r="X126" i="2"/>
  <c r="BO125" i="2"/>
  <c r="BM125" i="2"/>
  <c r="Y125" i="2"/>
  <c r="BP125" i="2" s="1"/>
  <c r="P125" i="2"/>
  <c r="BO124" i="2"/>
  <c r="BM124" i="2"/>
  <c r="Y124" i="2"/>
  <c r="BN124" i="2" s="1"/>
  <c r="P124" i="2"/>
  <c r="BO123" i="2"/>
  <c r="BM123" i="2"/>
  <c r="Y123" i="2"/>
  <c r="Z123" i="2" s="1"/>
  <c r="P123" i="2"/>
  <c r="X121" i="2"/>
  <c r="X120" i="2"/>
  <c r="BO119" i="2"/>
  <c r="BM119" i="2"/>
  <c r="Y119" i="2"/>
  <c r="Z119" i="2" s="1"/>
  <c r="P119" i="2"/>
  <c r="BO118" i="2"/>
  <c r="BM118" i="2"/>
  <c r="Y118" i="2"/>
  <c r="P118" i="2"/>
  <c r="BP117" i="2"/>
  <c r="BO117" i="2"/>
  <c r="BM117" i="2"/>
  <c r="Y117" i="2"/>
  <c r="BN117" i="2" s="1"/>
  <c r="P117" i="2"/>
  <c r="BO116" i="2"/>
  <c r="BM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Y110" i="2"/>
  <c r="BP110" i="2" s="1"/>
  <c r="BO109" i="2"/>
  <c r="BM109" i="2"/>
  <c r="Y109" i="2"/>
  <c r="BP109" i="2" s="1"/>
  <c r="P109" i="2"/>
  <c r="BO108" i="2"/>
  <c r="BM108" i="2"/>
  <c r="Y108" i="2"/>
  <c r="BN108" i="2" s="1"/>
  <c r="P108" i="2"/>
  <c r="BO107" i="2"/>
  <c r="BM107" i="2"/>
  <c r="Y107" i="2"/>
  <c r="Z107" i="2" s="1"/>
  <c r="P107" i="2"/>
  <c r="BO106" i="2"/>
  <c r="BM106" i="2"/>
  <c r="Y106" i="2"/>
  <c r="P106" i="2"/>
  <c r="BP105" i="2"/>
  <c r="BO105" i="2"/>
  <c r="BM105" i="2"/>
  <c r="Y105" i="2"/>
  <c r="BN105" i="2" s="1"/>
  <c r="P105" i="2"/>
  <c r="X103" i="2"/>
  <c r="X102" i="2"/>
  <c r="BP101" i="2"/>
  <c r="BO101" i="2"/>
  <c r="BM101" i="2"/>
  <c r="Y101" i="2"/>
  <c r="BN101" i="2" s="1"/>
  <c r="P101" i="2"/>
  <c r="BO100" i="2"/>
  <c r="BM100" i="2"/>
  <c r="Y100" i="2"/>
  <c r="BP100" i="2" s="1"/>
  <c r="P100" i="2"/>
  <c r="BO99" i="2"/>
  <c r="BM99" i="2"/>
  <c r="Z99" i="2"/>
  <c r="Y99" i="2"/>
  <c r="P99" i="2"/>
  <c r="X96" i="2"/>
  <c r="X95" i="2"/>
  <c r="BO94" i="2"/>
  <c r="BM94" i="2"/>
  <c r="Z94" i="2"/>
  <c r="Y94" i="2"/>
  <c r="BP94" i="2" s="1"/>
  <c r="P94" i="2"/>
  <c r="BO93" i="2"/>
  <c r="BM93" i="2"/>
  <c r="Y93" i="2"/>
  <c r="BP93" i="2" s="1"/>
  <c r="P93" i="2"/>
  <c r="BO92" i="2"/>
  <c r="BM92" i="2"/>
  <c r="Y92" i="2"/>
  <c r="BP92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Z83" i="2"/>
  <c r="Y83" i="2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P77" i="2"/>
  <c r="BO76" i="2"/>
  <c r="BM76" i="2"/>
  <c r="Y76" i="2"/>
  <c r="BN76" i="2" s="1"/>
  <c r="P76" i="2"/>
  <c r="BO75" i="2"/>
  <c r="BM75" i="2"/>
  <c r="Z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BP67" i="2"/>
  <c r="BO67" i="2"/>
  <c r="BN67" i="2"/>
  <c r="BM67" i="2"/>
  <c r="Z67" i="2"/>
  <c r="Y67" i="2"/>
  <c r="Y71" i="2" s="1"/>
  <c r="P67" i="2"/>
  <c r="X65" i="2"/>
  <c r="X64" i="2"/>
  <c r="BO63" i="2"/>
  <c r="BM63" i="2"/>
  <c r="Y63" i="2"/>
  <c r="BP63" i="2" s="1"/>
  <c r="P63" i="2"/>
  <c r="BO62" i="2"/>
  <c r="BM62" i="2"/>
  <c r="Z62" i="2"/>
  <c r="Y62" i="2"/>
  <c r="P62" i="2"/>
  <c r="BO61" i="2"/>
  <c r="BM61" i="2"/>
  <c r="Y61" i="2"/>
  <c r="BP61" i="2" s="1"/>
  <c r="P61" i="2"/>
  <c r="BO60" i="2"/>
  <c r="BM60" i="2"/>
  <c r="Y60" i="2"/>
  <c r="BP60" i="2" s="1"/>
  <c r="P60" i="2"/>
  <c r="BO59" i="2"/>
  <c r="BM59" i="2"/>
  <c r="Z59" i="2"/>
  <c r="Y59" i="2"/>
  <c r="BP59" i="2" s="1"/>
  <c r="P59" i="2"/>
  <c r="BO58" i="2"/>
  <c r="BM58" i="2"/>
  <c r="Y58" i="2"/>
  <c r="Z58" i="2" s="1"/>
  <c r="P58" i="2"/>
  <c r="BO57" i="2"/>
  <c r="BM57" i="2"/>
  <c r="Y57" i="2"/>
  <c r="P57" i="2"/>
  <c r="X54" i="2"/>
  <c r="X53" i="2"/>
  <c r="BO52" i="2"/>
  <c r="BM52" i="2"/>
  <c r="Y52" i="2"/>
  <c r="P52" i="2"/>
  <c r="BP51" i="2"/>
  <c r="BO51" i="2"/>
  <c r="BM51" i="2"/>
  <c r="Y51" i="2"/>
  <c r="BN51" i="2" s="1"/>
  <c r="P51" i="2"/>
  <c r="X49" i="2"/>
  <c r="X48" i="2"/>
  <c r="BP47" i="2"/>
  <c r="BO47" i="2"/>
  <c r="BM47" i="2"/>
  <c r="Y47" i="2"/>
  <c r="BN47" i="2" s="1"/>
  <c r="P47" i="2"/>
  <c r="BO46" i="2"/>
  <c r="BM46" i="2"/>
  <c r="Y46" i="2"/>
  <c r="P46" i="2"/>
  <c r="BO45" i="2"/>
  <c r="BM45" i="2"/>
  <c r="Y45" i="2"/>
  <c r="BP45" i="2" s="1"/>
  <c r="P45" i="2"/>
  <c r="BO44" i="2"/>
  <c r="BN44" i="2"/>
  <c r="BM44" i="2"/>
  <c r="Z44" i="2"/>
  <c r="Y44" i="2"/>
  <c r="BP44" i="2" s="1"/>
  <c r="P44" i="2"/>
  <c r="BO43" i="2"/>
  <c r="BM43" i="2"/>
  <c r="Y43" i="2"/>
  <c r="BP43" i="2" s="1"/>
  <c r="P43" i="2"/>
  <c r="BP42" i="2"/>
  <c r="BO42" i="2"/>
  <c r="BN42" i="2"/>
  <c r="BM42" i="2"/>
  <c r="Z42" i="2"/>
  <c r="Y42" i="2"/>
  <c r="Y48" i="2" s="1"/>
  <c r="P42" i="2"/>
  <c r="X38" i="2"/>
  <c r="Y37" i="2"/>
  <c r="X37" i="2"/>
  <c r="BP36" i="2"/>
  <c r="BO36" i="2"/>
  <c r="BN36" i="2"/>
  <c r="BM36" i="2"/>
  <c r="Z36" i="2"/>
  <c r="Z37" i="2" s="1"/>
  <c r="Y36" i="2"/>
  <c r="Y38" i="2" s="1"/>
  <c r="P36" i="2"/>
  <c r="X34" i="2"/>
  <c r="X33" i="2"/>
  <c r="BO32" i="2"/>
  <c r="BM32" i="2"/>
  <c r="Y32" i="2"/>
  <c r="BP32" i="2" s="1"/>
  <c r="P32" i="2"/>
  <c r="BO31" i="2"/>
  <c r="BM31" i="2"/>
  <c r="Y31" i="2"/>
  <c r="P31" i="2"/>
  <c r="BO30" i="2"/>
  <c r="BM30" i="2"/>
  <c r="Y30" i="2"/>
  <c r="BP30" i="2" s="1"/>
  <c r="BO29" i="2"/>
  <c r="BM29" i="2"/>
  <c r="Y29" i="2"/>
  <c r="Z29" i="2" s="1"/>
  <c r="BO28" i="2"/>
  <c r="BM28" i="2"/>
  <c r="Y28" i="2"/>
  <c r="BP28" i="2" s="1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P22" i="2"/>
  <c r="H10" i="2"/>
  <c r="A9" i="2"/>
  <c r="H9" i="2" s="1"/>
  <c r="D7" i="2"/>
  <c r="Q6" i="2"/>
  <c r="P2" i="2"/>
  <c r="BN43" i="2" l="1"/>
  <c r="A10" i="2"/>
  <c r="Z32" i="2"/>
  <c r="BN32" i="2"/>
  <c r="BN68" i="2"/>
  <c r="Y95" i="2"/>
  <c r="Y102" i="2"/>
  <c r="BN107" i="2"/>
  <c r="BP107" i="2"/>
  <c r="BP108" i="2"/>
  <c r="BN119" i="2"/>
  <c r="BP119" i="2"/>
  <c r="BN123" i="2"/>
  <c r="BP123" i="2"/>
  <c r="BP124" i="2"/>
  <c r="BP187" i="2"/>
  <c r="BP212" i="2"/>
  <c r="BN221" i="2"/>
  <c r="Y239" i="2"/>
  <c r="BN262" i="2"/>
  <c r="BN280" i="2"/>
  <c r="Y308" i="2"/>
  <c r="BP315" i="2"/>
  <c r="BN316" i="2"/>
  <c r="BP316" i="2"/>
  <c r="Y317" i="2"/>
  <c r="BN321" i="2"/>
  <c r="BP321" i="2"/>
  <c r="Y322" i="2"/>
  <c r="Y327" i="2"/>
  <c r="Y364" i="2"/>
  <c r="BP366" i="2"/>
  <c r="Y370" i="2"/>
  <c r="BN385" i="2"/>
  <c r="BP385" i="2"/>
  <c r="Y410" i="2"/>
  <c r="Z409" i="2"/>
  <c r="BN409" i="2"/>
  <c r="BP423" i="2"/>
  <c r="BN423" i="2"/>
  <c r="Z423" i="2"/>
  <c r="Y436" i="2"/>
  <c r="Y439" i="2"/>
  <c r="BP455" i="2"/>
  <c r="BN455" i="2"/>
  <c r="Z455" i="2"/>
  <c r="BP461" i="2"/>
  <c r="BN461" i="2"/>
  <c r="Z461" i="2"/>
  <c r="BP478" i="2"/>
  <c r="BN478" i="2"/>
  <c r="Z478" i="2"/>
  <c r="BN540" i="2"/>
  <c r="BN543" i="2"/>
  <c r="BP545" i="2"/>
  <c r="Z545" i="2"/>
  <c r="BP567" i="2"/>
  <c r="BN567" i="2"/>
  <c r="Z567" i="2"/>
  <c r="BP570" i="2"/>
  <c r="Z570" i="2"/>
  <c r="BP607" i="2"/>
  <c r="BN607" i="2"/>
  <c r="Z607" i="2"/>
  <c r="BN615" i="2"/>
  <c r="BP615" i="2"/>
  <c r="BP644" i="2"/>
  <c r="Z644" i="2"/>
  <c r="AG675" i="2"/>
  <c r="BN650" i="2"/>
  <c r="Z650" i="2"/>
  <c r="Y651" i="2"/>
  <c r="Y54" i="2"/>
  <c r="BN58" i="2"/>
  <c r="BP58" i="2"/>
  <c r="Z60" i="2"/>
  <c r="BN60" i="2"/>
  <c r="Z63" i="2"/>
  <c r="BN63" i="2"/>
  <c r="Z70" i="2"/>
  <c r="Z74" i="2"/>
  <c r="BP76" i="2"/>
  <c r="BN78" i="2"/>
  <c r="BP78" i="2"/>
  <c r="BP79" i="2"/>
  <c r="Y89" i="2"/>
  <c r="BP83" i="2"/>
  <c r="Z87" i="2"/>
  <c r="BN87" i="2"/>
  <c r="BN88" i="2"/>
  <c r="Y90" i="2"/>
  <c r="BN92" i="2"/>
  <c r="Z93" i="2"/>
  <c r="BN93" i="2"/>
  <c r="Z100" i="2"/>
  <c r="Z108" i="2"/>
  <c r="Z109" i="2"/>
  <c r="BN109" i="2"/>
  <c r="Z110" i="2"/>
  <c r="Y120" i="2"/>
  <c r="Z116" i="2"/>
  <c r="Z124" i="2"/>
  <c r="Z126" i="2" s="1"/>
  <c r="Z125" i="2"/>
  <c r="BN125" i="2"/>
  <c r="Y126" i="2"/>
  <c r="Z129" i="2"/>
  <c r="BN129" i="2"/>
  <c r="Z132" i="2"/>
  <c r="BN132" i="2"/>
  <c r="BN133" i="2"/>
  <c r="Z134" i="2"/>
  <c r="BN134" i="2"/>
  <c r="Z139" i="2"/>
  <c r="Z141" i="2" s="1"/>
  <c r="BP152" i="2"/>
  <c r="Z156" i="2"/>
  <c r="BN156" i="2"/>
  <c r="BP156" i="2"/>
  <c r="BN157" i="2"/>
  <c r="Z158" i="2"/>
  <c r="BN158" i="2"/>
  <c r="Y159" i="2"/>
  <c r="Z163" i="2"/>
  <c r="Z164" i="2" s="1"/>
  <c r="BN163" i="2"/>
  <c r="BP163" i="2"/>
  <c r="Y164" i="2"/>
  <c r="Z168" i="2"/>
  <c r="BP170" i="2"/>
  <c r="Y172" i="2"/>
  <c r="BP182" i="2"/>
  <c r="Z187" i="2"/>
  <c r="Z188" i="2"/>
  <c r="BN188" i="2"/>
  <c r="Z191" i="2"/>
  <c r="BN191" i="2"/>
  <c r="BN192" i="2"/>
  <c r="Z193" i="2"/>
  <c r="BN193" i="2"/>
  <c r="Z199" i="2"/>
  <c r="Z200" i="2" s="1"/>
  <c r="Y206" i="2"/>
  <c r="Z204" i="2"/>
  <c r="Z205" i="2" s="1"/>
  <c r="Y217" i="2"/>
  <c r="BP209" i="2"/>
  <c r="Z212" i="2"/>
  <c r="Z213" i="2"/>
  <c r="BN213" i="2"/>
  <c r="Z219" i="2"/>
  <c r="Z223" i="2"/>
  <c r="BP225" i="2"/>
  <c r="BN227" i="2"/>
  <c r="BP227" i="2"/>
  <c r="BP228" i="2"/>
  <c r="Z233" i="2"/>
  <c r="BN233" i="2"/>
  <c r="Z236" i="2"/>
  <c r="BN236" i="2"/>
  <c r="Z244" i="2"/>
  <c r="BP249" i="2"/>
  <c r="BP250" i="2"/>
  <c r="Z258" i="2"/>
  <c r="BN258" i="2"/>
  <c r="BN263" i="2"/>
  <c r="BP263" i="2"/>
  <c r="Y269" i="2"/>
  <c r="BP274" i="2"/>
  <c r="BP275" i="2"/>
  <c r="Z278" i="2"/>
  <c r="BP291" i="2"/>
  <c r="Z298" i="2"/>
  <c r="BN298" i="2"/>
  <c r="BP302" i="2"/>
  <c r="Z315" i="2"/>
  <c r="Z317" i="2" s="1"/>
  <c r="BP325" i="2"/>
  <c r="BP329" i="2"/>
  <c r="Y331" i="2"/>
  <c r="BN336" i="2"/>
  <c r="BP336" i="2"/>
  <c r="BP340" i="2"/>
  <c r="Y343" i="2"/>
  <c r="Z350" i="2"/>
  <c r="Z351" i="2" s="1"/>
  <c r="BN350" i="2"/>
  <c r="BP350" i="2"/>
  <c r="Y351" i="2"/>
  <c r="Y352" i="2"/>
  <c r="Z356" i="2"/>
  <c r="BN356" i="2"/>
  <c r="Z357" i="2"/>
  <c r="BP358" i="2"/>
  <c r="Z362" i="2"/>
  <c r="Z366" i="2"/>
  <c r="Z367" i="2"/>
  <c r="BN368" i="2"/>
  <c r="Y380" i="2"/>
  <c r="Z375" i="2"/>
  <c r="BN375" i="2"/>
  <c r="BN377" i="2"/>
  <c r="BP377" i="2"/>
  <c r="Z383" i="2"/>
  <c r="BN383" i="2"/>
  <c r="Y393" i="2"/>
  <c r="BP391" i="2"/>
  <c r="Z396" i="2"/>
  <c r="BN396" i="2"/>
  <c r="BP396" i="2"/>
  <c r="BN397" i="2"/>
  <c r="Z398" i="2"/>
  <c r="BN418" i="2"/>
  <c r="BP418" i="2"/>
  <c r="BP477" i="2"/>
  <c r="BN477" i="2"/>
  <c r="Z477" i="2"/>
  <c r="BP479" i="2"/>
  <c r="BN479" i="2"/>
  <c r="Z479" i="2"/>
  <c r="BP487" i="2"/>
  <c r="BN487" i="2"/>
  <c r="Z487" i="2"/>
  <c r="BP499" i="2"/>
  <c r="BN499" i="2"/>
  <c r="Z499" i="2"/>
  <c r="Y517" i="2"/>
  <c r="BP516" i="2"/>
  <c r="BN516" i="2"/>
  <c r="Z516" i="2"/>
  <c r="BP549" i="2"/>
  <c r="BN549" i="2"/>
  <c r="Z549" i="2"/>
  <c r="BN552" i="2"/>
  <c r="BN558" i="2"/>
  <c r="BP568" i="2"/>
  <c r="BN568" i="2"/>
  <c r="Z568" i="2"/>
  <c r="BP574" i="2"/>
  <c r="BN574" i="2"/>
  <c r="Z574" i="2"/>
  <c r="BP603" i="2"/>
  <c r="BN603" i="2"/>
  <c r="Z603" i="2"/>
  <c r="BP614" i="2"/>
  <c r="BN614" i="2"/>
  <c r="Z614" i="2"/>
  <c r="BN623" i="2"/>
  <c r="BP623" i="2"/>
  <c r="Y652" i="2"/>
  <c r="BP649" i="2"/>
  <c r="BN649" i="2"/>
  <c r="Z649" i="2"/>
  <c r="Z651" i="2" s="1"/>
  <c r="X675" i="2"/>
  <c r="AA675" i="2"/>
  <c r="BN550" i="2"/>
  <c r="Y560" i="2"/>
  <c r="BN566" i="2"/>
  <c r="BN575" i="2"/>
  <c r="Y617" i="2"/>
  <c r="BN613" i="2"/>
  <c r="BP613" i="2"/>
  <c r="Y618" i="2"/>
  <c r="BP631" i="2"/>
  <c r="BP633" i="2"/>
  <c r="BP635" i="2"/>
  <c r="BP637" i="2"/>
  <c r="Y660" i="2"/>
  <c r="AE675" i="2"/>
  <c r="F10" i="2"/>
  <c r="J9" i="2"/>
  <c r="Y53" i="2"/>
  <c r="BP52" i="2"/>
  <c r="BN52" i="2"/>
  <c r="Z52" i="2"/>
  <c r="B675" i="2"/>
  <c r="BP22" i="2"/>
  <c r="BN22" i="2"/>
  <c r="Z22" i="2"/>
  <c r="Z23" i="2" s="1"/>
  <c r="Y154" i="2"/>
  <c r="BP151" i="2"/>
  <c r="BN151" i="2"/>
  <c r="Y153" i="2"/>
  <c r="Z151" i="2"/>
  <c r="Z153" i="2" s="1"/>
  <c r="BP31" i="2"/>
  <c r="BN31" i="2"/>
  <c r="Z31" i="2"/>
  <c r="BP46" i="2"/>
  <c r="BN46" i="2"/>
  <c r="BP77" i="2"/>
  <c r="BN77" i="2"/>
  <c r="Z77" i="2"/>
  <c r="BP86" i="2"/>
  <c r="BN86" i="2"/>
  <c r="Y23" i="2"/>
  <c r="X665" i="2"/>
  <c r="Z46" i="2"/>
  <c r="D675" i="2"/>
  <c r="Y65" i="2"/>
  <c r="BP57" i="2"/>
  <c r="BN57" i="2"/>
  <c r="Y64" i="2"/>
  <c r="Z57" i="2"/>
  <c r="Z86" i="2"/>
  <c r="BP118" i="2"/>
  <c r="BN118" i="2"/>
  <c r="Z118" i="2"/>
  <c r="Y24" i="2"/>
  <c r="BP29" i="2"/>
  <c r="BN29" i="2"/>
  <c r="BP62" i="2"/>
  <c r="BN62" i="2"/>
  <c r="BP147" i="2"/>
  <c r="BN147" i="2"/>
  <c r="Z147" i="2"/>
  <c r="BP27" i="2"/>
  <c r="BN27" i="2"/>
  <c r="BP26" i="2"/>
  <c r="Y34" i="2"/>
  <c r="BN26" i="2"/>
  <c r="Z26" i="2"/>
  <c r="Y33" i="2"/>
  <c r="BP106" i="2"/>
  <c r="BN106" i="2"/>
  <c r="Y112" i="2"/>
  <c r="Z106" i="2"/>
  <c r="Y111" i="2"/>
  <c r="Y81" i="2"/>
  <c r="Y136" i="2"/>
  <c r="G675" i="2"/>
  <c r="Y149" i="2"/>
  <c r="BN152" i="2"/>
  <c r="Y173" i="2"/>
  <c r="BN176" i="2"/>
  <c r="BN182" i="2"/>
  <c r="BN186" i="2"/>
  <c r="BN211" i="2"/>
  <c r="BN249" i="2"/>
  <c r="BN274" i="2"/>
  <c r="Y282" i="2"/>
  <c r="Q675" i="2"/>
  <c r="BN297" i="2"/>
  <c r="Y332" i="2"/>
  <c r="BP360" i="2"/>
  <c r="Z360" i="2"/>
  <c r="Z363" i="2" s="1"/>
  <c r="Y411" i="2"/>
  <c r="BN460" i="2"/>
  <c r="Z460" i="2"/>
  <c r="BP460" i="2"/>
  <c r="Y468" i="2"/>
  <c r="BP467" i="2"/>
  <c r="Z467" i="2"/>
  <c r="Z468" i="2" s="1"/>
  <c r="Z480" i="2"/>
  <c r="Y496" i="2"/>
  <c r="BP480" i="2"/>
  <c r="BN480" i="2"/>
  <c r="BP533" i="2"/>
  <c r="BN533" i="2"/>
  <c r="Z533" i="2"/>
  <c r="Z534" i="2" s="1"/>
  <c r="Z559" i="2"/>
  <c r="Y561" i="2"/>
  <c r="BP559" i="2"/>
  <c r="BN559" i="2"/>
  <c r="P675" i="2"/>
  <c r="Y293" i="2"/>
  <c r="BP290" i="2"/>
  <c r="BP299" i="2"/>
  <c r="Z299" i="2"/>
  <c r="Y394" i="2"/>
  <c r="BN498" i="2"/>
  <c r="Z498" i="2"/>
  <c r="Z500" i="2" s="1"/>
  <c r="Y501" i="2"/>
  <c r="BP498" i="2"/>
  <c r="AB675" i="2"/>
  <c r="BP522" i="2"/>
  <c r="BN522" i="2"/>
  <c r="Z522" i="2"/>
  <c r="Z551" i="2"/>
  <c r="BP551" i="2"/>
  <c r="BN551" i="2"/>
  <c r="Z576" i="2"/>
  <c r="BP576" i="2"/>
  <c r="BN576" i="2"/>
  <c r="Y610" i="2"/>
  <c r="Z604" i="2"/>
  <c r="BP604" i="2"/>
  <c r="BN604" i="2"/>
  <c r="Y252" i="2"/>
  <c r="O675" i="2"/>
  <c r="BP285" i="2"/>
  <c r="T675" i="2"/>
  <c r="Y337" i="2"/>
  <c r="Y386" i="2"/>
  <c r="BN382" i="2"/>
  <c r="Z390" i="2"/>
  <c r="Z393" i="2" s="1"/>
  <c r="BP491" i="2"/>
  <c r="BN491" i="2"/>
  <c r="Z491" i="2"/>
  <c r="Y526" i="2"/>
  <c r="BP586" i="2"/>
  <c r="Y589" i="2"/>
  <c r="BN586" i="2"/>
  <c r="Y588" i="2"/>
  <c r="Z586" i="2"/>
  <c r="Z588" i="2" s="1"/>
  <c r="BP634" i="2"/>
  <c r="BN634" i="2"/>
  <c r="Z634" i="2"/>
  <c r="Y72" i="2"/>
  <c r="BN75" i="2"/>
  <c r="Y96" i="2"/>
  <c r="BN100" i="2"/>
  <c r="BN116" i="2"/>
  <c r="Y137" i="2"/>
  <c r="BN140" i="2"/>
  <c r="BN145" i="2"/>
  <c r="BN169" i="2"/>
  <c r="Z171" i="2"/>
  <c r="Z175" i="2"/>
  <c r="Z177" i="2" s="1"/>
  <c r="Y201" i="2"/>
  <c r="BN204" i="2"/>
  <c r="BN208" i="2"/>
  <c r="Z210" i="2"/>
  <c r="BN224" i="2"/>
  <c r="Z226" i="2"/>
  <c r="BN237" i="2"/>
  <c r="BN246" i="2"/>
  <c r="Z248" i="2"/>
  <c r="Z260" i="2"/>
  <c r="Y268" i="2"/>
  <c r="Z273" i="2"/>
  <c r="Z285" i="2"/>
  <c r="Z286" i="2" s="1"/>
  <c r="Z292" i="2"/>
  <c r="BN299" i="2"/>
  <c r="Y309" i="2"/>
  <c r="Y326" i="2"/>
  <c r="Z330" i="2"/>
  <c r="Z331" i="2" s="1"/>
  <c r="Z335" i="2"/>
  <c r="Z337" i="2" s="1"/>
  <c r="V675" i="2"/>
  <c r="Z382" i="2"/>
  <c r="Z384" i="2"/>
  <c r="W675" i="2"/>
  <c r="Y405" i="2"/>
  <c r="Z407" i="2"/>
  <c r="Z417" i="2"/>
  <c r="Z489" i="2"/>
  <c r="BP489" i="2"/>
  <c r="BN489" i="2"/>
  <c r="BP569" i="2"/>
  <c r="BN569" i="2"/>
  <c r="Z569" i="2"/>
  <c r="Z43" i="2"/>
  <c r="Z68" i="2"/>
  <c r="Z71" i="2" s="1"/>
  <c r="Z88" i="2"/>
  <c r="Z92" i="2"/>
  <c r="Z95" i="2" s="1"/>
  <c r="BN131" i="2"/>
  <c r="Z133" i="2"/>
  <c r="Z157" i="2"/>
  <c r="Z159" i="2" s="1"/>
  <c r="Y177" i="2"/>
  <c r="Y183" i="2"/>
  <c r="BN190" i="2"/>
  <c r="Z192" i="2"/>
  <c r="BN215" i="2"/>
  <c r="BN219" i="2"/>
  <c r="Z221" i="2"/>
  <c r="BP244" i="2"/>
  <c r="L675" i="2"/>
  <c r="Z262" i="2"/>
  <c r="Y264" i="2"/>
  <c r="BN278" i="2"/>
  <c r="Z280" i="2"/>
  <c r="BN290" i="2"/>
  <c r="BP297" i="2"/>
  <c r="Y304" i="2"/>
  <c r="BP362" i="2"/>
  <c r="BP368" i="2"/>
  <c r="Y371" i="2"/>
  <c r="BN374" i="2"/>
  <c r="BN390" i="2"/>
  <c r="Z403" i="2"/>
  <c r="Z404" i="2" s="1"/>
  <c r="Y675" i="2"/>
  <c r="Y451" i="2"/>
  <c r="Z515" i="2"/>
  <c r="BP515" i="2"/>
  <c r="BN515" i="2"/>
  <c r="AC675" i="2"/>
  <c r="BP529" i="2"/>
  <c r="BN529" i="2"/>
  <c r="Z529" i="2"/>
  <c r="Z530" i="2" s="1"/>
  <c r="Y534" i="2"/>
  <c r="BP540" i="2"/>
  <c r="Y49" i="2"/>
  <c r="E675" i="2"/>
  <c r="Y103" i="2"/>
  <c r="F675" i="2"/>
  <c r="BP145" i="2"/>
  <c r="BN171" i="2"/>
  <c r="BN175" i="2"/>
  <c r="Y194" i="2"/>
  <c r="BP208" i="2"/>
  <c r="BN210" i="2"/>
  <c r="BN226" i="2"/>
  <c r="K675" i="2"/>
  <c r="BP246" i="2"/>
  <c r="BN248" i="2"/>
  <c r="BN260" i="2"/>
  <c r="BN273" i="2"/>
  <c r="BN285" i="2"/>
  <c r="BP301" i="2"/>
  <c r="BN330" i="2"/>
  <c r="BN335" i="2"/>
  <c r="BN384" i="2"/>
  <c r="BN407" i="2"/>
  <c r="BN417" i="2"/>
  <c r="Y452" i="2"/>
  <c r="Y495" i="2"/>
  <c r="BP483" i="2"/>
  <c r="BN483" i="2"/>
  <c r="Z485" i="2"/>
  <c r="Y577" i="2"/>
  <c r="BP219" i="2"/>
  <c r="Y230" i="2"/>
  <c r="BP292" i="2"/>
  <c r="Y338" i="2"/>
  <c r="Y379" i="2"/>
  <c r="BP382" i="2"/>
  <c r="Y387" i="2"/>
  <c r="BP390" i="2"/>
  <c r="BN428" i="2"/>
  <c r="Z428" i="2"/>
  <c r="Z430" i="2" s="1"/>
  <c r="Y431" i="2"/>
  <c r="BP428" i="2"/>
  <c r="BN541" i="2"/>
  <c r="Z541" i="2"/>
  <c r="Z565" i="2"/>
  <c r="Y578" i="2"/>
  <c r="BP565" i="2"/>
  <c r="BN565" i="2"/>
  <c r="BP582" i="2"/>
  <c r="BN582" i="2"/>
  <c r="Z582" i="2"/>
  <c r="Y611" i="2"/>
  <c r="BP632" i="2"/>
  <c r="BN632" i="2"/>
  <c r="Z632" i="2"/>
  <c r="X666" i="2"/>
  <c r="Z28" i="2"/>
  <c r="Z30" i="2"/>
  <c r="BN59" i="2"/>
  <c r="Z61" i="2"/>
  <c r="BN83" i="2"/>
  <c r="Z85" i="2"/>
  <c r="Z89" i="2" s="1"/>
  <c r="Y121" i="2"/>
  <c r="Z130" i="2"/>
  <c r="Y141" i="2"/>
  <c r="BP171" i="2"/>
  <c r="BP175" i="2"/>
  <c r="Z189" i="2"/>
  <c r="Z194" i="2" s="1"/>
  <c r="Y205" i="2"/>
  <c r="Z214" i="2"/>
  <c r="BN234" i="2"/>
  <c r="Z238" i="2"/>
  <c r="Z239" i="2" s="1"/>
  <c r="Z245" i="2"/>
  <c r="BN255" i="2"/>
  <c r="Z257" i="2"/>
  <c r="Y265" i="2"/>
  <c r="BP273" i="2"/>
  <c r="Z277" i="2"/>
  <c r="Z300" i="2"/>
  <c r="Z307" i="2"/>
  <c r="Z308" i="2" s="1"/>
  <c r="BN315" i="2"/>
  <c r="BP330" i="2"/>
  <c r="BP335" i="2"/>
  <c r="BN357" i="2"/>
  <c r="Z369" i="2"/>
  <c r="Z370" i="2" s="1"/>
  <c r="Z373" i="2"/>
  <c r="Z379" i="2" s="1"/>
  <c r="BN398" i="2"/>
  <c r="BP407" i="2"/>
  <c r="BN433" i="2"/>
  <c r="Y435" i="2"/>
  <c r="Z433" i="2"/>
  <c r="Z438" i="2"/>
  <c r="Z439" i="2" s="1"/>
  <c r="BN443" i="2"/>
  <c r="BN454" i="2"/>
  <c r="Z454" i="2"/>
  <c r="Z456" i="2" s="1"/>
  <c r="Y457" i="2"/>
  <c r="BP454" i="2"/>
  <c r="Y469" i="2"/>
  <c r="BN485" i="2"/>
  <c r="Z492" i="2"/>
  <c r="BN494" i="2"/>
  <c r="Z494" i="2"/>
  <c r="BP494" i="2"/>
  <c r="Z580" i="2"/>
  <c r="Z583" i="2" s="1"/>
  <c r="BP580" i="2"/>
  <c r="BN580" i="2"/>
  <c r="AF675" i="2"/>
  <c r="Z45" i="2"/>
  <c r="C675" i="2"/>
  <c r="BN45" i="2"/>
  <c r="Z47" i="2"/>
  <c r="Z51" i="2"/>
  <c r="Z53" i="2" s="1"/>
  <c r="BN70" i="2"/>
  <c r="BN74" i="2"/>
  <c r="Z76" i="2"/>
  <c r="Z80" i="2" s="1"/>
  <c r="BN94" i="2"/>
  <c r="BN99" i="2"/>
  <c r="Z101" i="2"/>
  <c r="Z102" i="2" s="1"/>
  <c r="Z105" i="2"/>
  <c r="Z111" i="2" s="1"/>
  <c r="BN110" i="2"/>
  <c r="BN115" i="2"/>
  <c r="Z117" i="2"/>
  <c r="Z120" i="2" s="1"/>
  <c r="BN135" i="2"/>
  <c r="BN139" i="2"/>
  <c r="Z146" i="2"/>
  <c r="Z148" i="2" s="1"/>
  <c r="BN168" i="2"/>
  <c r="Z170" i="2"/>
  <c r="Z172" i="2" s="1"/>
  <c r="Y195" i="2"/>
  <c r="BN199" i="2"/>
  <c r="BN203" i="2"/>
  <c r="Z209" i="2"/>
  <c r="Z216" i="2" s="1"/>
  <c r="Y216" i="2"/>
  <c r="BN223" i="2"/>
  <c r="Z225" i="2"/>
  <c r="BN243" i="2"/>
  <c r="Z247" i="2"/>
  <c r="M675" i="2"/>
  <c r="Z272" i="2"/>
  <c r="Z281" i="2" s="1"/>
  <c r="Y286" i="2"/>
  <c r="Z291" i="2"/>
  <c r="Z293" i="2" s="1"/>
  <c r="Z302" i="2"/>
  <c r="BN311" i="2"/>
  <c r="BN361" i="2"/>
  <c r="BN367" i="2"/>
  <c r="BP378" i="2"/>
  <c r="BP403" i="2"/>
  <c r="BN459" i="2"/>
  <c r="Y465" i="2"/>
  <c r="Z459" i="2"/>
  <c r="BP524" i="2"/>
  <c r="BN524" i="2"/>
  <c r="Z524" i="2"/>
  <c r="Y530" i="2"/>
  <c r="AD675" i="2"/>
  <c r="Y555" i="2"/>
  <c r="Y554" i="2"/>
  <c r="BP539" i="2"/>
  <c r="BN539" i="2"/>
  <c r="Z539" i="2"/>
  <c r="Z553" i="2"/>
  <c r="BP553" i="2"/>
  <c r="BN553" i="2"/>
  <c r="BN61" i="2"/>
  <c r="Y148" i="2"/>
  <c r="I675" i="2"/>
  <c r="BN189" i="2"/>
  <c r="BN214" i="2"/>
  <c r="BN238" i="2"/>
  <c r="BN245" i="2"/>
  <c r="BN257" i="2"/>
  <c r="BN277" i="2"/>
  <c r="BN300" i="2"/>
  <c r="BN307" i="2"/>
  <c r="BP357" i="2"/>
  <c r="BN369" i="2"/>
  <c r="BN373" i="2"/>
  <c r="BP416" i="2"/>
  <c r="Y425" i="2"/>
  <c r="Z416" i="2"/>
  <c r="BN438" i="2"/>
  <c r="BP443" i="2"/>
  <c r="Y474" i="2"/>
  <c r="BP473" i="2"/>
  <c r="Z675" i="2"/>
  <c r="Z473" i="2"/>
  <c r="Z474" i="2" s="1"/>
  <c r="BN492" i="2"/>
  <c r="BP541" i="2"/>
  <c r="BN548" i="2"/>
  <c r="Z548" i="2"/>
  <c r="BN573" i="2"/>
  <c r="Z573" i="2"/>
  <c r="X667" i="2"/>
  <c r="BN85" i="2"/>
  <c r="Y127" i="2"/>
  <c r="BN130" i="2"/>
  <c r="F9" i="2"/>
  <c r="BP74" i="2"/>
  <c r="BP99" i="2"/>
  <c r="BP115" i="2"/>
  <c r="BP139" i="2"/>
  <c r="H675" i="2"/>
  <c r="Z182" i="2"/>
  <c r="Z183" i="2" s="1"/>
  <c r="J675" i="2"/>
  <c r="BP203" i="2"/>
  <c r="Y240" i="2"/>
  <c r="BP243" i="2"/>
  <c r="Z261" i="2"/>
  <c r="BN272" i="2"/>
  <c r="Y294" i="2"/>
  <c r="S675" i="2"/>
  <c r="Z321" i="2"/>
  <c r="Z322" i="2" s="1"/>
  <c r="BN329" i="2"/>
  <c r="Y342" i="2"/>
  <c r="Y404" i="2"/>
  <c r="Z408" i="2"/>
  <c r="Z418" i="2"/>
  <c r="BP420" i="2"/>
  <c r="Z420" i="2"/>
  <c r="BP422" i="2"/>
  <c r="BN422" i="2"/>
  <c r="BN424" i="2"/>
  <c r="Z424" i="2"/>
  <c r="BP424" i="2"/>
  <c r="BP433" i="2"/>
  <c r="Y464" i="2"/>
  <c r="BN512" i="2"/>
  <c r="Y518" i="2"/>
  <c r="Z512" i="2"/>
  <c r="Z517" i="2" s="1"/>
  <c r="Y531" i="2"/>
  <c r="Y583" i="2"/>
  <c r="Z606" i="2"/>
  <c r="BP606" i="2"/>
  <c r="BN606" i="2"/>
  <c r="BP630" i="2"/>
  <c r="Y639" i="2"/>
  <c r="BN630" i="2"/>
  <c r="Y638" i="2"/>
  <c r="Z630" i="2"/>
  <c r="BP636" i="2"/>
  <c r="BN636" i="2"/>
  <c r="Z636" i="2"/>
  <c r="BN28" i="2"/>
  <c r="BN30" i="2"/>
  <c r="X669" i="2"/>
  <c r="Y251" i="2"/>
  <c r="BN267" i="2"/>
  <c r="Y287" i="2"/>
  <c r="BP307" i="2"/>
  <c r="BN325" i="2"/>
  <c r="BP373" i="2"/>
  <c r="Z397" i="2"/>
  <c r="Z399" i="2" s="1"/>
  <c r="Y399" i="2"/>
  <c r="BN416" i="2"/>
  <c r="Z422" i="2"/>
  <c r="BN434" i="2"/>
  <c r="Z434" i="2"/>
  <c r="BP434" i="2"/>
  <c r="BP438" i="2"/>
  <c r="BN444" i="2"/>
  <c r="Z444" i="2"/>
  <c r="BP446" i="2"/>
  <c r="Z446" i="2"/>
  <c r="BP448" i="2"/>
  <c r="BN448" i="2"/>
  <c r="BN450" i="2"/>
  <c r="Z450" i="2"/>
  <c r="BP450" i="2"/>
  <c r="BP459" i="2"/>
  <c r="Z462" i="2"/>
  <c r="BP462" i="2"/>
  <c r="BN462" i="2"/>
  <c r="BN473" i="2"/>
  <c r="BN486" i="2"/>
  <c r="Z486" i="2"/>
  <c r="BP488" i="2"/>
  <c r="Z488" i="2"/>
  <c r="Y510" i="2"/>
  <c r="BP547" i="2"/>
  <c r="BP572" i="2"/>
  <c r="BN608" i="2"/>
  <c r="BP620" i="2"/>
  <c r="BP622" i="2"/>
  <c r="BP624" i="2"/>
  <c r="BP626" i="2"/>
  <c r="Z641" i="2"/>
  <c r="Z643" i="2"/>
  <c r="Y645" i="2"/>
  <c r="BN654" i="2"/>
  <c r="BP662" i="2"/>
  <c r="BP608" i="2"/>
  <c r="Z621" i="2"/>
  <c r="Z623" i="2"/>
  <c r="Z625" i="2"/>
  <c r="Y627" i="2"/>
  <c r="BN641" i="2"/>
  <c r="BN643" i="2"/>
  <c r="BP654" i="2"/>
  <c r="Y663" i="2"/>
  <c r="Z613" i="2"/>
  <c r="Z617" i="2" s="1"/>
  <c r="Y646" i="2"/>
  <c r="BP650" i="2"/>
  <c r="Z543" i="2"/>
  <c r="Z550" i="2"/>
  <c r="Z552" i="2"/>
  <c r="Z558" i="2"/>
  <c r="Z560" i="2" s="1"/>
  <c r="Z566" i="2"/>
  <c r="Z575" i="2"/>
  <c r="Y655" i="2"/>
  <c r="Y628" i="2"/>
  <c r="Y664" i="2"/>
  <c r="Y656" i="2"/>
  <c r="BN523" i="2"/>
  <c r="BN545" i="2"/>
  <c r="Z547" i="2"/>
  <c r="BN570" i="2"/>
  <c r="Z572" i="2"/>
  <c r="BN587" i="2"/>
  <c r="Z620" i="2"/>
  <c r="Z622" i="2"/>
  <c r="Z624" i="2"/>
  <c r="Z626" i="2"/>
  <c r="BN642" i="2"/>
  <c r="BN644" i="2"/>
  <c r="Z662" i="2"/>
  <c r="Z663" i="2" s="1"/>
  <c r="Z451" i="2" l="1"/>
  <c r="Z264" i="2"/>
  <c r="Z251" i="2"/>
  <c r="Z577" i="2"/>
  <c r="Z495" i="2"/>
  <c r="Z230" i="2"/>
  <c r="Z303" i="2"/>
  <c r="Y669" i="2"/>
  <c r="Z410" i="2"/>
  <c r="Z610" i="2"/>
  <c r="Z425" i="2"/>
  <c r="Z64" i="2"/>
  <c r="X668" i="2"/>
  <c r="Z48" i="2"/>
  <c r="Z386" i="2"/>
  <c r="Z435" i="2"/>
  <c r="Z627" i="2"/>
  <c r="Z464" i="2"/>
  <c r="Z33" i="2"/>
  <c r="Z645" i="2"/>
  <c r="Z136" i="2"/>
  <c r="Z525" i="2"/>
  <c r="Y666" i="2"/>
  <c r="Z638" i="2"/>
  <c r="Z554" i="2"/>
  <c r="Y665" i="2"/>
  <c r="Y667" i="2"/>
  <c r="Z670" i="2" l="1"/>
  <c r="Y668" i="2"/>
</calcChain>
</file>

<file path=xl/sharedStrings.xml><?xml version="1.0" encoding="utf-8"?>
<sst xmlns="http://schemas.openxmlformats.org/spreadsheetml/2006/main" count="5290" uniqueCount="1103">
  <si>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</si>
  <si>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</si>
  <si>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</si>
  <si>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</si>
  <si>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</si>
  <si>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</si>
  <si>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</si>
  <si>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</si>
  <si>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</si>
  <si>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</si>
  <si>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</si>
  <si>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</si>
  <si>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</si>
  <si>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</si>
  <si>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</si>
  <si>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</si>
  <si>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</si>
  <si>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</si>
  <si>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</si>
  <si>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</si>
  <si>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</si>
  <si>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</si>
  <si>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</si>
  <si>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</si>
  <si>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</si>
  <si>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</si>
  <si>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</si>
  <si>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</si>
  <si>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</si>
  <si>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</si>
  <si>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</si>
  <si>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</si>
  <si>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</si>
  <si>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</si>
  <si>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</si>
  <si>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</si>
  <si>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</si>
  <si>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</si>
  <si>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</si>
  <si>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</si>
  <si>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</si>
  <si>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</si>
  <si>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</si>
  <si>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</si>
  <si>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</si>
  <si>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</si>
  <si>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</si>
  <si>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</si>
  <si>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</si>
  <si>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</si>
  <si>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</si>
  <si>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</si>
  <si>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</si>
  <si>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</si>
  <si>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</si>
  <si>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</si>
  <si>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</si>
  <si>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</si>
  <si>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</si>
  <si>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</si>
  <si>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</si>
  <si>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</si>
  <si>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</si>
  <si>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</si>
  <si>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</si>
  <si>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</si>
  <si>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</si>
  <si>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</si>
  <si>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</si>
  <si>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</si>
  <si>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</si>
  <si>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</si>
  <si>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</si>
  <si>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</si>
  <si>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</si>
  <si>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</si>
  <si>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</si>
  <si>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</si>
  <si>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</si>
  <si>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</si>
  <si>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</si>
  <si>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</si>
  <si>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</si>
  <si>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</si>
  <si>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</si>
  <si>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</si>
  <si>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</si>
  <si>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</si>
  <si>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</si>
  <si>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</si>
  <si>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</si>
  <si>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</si>
  <si>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</si>
  <si>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</si>
  <si>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</si>
  <si>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</si>
  <si>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</si>
  <si>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</si>
  <si>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</si>
  <si>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</si>
  <si>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</si>
  <si>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</si>
  <si>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</si>
  <si>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</si>
  <si>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</si>
  <si>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</si>
  <si>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</si>
  <si>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</si>
  <si>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</si>
  <si>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</si>
  <si>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</si>
  <si>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</si>
  <si>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</si>
  <si>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</si>
  <si>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</si>
  <si>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</si>
  <si>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</si>
  <si>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</si>
  <si>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</si>
  <si>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</si>
  <si>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</si>
  <si>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</si>
  <si>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</si>
  <si>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</si>
  <si>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</si>
  <si>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</si>
  <si>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</si>
  <si>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</si>
  <si>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</si>
  <si>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</si>
  <si>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</si>
  <si>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</si>
  <si>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</si>
  <si>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</si>
  <si>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</si>
  <si>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</si>
  <si>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</si>
  <si>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</si>
  <si>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</si>
  <si>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</si>
  <si>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</si>
  <si>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</si>
  <si>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</si>
  <si>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</si>
  <si>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</si>
  <si>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</si>
  <si>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</si>
  <si>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</si>
  <si>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</si>
  <si>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</si>
  <si>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</si>
  <si>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</si>
  <si>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</si>
  <si>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</si>
  <si>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</si>
  <si>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</si>
  <si>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</si>
  <si>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</si>
  <si>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</si>
  <si>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</si>
  <si>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</si>
  <si>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</si>
  <si>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</si>
  <si>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</si>
  <si>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</si>
  <si>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</si>
  <si>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</si>
  <si>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</si>
  <si>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</si>
  <si>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</si>
  <si>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</si>
  <si>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</si>
  <si>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</si>
  <si>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</si>
  <si>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</si>
  <si>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</si>
  <si>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</si>
  <si>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</si>
  <si>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</si>
  <si>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</si>
  <si>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</si>
  <si>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</si>
  <si>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</si>
  <si>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</si>
  <si>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</si>
  <si>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</si>
  <si>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</si>
  <si>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</si>
  <si>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</si>
  <si>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</si>
  <si>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</si>
  <si>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</si>
  <si>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</si>
  <si>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</si>
  <si>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</si>
  <si>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</si>
  <si>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</si>
  <si>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</si>
  <si>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</si>
  <si>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</si>
  <si>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</si>
  <si>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</si>
  <si>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</si>
  <si>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</si>
  <si>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</si>
  <si>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</si>
  <si>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</si>
  <si>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</si>
  <si>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</si>
  <si>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</si>
  <si>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</si>
  <si>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</si>
  <si>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</si>
  <si>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</si>
  <si>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</si>
  <si>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</si>
  <si>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</si>
  <si>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</si>
  <si>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</si>
  <si>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</si>
  <si>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</si>
  <si>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</si>
  <si>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</si>
  <si>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</si>
  <si>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</si>
  <si>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</si>
  <si>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</si>
  <si>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</si>
  <si>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</si>
  <si>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</si>
  <si>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</si>
  <si>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</si>
  <si>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</si>
  <si>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</si>
  <si>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</si>
  <si>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</si>
  <si>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</si>
  <si>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</si>
  <si>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</si>
  <si>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</si>
  <si>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</si>
  <si>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</si>
  <si>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</si>
  <si>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</si>
  <si>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</si>
  <si>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</si>
  <si>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</si>
  <si>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</si>
  <si>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</si>
  <si>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</si>
  <si>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</si>
  <si>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</si>
  <si>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</si>
  <si>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</si>
  <si>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</si>
  <si>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</si>
  <si>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</si>
  <si>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</si>
  <si>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</si>
  <si>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</si>
  <si>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</si>
  <si>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</si>
  <si>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</si>
  <si>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</si>
  <si>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</si>
  <si>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</si>
  <si>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</si>
  <si>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</si>
  <si>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</si>
  <si>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</si>
  <si>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</si>
  <si>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</si>
  <si>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</si>
  <si>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</si>
  <si>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</si>
  <si>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</si>
  <si>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</si>
  <si>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</si>
  <si>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</si>
  <si>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</si>
  <si>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</si>
  <si>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</si>
  <si>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</si>
  <si>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</si>
  <si>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</si>
  <si>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</si>
  <si>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</si>
  <si>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</si>
  <si>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</si>
  <si>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</si>
  <si>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</si>
  <si>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</si>
  <si>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</si>
  <si>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</si>
  <si>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</si>
  <si>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</si>
  <si>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</si>
  <si>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</si>
  <si>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</si>
  <si>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</si>
  <si>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</si>
  <si>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</si>
  <si>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</si>
  <si>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</si>
  <si>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</si>
  <si>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</si>
  <si>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</si>
  <si>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</si>
  <si>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</si>
  <si>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</si>
  <si>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</si>
  <si>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</si>
  <si>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</si>
  <si>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</si>
  <si>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</si>
  <si>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</si>
  <si>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</si>
  <si>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</si>
  <si>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</si>
  <si>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</si>
  <si>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</si>
  <si>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</si>
  <si>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</si>
  <si>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</si>
  <si>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</si>
  <si>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</si>
  <si>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</si>
  <si>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</si>
  <si>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</si>
  <si>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</si>
  <si>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</si>
  <si>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</si>
  <si>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</si>
  <si>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</si>
  <si>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</si>
  <si>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</si>
  <si>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</si>
  <si>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</si>
  <si>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</si>
  <si>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</si>
  <si>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</si>
  <si>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</si>
  <si>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</si>
  <si>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</si>
  <si>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</si>
  <si>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</si>
  <si>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</si>
  <si>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</si>
  <si>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</si>
  <si>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</si>
  <si>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</si>
  <si>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</si>
  <si>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</si>
  <si>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</si>
  <si>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</si>
  <si>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</si>
  <si>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</si>
  <si>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</si>
  <si>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</si>
  <si>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</si>
  <si>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</si>
  <si>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</si>
  <si>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</si>
  <si>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</si>
  <si>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</si>
  <si>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</si>
  <si>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</si>
  <si>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</si>
  <si>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</si>
  <si>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</si>
  <si>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</si>
  <si>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</si>
  <si>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</si>
  <si>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</si>
  <si>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</si>
  <si>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</si>
  <si>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</si>
  <si>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</si>
  <si>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</si>
  <si>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</si>
  <si>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</si>
  <si>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</si>
  <si>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</si>
  <si>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</si>
  <si>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</si>
  <si>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</si>
  <si>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</si>
  <si>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</si>
  <si>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</si>
  <si>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</si>
  <si>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</si>
  <si>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</si>
  <si>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</si>
  <si>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</si>
  <si>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</si>
  <si>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</si>
  <si>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</si>
  <si>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</si>
  <si>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</si>
  <si>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</si>
  <si>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</si>
  <si>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</si>
  <si>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</si>
  <si>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</si>
  <si>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</si>
  <si>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</si>
  <si>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</si>
  <si>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</si>
  <si>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</si>
  <si>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</si>
  <si>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</si>
  <si>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</si>
  <si>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</si>
  <si>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</si>
  <si>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</si>
  <si>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</si>
  <si>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</si>
  <si>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</si>
  <si>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</si>
  <si>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</si>
  <si>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</si>
  <si>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</si>
  <si>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</si>
  <si>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</si>
  <si>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</si>
  <si>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</si>
  <si>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</si>
  <si>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</si>
  <si>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</si>
  <si>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</si>
  <si>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</si>
  <si>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</si>
  <si>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</si>
  <si>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</si>
  <si>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</si>
  <si>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</si>
  <si>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</si>
  <si>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</si>
  <si>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</si>
  <si>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</si>
  <si>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</si>
  <si>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</si>
  <si>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</si>
  <si>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</si>
  <si>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</si>
  <si>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</si>
  <si>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</si>
  <si>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</si>
  <si>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</si>
  <si>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</si>
  <si>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</si>
  <si>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</si>
  <si>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</si>
  <si>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</si>
  <si>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</si>
  <si>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</si>
  <si>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</si>
  <si>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</si>
  <si>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</si>
  <si>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</si>
  <si>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</si>
  <si>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</si>
  <si>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</si>
  <si>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</si>
  <si>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</si>
  <si>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</si>
  <si>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</si>
  <si>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</si>
  <si>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</si>
  <si>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</si>
  <si>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</si>
  <si>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</si>
  <si>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</si>
  <si>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</si>
  <si>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</si>
  <si>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</si>
  <si>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</si>
  <si>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</si>
  <si>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</si>
  <si>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</si>
  <si>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</si>
  <si>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</si>
  <si>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</si>
  <si>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</si>
  <si>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</si>
  <si>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</si>
  <si>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</si>
  <si>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</si>
  <si>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</si>
  <si>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</si>
  <si>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</si>
  <si>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</si>
  <si>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</si>
  <si>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</si>
  <si>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</si>
  <si>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</si>
  <si>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</si>
  <si>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</si>
  <si>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</si>
  <si>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</si>
  <si>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</si>
  <si>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</si>
  <si>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</si>
  <si>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</si>
  <si>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</si>
  <si>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</si>
  <si>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</si>
  <si>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</si>
  <si>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</si>
  <si>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</si>
  <si>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</si>
  <si>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</si>
  <si>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</si>
  <si>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</si>
  <si>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</si>
  <si>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</si>
  <si>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</si>
  <si>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</si>
  <si>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</si>
  <si>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</si>
  <si>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</si>
  <si>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</si>
  <si>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</si>
  <si>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</si>
  <si>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</si>
  <si>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</si>
  <si>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</si>
  <si>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</si>
  <si>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</si>
  <si>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</si>
  <si>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</si>
  <si>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</si>
  <si>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</si>
  <si>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</si>
  <si>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</si>
  <si>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</si>
  <si>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</si>
  <si>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</si>
  <si>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</si>
  <si>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</si>
  <si>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</si>
  <si>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</si>
  <si>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</si>
  <si>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</si>
  <si>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</si>
  <si>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</si>
  <si>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</si>
  <si>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</si>
  <si>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</si>
  <si>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</si>
  <si>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</si>
  <si>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</si>
  <si>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</si>
  <si>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</si>
  <si>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</si>
  <si>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</si>
  <si>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</si>
  <si>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</si>
  <si>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</si>
  <si>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</si>
  <si>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</si>
  <si>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</si>
  <si>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</si>
  <si>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</si>
  <si>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</si>
  <si>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</si>
  <si>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</si>
  <si>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</si>
  <si>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</si>
  <si>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</si>
  <si>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</si>
  <si>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</si>
  <si>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</si>
  <si>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</si>
  <si>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</si>
  <si>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</si>
  <si>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</si>
  <si>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</si>
  <si>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</si>
  <si>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</si>
  <si>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</si>
  <si>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</si>
  <si>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</si>
  <si>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</si>
  <si>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</si>
  <si>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</si>
  <si>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</si>
  <si>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</si>
  <si>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</si>
  <si>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</si>
  <si>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</si>
  <si>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</si>
  <si>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</si>
  <si>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</si>
  <si>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</si>
  <si>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</si>
  <si>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</si>
  <si>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</si>
  <si>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</si>
  <si>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</si>
  <si>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</si>
  <si>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</si>
  <si>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</si>
  <si>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</si>
  <si>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</si>
  <si>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</si>
  <si>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</si>
  <si>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</si>
  <si>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</si>
  <si>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</si>
  <si>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</si>
  <si>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</si>
  <si>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</si>
  <si>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</si>
  <si>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</si>
  <si>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</si>
  <si>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</si>
  <si>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</si>
  <si>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</si>
  <si>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</si>
  <si>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</si>
  <si>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</si>
  <si>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</si>
  <si>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</si>
  <si>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</si>
  <si>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</si>
  <si>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</si>
  <si>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</si>
  <si>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</si>
  <si>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</si>
  <si>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</si>
  <si>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</si>
  <si>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</si>
  <si>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</si>
  <si>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</si>
  <si>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</si>
  <si>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</si>
  <si>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</si>
  <si>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</si>
  <si>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</si>
  <si>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</si>
  <si>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</si>
  <si>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</si>
  <si>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</si>
  <si>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</si>
  <si>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</si>
  <si>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</si>
  <si>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</si>
  <si>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</si>
  <si>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</si>
  <si>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</si>
  <si>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</si>
  <si>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</si>
  <si>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</si>
  <si>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</si>
  <si>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</si>
  <si>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</si>
  <si>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</si>
  <si>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</si>
  <si>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</si>
  <si>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</si>
  <si>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</si>
  <si>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</si>
  <si>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</si>
  <si>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</si>
  <si>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</si>
  <si>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</si>
  <si>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</si>
  <si>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</si>
  <si>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</si>
  <si>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</si>
  <si>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</si>
  <si>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</si>
  <si>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</si>
  <si>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</si>
  <si>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</si>
  <si>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</si>
  <si>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</si>
  <si>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</si>
  <si>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</si>
  <si>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</si>
  <si>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</si>
  <si>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</si>
  <si>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</si>
  <si>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</si>
  <si>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</si>
  <si>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</si>
  <si>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</si>
  <si>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</si>
  <si>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</si>
  <si>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</si>
  <si>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</si>
  <si>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</si>
  <si>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</si>
  <si>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</si>
  <si>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</si>
  <si>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</si>
  <si>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</si>
  <si>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</si>
  <si>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</si>
  <si>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</si>
  <si>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</si>
  <si>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</si>
  <si>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</si>
  <si>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</si>
  <si>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</si>
  <si>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</si>
  <si>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</si>
  <si>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</si>
  <si>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</si>
  <si>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</si>
  <si>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</si>
  <si>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</si>
  <si>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</si>
  <si>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</si>
  <si>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</si>
  <si>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</si>
  <si>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</si>
  <si>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</si>
  <si>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</si>
  <si>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</si>
  <si>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</si>
  <si>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</si>
  <si>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</si>
  <si>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</si>
  <si>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</si>
  <si>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</si>
  <si>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</si>
  <si>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</si>
  <si>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</si>
  <si>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</si>
  <si>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</si>
  <si>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</si>
  <si>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</si>
  <si>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</si>
  <si>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</si>
  <si>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</si>
  <si>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</si>
  <si>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</si>
  <si>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</si>
  <si>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</si>
  <si>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</si>
  <si>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</si>
  <si>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</si>
  <si>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</si>
  <si>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</si>
  <si>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</si>
  <si>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</si>
  <si>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</si>
  <si>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</si>
  <si>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</si>
  <si>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</si>
  <si>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</si>
  <si>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</si>
  <si>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</si>
  <si>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</si>
  <si>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</si>
  <si>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</si>
  <si>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</si>
  <si>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</si>
  <si>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</si>
  <si>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</si>
  <si>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</si>
  <si>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</si>
  <si>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</si>
  <si>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</si>
  <si>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</si>
  <si>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</si>
  <si>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</si>
  <si>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</si>
  <si>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</si>
  <si>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</si>
  <si>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</si>
  <si>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</si>
  <si>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</si>
  <si>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</si>
  <si>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</si>
  <si>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</si>
  <si>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</si>
  <si>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</si>
  <si>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</si>
  <si>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</si>
  <si>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</si>
  <si>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</si>
  <si>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</si>
  <si>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</si>
  <si>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</si>
  <si>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</si>
  <si>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</si>
  <si>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</si>
  <si>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</si>
  <si>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</si>
  <si>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</si>
  <si>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</si>
  <si>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</si>
  <si>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</si>
  <si>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</si>
  <si>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</si>
  <si>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</si>
  <si>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</si>
  <si>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</si>
  <si>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</si>
  <si>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</si>
  <si>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</si>
  <si>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</si>
  <si>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</si>
  <si>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</si>
  <si>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</si>
  <si>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</si>
  <si>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</si>
  <si>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</si>
  <si>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</si>
  <si>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</si>
  <si>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</si>
  <si>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</si>
  <si>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</si>
  <si>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</si>
  <si>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</si>
  <si>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</si>
  <si>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</si>
  <si>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</si>
  <si>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</si>
  <si>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</si>
  <si>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</si>
  <si>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</si>
  <si>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</si>
  <si>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</si>
  <si>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</si>
  <si>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</si>
  <si>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</si>
  <si>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</si>
  <si>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</si>
  <si>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</si>
  <si>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</si>
  <si>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</si>
  <si>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</si>
  <si>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</si>
  <si>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</si>
  <si>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</si>
  <si>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</si>
  <si>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</si>
  <si>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</si>
  <si>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</si>
  <si>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</si>
  <si>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</si>
  <si>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</si>
  <si>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</si>
  <si>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</si>
  <si>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</si>
  <si>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</si>
  <si>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</si>
  <si>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</si>
  <si>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</si>
  <si>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</si>
  <si>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</si>
  <si>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</si>
  <si>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</si>
  <si>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</si>
  <si>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</si>
  <si>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</si>
  <si>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</si>
  <si>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</si>
  <si>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</si>
  <si>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</si>
  <si>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</si>
  <si>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</si>
  <si>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</si>
  <si>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</si>
  <si>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</si>
  <si>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</si>
  <si>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</si>
  <si>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</si>
  <si>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</si>
  <si>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</si>
  <si>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</si>
  <si>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</si>
  <si>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</si>
  <si>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</si>
  <si>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</si>
  <si>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</si>
  <si>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</si>
  <si>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</si>
  <si>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</si>
  <si>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</si>
  <si>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</si>
  <si>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</si>
  <si>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</si>
  <si>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</si>
  <si>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</si>
  <si>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</si>
  <si>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</si>
  <si>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</si>
  <si>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</si>
  <si>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</si>
  <si>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</si>
  <si>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</si>
  <si>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</si>
  <si>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</si>
  <si>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</si>
  <si>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</si>
  <si>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</si>
  <si>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</si>
  <si>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</si>
  <si>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</si>
  <si>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</si>
  <si>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</si>
  <si>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</si>
  <si>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</si>
  <si>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</si>
  <si>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</si>
  <si>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</si>
  <si>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</si>
  <si>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</si>
  <si>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</si>
  <si>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</si>
  <si>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</si>
  <si>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</si>
  <si>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</si>
  <si>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</si>
  <si>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</si>
  <si>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</si>
  <si>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</si>
  <si>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</si>
  <si>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</si>
  <si>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</si>
  <si>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</si>
  <si>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</si>
  <si>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</si>
  <si>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</si>
  <si>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</si>
  <si>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</si>
  <si>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</si>
  <si>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</si>
  <si>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</si>
  <si>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</si>
  <si>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</si>
  <si>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</si>
  <si>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</si>
  <si>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</si>
  <si>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</si>
  <si>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</si>
  <si>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</si>
  <si>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</si>
  <si>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</si>
  <si>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</si>
  <si>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</si>
  <si>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</si>
  <si>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</si>
  <si>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</si>
  <si>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</si>
  <si>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</si>
  <si>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</si>
  <si>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</si>
  <si>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</si>
  <si>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</si>
  <si>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</si>
  <si>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</si>
  <si>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</si>
  <si>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</si>
  <si>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</si>
  <si>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</si>
  <si>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</si>
  <si>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</si>
  <si>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</si>
  <si>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</si>
  <si>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</si>
  <si>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</si>
  <si>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</si>
  <si>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</si>
  <si>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</si>
  <si>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</si>
  <si>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</si>
  <si>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</si>
  <si>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</si>
  <si>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</si>
  <si>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</si>
  <si>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</si>
  <si>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</si>
  <si>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</si>
  <si>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</si>
  <si>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</si>
  <si>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</si>
  <si>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</si>
  <si>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</si>
  <si>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</si>
  <si>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</si>
  <si>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</si>
  <si>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</si>
  <si>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</si>
  <si>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</si>
  <si>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</si>
  <si>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</si>
  <si>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</si>
  <si>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</si>
  <si>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</si>
  <si>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</si>
  <si>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</si>
  <si>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</si>
  <si>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</si>
  <si>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</si>
  <si>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</si>
  <si>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</si>
  <si>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</si>
  <si>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</si>
  <si>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</si>
  <si>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</si>
  <si>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</si>
  <si>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</si>
  <si>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</si>
  <si>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</si>
  <si>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</si>
  <si>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</si>
  <si>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</si>
  <si>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</si>
  <si>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</si>
  <si>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</si>
  <si>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</si>
  <si>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</si>
  <si>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</si>
  <si>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</si>
  <si>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</si>
  <si>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</si>
  <si>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</si>
  <si>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</si>
  <si>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</si>
  <si>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</si>
  <si>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</si>
  <si>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</si>
  <si>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</si>
  <si>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</si>
  <si>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</si>
  <si>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</si>
  <si>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</si>
  <si>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</si>
  <si>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</si>
  <si>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</si>
  <si>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</si>
  <si>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</si>
  <si>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</si>
  <si>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</si>
  <si>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</si>
  <si>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</si>
  <si>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</si>
  <si>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</si>
  <si>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</si>
  <si>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</si>
  <si>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</si>
  <si>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</si>
  <si>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</si>
  <si>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</si>
  <si>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</si>
  <si>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</si>
  <si>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</si>
  <si>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</si>
  <si>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</si>
  <si>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</si>
  <si>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</si>
  <si>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</si>
  <si>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</si>
  <si>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</si>
  <si>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</si>
  <si>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</si>
  <si>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</si>
  <si>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</si>
  <si>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</si>
  <si>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</si>
  <si>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</si>
  <si>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</si>
  <si>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</si>
  <si>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</si>
  <si>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</si>
  <si>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</si>
  <si>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</si>
  <si>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</si>
  <si>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</si>
  <si>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</si>
  <si>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</si>
  <si>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</si>
  <si>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</si>
  <si>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</si>
  <si>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</si>
  <si>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</si>
  <si>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</si>
  <si>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НВ, ООО 9001015535, Запорожская обл, Мелитополь г, Полевая ул, д. 3, стр А,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</si>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</sst>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>
        <v>45703</v>
      </c>
      <c r="R5" s="785"/>
      <c r="T5" s="786" t="s">
        <v>3</v>
      </c>
      <c r="U5" s="787"/>
      <c r="V5" s="788" t="s">
        <v>1067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1083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>Суббота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6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/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>
        <v>0.41666666666666669</v>
      </c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/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/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75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75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76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82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87</v>
      </c>
      <c r="B27" s="63" t="s">
        <v>88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89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60" t="s">
        <v>92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61" t="s">
        <v>96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62" t="s">
        <v>100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108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109</v>
      </c>
      <c r="B36" s="63" t="s">
        <v>110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86</v>
      </c>
      <c r="L36" s="37" t="s">
        <v>45</v>
      </c>
      <c r="M36" s="38" t="s">
        <v>113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111</v>
      </c>
      <c r="AG36" s="78"/>
      <c r="AJ36" s="84" t="s">
        <v>45</v>
      </c>
      <c r="AK36" s="84">
        <v>0</v>
      </c>
      <c r="BB36" s="103" t="s">
        <v>112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114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115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116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117</v>
      </c>
      <c r="B42" s="63" t="s">
        <v>118</v>
      </c>
      <c r="C42" s="36">
        <v>4301011540</v>
      </c>
      <c r="D42" s="849">
        <v>4607091385670</v>
      </c>
      <c r="E42" s="849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121</v>
      </c>
      <c r="L42" s="37" t="s">
        <v>45</v>
      </c>
      <c r="M42" s="38" t="s">
        <v>120</v>
      </c>
      <c r="N42" s="38"/>
      <c r="O42" s="37">
        <v>50</v>
      </c>
      <c r="P42" s="86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119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117</v>
      </c>
      <c r="B43" s="63" t="s">
        <v>122</v>
      </c>
      <c r="C43" s="36">
        <v>4301011380</v>
      </c>
      <c r="D43" s="849">
        <v>4607091385670</v>
      </c>
      <c r="E43" s="849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121</v>
      </c>
      <c r="L43" s="37" t="s">
        <v>45</v>
      </c>
      <c r="M43" s="38" t="s">
        <v>124</v>
      </c>
      <c r="N43" s="38"/>
      <c r="O43" s="37">
        <v>50</v>
      </c>
      <c r="P43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123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125</v>
      </c>
      <c r="B44" s="63" t="s">
        <v>126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121</v>
      </c>
      <c r="L44" s="37" t="s">
        <v>45</v>
      </c>
      <c r="M44" s="38" t="s">
        <v>124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127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4301011565</v>
      </c>
      <c r="D45" s="849">
        <v>4680115882539</v>
      </c>
      <c r="E45" s="849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130</v>
      </c>
      <c r="L45" s="37" t="s">
        <v>45</v>
      </c>
      <c r="M45" s="38" t="s">
        <v>120</v>
      </c>
      <c r="N45" s="38"/>
      <c r="O45" s="37">
        <v>50</v>
      </c>
      <c r="P45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123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4301011382</v>
      </c>
      <c r="D46" s="849">
        <v>4607091385687</v>
      </c>
      <c r="E46" s="849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130</v>
      </c>
      <c r="L46" s="37" t="s">
        <v>45</v>
      </c>
      <c r="M46" s="38" t="s">
        <v>120</v>
      </c>
      <c r="N46" s="38"/>
      <c r="O46" s="37">
        <v>50</v>
      </c>
      <c r="P46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123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130</v>
      </c>
      <c r="L47" s="37" t="s">
        <v>45</v>
      </c>
      <c r="M47" s="38" t="s">
        <v>124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127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48" t="s">
        <v>82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135</v>
      </c>
      <c r="B51" s="63" t="s">
        <v>136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81</v>
      </c>
      <c r="L51" s="37" t="s">
        <v>45</v>
      </c>
      <c r="M51" s="38" t="s">
        <v>120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86</v>
      </c>
      <c r="L52" s="37" t="s">
        <v>45</v>
      </c>
      <c r="M52" s="38" t="s">
        <v>120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141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116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121</v>
      </c>
      <c r="L57" s="37" t="s">
        <v>45</v>
      </c>
      <c r="M57" s="38" t="s">
        <v>120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145</v>
      </c>
      <c r="B58" s="63" t="s">
        <v>146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121</v>
      </c>
      <c r="L58" s="37" t="s">
        <v>45</v>
      </c>
      <c r="M58" s="38" t="s">
        <v>124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148</v>
      </c>
      <c r="B59" s="63" t="s">
        <v>149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130</v>
      </c>
      <c r="L59" s="37" t="s">
        <v>45</v>
      </c>
      <c r="M59" s="38" t="s">
        <v>124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130</v>
      </c>
      <c r="L60" s="37" t="s">
        <v>45</v>
      </c>
      <c r="M60" s="38" t="s">
        <v>124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130</v>
      </c>
      <c r="L61" s="37" t="s">
        <v>45</v>
      </c>
      <c r="M61" s="38" t="s">
        <v>124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86</v>
      </c>
      <c r="L62" s="37" t="s">
        <v>45</v>
      </c>
      <c r="M62" s="38" t="s">
        <v>159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158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160</v>
      </c>
      <c r="B63" s="63" t="s">
        <v>161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130</v>
      </c>
      <c r="L63" s="37" t="s">
        <v>45</v>
      </c>
      <c r="M63" s="38" t="s">
        <v>124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147</v>
      </c>
      <c r="AG63" s="78"/>
      <c r="AJ63" s="84" t="s">
        <v>45</v>
      </c>
      <c r="AK63" s="84">
        <v>0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48" t="s">
        <v>162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163</v>
      </c>
      <c r="B67" s="63" t="s">
        <v>164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121</v>
      </c>
      <c r="L67" s="37" t="s">
        <v>45</v>
      </c>
      <c r="M67" s="38" t="s">
        <v>124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130</v>
      </c>
      <c r="L68" s="37" t="s">
        <v>45</v>
      </c>
      <c r="M68" s="38" t="s">
        <v>124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86</v>
      </c>
      <c r="L69" s="37" t="s">
        <v>45</v>
      </c>
      <c r="M69" s="38" t="s">
        <v>120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165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86</v>
      </c>
      <c r="L70" s="37" t="s">
        <v>45</v>
      </c>
      <c r="M70" s="38" t="s">
        <v>124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48" t="s">
        <v>76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173</v>
      </c>
      <c r="B74" s="63" t="s">
        <v>174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130</v>
      </c>
      <c r="L74" s="37" t="s">
        <v>45</v>
      </c>
      <c r="M74" s="38" t="s">
        <v>80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175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176</v>
      </c>
      <c r="B75" s="63" t="s">
        <v>177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130</v>
      </c>
      <c r="L75" s="37" t="s">
        <v>45</v>
      </c>
      <c r="M75" s="38" t="s">
        <v>80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178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179</v>
      </c>
      <c r="B76" s="63" t="s">
        <v>180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130</v>
      </c>
      <c r="L76" s="37" t="s">
        <v>45</v>
      </c>
      <c r="M76" s="38" t="s">
        <v>80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81</v>
      </c>
      <c r="L77" s="37" t="s">
        <v>45</v>
      </c>
      <c r="M77" s="38" t="s">
        <v>80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175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184</v>
      </c>
      <c r="B78" s="63" t="s">
        <v>185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81</v>
      </c>
      <c r="L78" s="37" t="s">
        <v>45</v>
      </c>
      <c r="M78" s="38" t="s">
        <v>80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178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186</v>
      </c>
      <c r="B79" s="63" t="s">
        <v>187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81</v>
      </c>
      <c r="L79" s="37" t="s">
        <v>45</v>
      </c>
      <c r="M79" s="38" t="s">
        <v>80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82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188</v>
      </c>
      <c r="B83" s="63" t="s">
        <v>189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121</v>
      </c>
      <c r="L83" s="37" t="s">
        <v>45</v>
      </c>
      <c r="M83" s="38" t="s">
        <v>120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191</v>
      </c>
      <c r="B84" s="63" t="s">
        <v>192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121</v>
      </c>
      <c r="L84" s="37" t="s">
        <v>45</v>
      </c>
      <c r="M84" s="38" t="s">
        <v>120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194</v>
      </c>
      <c r="B85" s="63" t="s">
        <v>195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121</v>
      </c>
      <c r="L85" s="37" t="s">
        <v>45</v>
      </c>
      <c r="M85" s="38" t="s">
        <v>80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197</v>
      </c>
      <c r="B86" s="63" t="s">
        <v>198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86</v>
      </c>
      <c r="L86" s="37" t="s">
        <v>45</v>
      </c>
      <c r="M86" s="38" t="s">
        <v>120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190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86</v>
      </c>
      <c r="L87" s="37" t="s">
        <v>45</v>
      </c>
      <c r="M87" s="38" t="s">
        <v>120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193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201</v>
      </c>
      <c r="B88" s="63" t="s">
        <v>202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86</v>
      </c>
      <c r="L88" s="37" t="s">
        <v>45</v>
      </c>
      <c r="M88" s="38" t="s">
        <v>80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196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48" t="s">
        <v>203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204</v>
      </c>
      <c r="B92" s="63" t="s">
        <v>205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121</v>
      </c>
      <c r="L92" s="37" t="s">
        <v>45</v>
      </c>
      <c r="M92" s="38" t="s">
        <v>80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206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204</v>
      </c>
      <c r="B93" s="63" t="s">
        <v>207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121</v>
      </c>
      <c r="L93" s="37" t="s">
        <v>45</v>
      </c>
      <c r="M93" s="38" t="s">
        <v>80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206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130</v>
      </c>
      <c r="L94" s="37" t="s">
        <v>45</v>
      </c>
      <c r="M94" s="38" t="s">
        <v>120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47" t="s">
        <v>211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116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212</v>
      </c>
      <c r="B99" s="63" t="s">
        <v>213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121</v>
      </c>
      <c r="L99" s="37" t="s">
        <v>45</v>
      </c>
      <c r="M99" s="38" t="s">
        <v>159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215</v>
      </c>
      <c r="B100" s="63" t="s">
        <v>216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130</v>
      </c>
      <c r="L100" s="37" t="s">
        <v>45</v>
      </c>
      <c r="M100" s="38" t="s">
        <v>120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217</v>
      </c>
      <c r="B101" s="63" t="s">
        <v>218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130</v>
      </c>
      <c r="L101" s="37" t="s">
        <v>45</v>
      </c>
      <c r="M101" s="38" t="s">
        <v>159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82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220</v>
      </c>
      <c r="B105" s="63" t="s">
        <v>221</v>
      </c>
      <c r="C105" s="36">
        <v>4301051437</v>
      </c>
      <c r="D105" s="849">
        <v>4607091386967</v>
      </c>
      <c r="E105" s="849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121</v>
      </c>
      <c r="L105" s="37" t="s">
        <v>45</v>
      </c>
      <c r="M105" s="38" t="s">
        <v>120</v>
      </c>
      <c r="N105" s="38"/>
      <c r="O105" s="37">
        <v>45</v>
      </c>
      <c r="P105" s="9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222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220</v>
      </c>
      <c r="B106" s="63" t="s">
        <v>223</v>
      </c>
      <c r="C106" s="36">
        <v>4301051546</v>
      </c>
      <c r="D106" s="849">
        <v>4607091386967</v>
      </c>
      <c r="E106" s="849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121</v>
      </c>
      <c r="L106" s="37" t="s">
        <v>45</v>
      </c>
      <c r="M106" s="38" t="s">
        <v>120</v>
      </c>
      <c r="N106" s="38"/>
      <c r="O106" s="37">
        <v>45</v>
      </c>
      <c r="P106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222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224</v>
      </c>
      <c r="B107" s="63" t="s">
        <v>225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86</v>
      </c>
      <c r="L107" s="37" t="s">
        <v>45</v>
      </c>
      <c r="M107" s="38" t="s">
        <v>120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222</v>
      </c>
      <c r="AG107" s="78"/>
      <c r="AJ107" s="84" t="s">
        <v>45</v>
      </c>
      <c r="AK107" s="84">
        <v>0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226</v>
      </c>
      <c r="B108" s="63" t="s">
        <v>227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86</v>
      </c>
      <c r="L108" s="37" t="s">
        <v>45</v>
      </c>
      <c r="M108" s="38" t="s">
        <v>120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228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229</v>
      </c>
      <c r="B109" s="63" t="s">
        <v>230</v>
      </c>
      <c r="C109" s="36">
        <v>4301051439</v>
      </c>
      <c r="D109" s="849">
        <v>4680115880214</v>
      </c>
      <c r="E109" s="849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130</v>
      </c>
      <c r="L109" s="37" t="s">
        <v>45</v>
      </c>
      <c r="M109" s="38" t="s">
        <v>120</v>
      </c>
      <c r="N109" s="38"/>
      <c r="O109" s="37">
        <v>45</v>
      </c>
      <c r="P109" s="9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228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229</v>
      </c>
      <c r="B110" s="63" t="s">
        <v>231</v>
      </c>
      <c r="C110" s="36">
        <v>4301051687</v>
      </c>
      <c r="D110" s="849">
        <v>4680115880214</v>
      </c>
      <c r="E110" s="849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86</v>
      </c>
      <c r="L110" s="37" t="s">
        <v>45</v>
      </c>
      <c r="M110" s="38" t="s">
        <v>120</v>
      </c>
      <c r="N110" s="38"/>
      <c r="O110" s="37">
        <v>45</v>
      </c>
      <c r="P110" s="908" t="s">
        <v>232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228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47" t="s">
        <v>233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116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234</v>
      </c>
      <c r="B115" s="63" t="s">
        <v>235</v>
      </c>
      <c r="C115" s="36">
        <v>4301011514</v>
      </c>
      <c r="D115" s="849">
        <v>4680115882133</v>
      </c>
      <c r="E115" s="849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121</v>
      </c>
      <c r="L115" s="37" t="s">
        <v>45</v>
      </c>
      <c r="M115" s="38" t="s">
        <v>124</v>
      </c>
      <c r="N115" s="38"/>
      <c r="O115" s="37">
        <v>50</v>
      </c>
      <c r="P11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236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234</v>
      </c>
      <c r="B116" s="63" t="s">
        <v>237</v>
      </c>
      <c r="C116" s="36">
        <v>4301011703</v>
      </c>
      <c r="D116" s="849">
        <v>4680115882133</v>
      </c>
      <c r="E116" s="849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121</v>
      </c>
      <c r="L116" s="37" t="s">
        <v>45</v>
      </c>
      <c r="M116" s="38" t="s">
        <v>124</v>
      </c>
      <c r="N116" s="38"/>
      <c r="O116" s="37">
        <v>50</v>
      </c>
      <c r="P116" s="9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236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130</v>
      </c>
      <c r="L117" s="37" t="s">
        <v>45</v>
      </c>
      <c r="M117" s="38" t="s">
        <v>120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236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130</v>
      </c>
      <c r="L118" s="37" t="s">
        <v>45</v>
      </c>
      <c r="M118" s="38" t="s">
        <v>120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236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130</v>
      </c>
      <c r="L119" s="37" t="s">
        <v>45</v>
      </c>
      <c r="M119" s="38" t="s">
        <v>120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236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48" t="s">
        <v>162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244</v>
      </c>
      <c r="B123" s="63" t="s">
        <v>245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121</v>
      </c>
      <c r="L123" s="37" t="s">
        <v>45</v>
      </c>
      <c r="M123" s="38" t="s">
        <v>124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247</v>
      </c>
      <c r="B124" s="63" t="s">
        <v>248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81</v>
      </c>
      <c r="L124" s="37" t="s">
        <v>45</v>
      </c>
      <c r="M124" s="38" t="s">
        <v>124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249</v>
      </c>
      <c r="B125" s="63" t="s">
        <v>250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86</v>
      </c>
      <c r="L125" s="37" t="s">
        <v>45</v>
      </c>
      <c r="M125" s="38" t="s">
        <v>124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82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27" customHeight="1" x14ac:dyDescent="0.25">
      <c r="A129" s="63" t="s">
        <v>251</v>
      </c>
      <c r="B129" s="63" t="s">
        <v>252</v>
      </c>
      <c r="C129" s="36">
        <v>4301051625</v>
      </c>
      <c r="D129" s="849">
        <v>4607091385168</v>
      </c>
      <c r="E129" s="849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121</v>
      </c>
      <c r="L129" s="37" t="s">
        <v>45</v>
      </c>
      <c r="M129" s="38" t="s">
        <v>120</v>
      </c>
      <c r="N129" s="38"/>
      <c r="O129" s="37">
        <v>45</v>
      </c>
      <c r="P129" s="91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251</v>
      </c>
      <c r="B130" s="63" t="s">
        <v>254</v>
      </c>
      <c r="C130" s="36">
        <v>4301051360</v>
      </c>
      <c r="D130" s="849">
        <v>4607091385168</v>
      </c>
      <c r="E130" s="849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121</v>
      </c>
      <c r="L130" s="37" t="s">
        <v>45</v>
      </c>
      <c r="M130" s="38" t="s">
        <v>120</v>
      </c>
      <c r="N130" s="38"/>
      <c r="O130" s="37">
        <v>45</v>
      </c>
      <c r="P130" s="9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255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256</v>
      </c>
      <c r="B131" s="63" t="s">
        <v>257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121</v>
      </c>
      <c r="L131" s="37" t="s">
        <v>45</v>
      </c>
      <c r="M131" s="38" t="s">
        <v>120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258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259</v>
      </c>
      <c r="B132" s="63" t="s">
        <v>260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86</v>
      </c>
      <c r="L132" s="37" t="s">
        <v>45</v>
      </c>
      <c r="M132" s="38" t="s">
        <v>120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255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261</v>
      </c>
      <c r="B133" s="63" t="s">
        <v>262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86</v>
      </c>
      <c r="L133" s="37" t="s">
        <v>45</v>
      </c>
      <c r="M133" s="38" t="s">
        <v>120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255</v>
      </c>
      <c r="AG133" s="78"/>
      <c r="AJ133" s="84" t="s">
        <v>45</v>
      </c>
      <c r="AK133" s="84">
        <v>0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263</v>
      </c>
      <c r="B134" s="63" t="s">
        <v>264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86</v>
      </c>
      <c r="L134" s="37" t="s">
        <v>45</v>
      </c>
      <c r="M134" s="38" t="s">
        <v>120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258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265</v>
      </c>
      <c r="B135" s="63" t="s">
        <v>266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86</v>
      </c>
      <c r="L135" s="37" t="s">
        <v>45</v>
      </c>
      <c r="M135" s="38" t="s">
        <v>80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267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48" t="s">
        <v>203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268</v>
      </c>
      <c r="B139" s="63" t="s">
        <v>269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86</v>
      </c>
      <c r="L139" s="37" t="s">
        <v>45</v>
      </c>
      <c r="M139" s="38" t="s">
        <v>80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270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271</v>
      </c>
      <c r="B140" s="63" t="s">
        <v>272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86</v>
      </c>
      <c r="L140" s="37" t="s">
        <v>45</v>
      </c>
      <c r="M140" s="38" t="s">
        <v>120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274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116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275</v>
      </c>
      <c r="B145" s="63" t="s">
        <v>276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121</v>
      </c>
      <c r="L145" s="37" t="s">
        <v>45</v>
      </c>
      <c r="M145" s="38" t="s">
        <v>278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277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279</v>
      </c>
      <c r="B146" s="63" t="s">
        <v>280</v>
      </c>
      <c r="C146" s="36">
        <v>4301011562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86</v>
      </c>
      <c r="L146" s="37" t="s">
        <v>45</v>
      </c>
      <c r="M146" s="38" t="s">
        <v>113</v>
      </c>
      <c r="N146" s="38"/>
      <c r="O146" s="37">
        <v>90</v>
      </c>
      <c r="P146" s="9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281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279</v>
      </c>
      <c r="B147" s="63" t="s">
        <v>282</v>
      </c>
      <c r="C147" s="36">
        <v>4301011564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86</v>
      </c>
      <c r="L147" s="37" t="s">
        <v>45</v>
      </c>
      <c r="M147" s="38" t="s">
        <v>113</v>
      </c>
      <c r="N147" s="38"/>
      <c r="O147" s="37">
        <v>90</v>
      </c>
      <c r="P147" s="9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281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76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283</v>
      </c>
      <c r="B151" s="63" t="s">
        <v>284</v>
      </c>
      <c r="C151" s="36">
        <v>4301031235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86</v>
      </c>
      <c r="L151" s="37" t="s">
        <v>45</v>
      </c>
      <c r="M151" s="38" t="s">
        <v>113</v>
      </c>
      <c r="N151" s="38"/>
      <c r="O151" s="37">
        <v>90</v>
      </c>
      <c r="P151" s="9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285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283</v>
      </c>
      <c r="B152" s="63" t="s">
        <v>286</v>
      </c>
      <c r="C152" s="36">
        <v>4301031234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86</v>
      </c>
      <c r="L152" s="37" t="s">
        <v>45</v>
      </c>
      <c r="M152" s="38" t="s">
        <v>113</v>
      </c>
      <c r="N152" s="38"/>
      <c r="O152" s="37">
        <v>90</v>
      </c>
      <c r="P152" s="9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82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287</v>
      </c>
      <c r="B156" s="63" t="s">
        <v>288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130</v>
      </c>
      <c r="L156" s="37" t="s">
        <v>45</v>
      </c>
      <c r="M156" s="38" t="s">
        <v>278</v>
      </c>
      <c r="N156" s="38"/>
      <c r="O156" s="37">
        <v>45</v>
      </c>
      <c r="P156" s="931" t="s">
        <v>289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277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290</v>
      </c>
      <c r="B157" s="63" t="s">
        <v>291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86</v>
      </c>
      <c r="L157" s="37" t="s">
        <v>45</v>
      </c>
      <c r="M157" s="38" t="s">
        <v>113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281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290</v>
      </c>
      <c r="B158" s="63" t="s">
        <v>292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86</v>
      </c>
      <c r="L158" s="37" t="s">
        <v>45</v>
      </c>
      <c r="M158" s="38" t="s">
        <v>113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114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116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293</v>
      </c>
      <c r="B163" s="63" t="s">
        <v>294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130</v>
      </c>
      <c r="L163" s="37" t="s">
        <v>45</v>
      </c>
      <c r="M163" s="38" t="s">
        <v>124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295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76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296</v>
      </c>
      <c r="B167" s="63" t="s">
        <v>297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121</v>
      </c>
      <c r="L167" s="37" t="s">
        <v>45</v>
      </c>
      <c r="M167" s="38" t="s">
        <v>124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298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299</v>
      </c>
      <c r="B168" s="63" t="s">
        <v>300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130</v>
      </c>
      <c r="L168" s="37" t="s">
        <v>45</v>
      </c>
      <c r="M168" s="38" t="s">
        <v>80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301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302</v>
      </c>
      <c r="B169" s="63" t="s">
        <v>303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121</v>
      </c>
      <c r="L169" s="37" t="s">
        <v>45</v>
      </c>
      <c r="M169" s="38" t="s">
        <v>80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304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301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81</v>
      </c>
      <c r="L171" s="37" t="s">
        <v>45</v>
      </c>
      <c r="M171" s="38" t="s">
        <v>80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304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82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309</v>
      </c>
      <c r="B175" s="63" t="s">
        <v>310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86</v>
      </c>
      <c r="L175" s="37" t="s">
        <v>45</v>
      </c>
      <c r="M175" s="38" t="s">
        <v>120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312</v>
      </c>
      <c r="B176" s="63" t="s">
        <v>313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314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315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316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162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317</v>
      </c>
      <c r="B182" s="63" t="s">
        <v>318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319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76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130</v>
      </c>
      <c r="L186" s="37" t="s">
        <v>45</v>
      </c>
      <c r="M186" s="38" t="s">
        <v>80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322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130</v>
      </c>
      <c r="L187" s="37" t="s">
        <v>45</v>
      </c>
      <c r="M187" s="38" t="s">
        <v>80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325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326</v>
      </c>
      <c r="B188" s="63" t="s">
        <v>327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130</v>
      </c>
      <c r="L188" s="37" t="s">
        <v>45</v>
      </c>
      <c r="M188" s="38" t="s">
        <v>80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2" t="s">
        <v>328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329</v>
      </c>
      <c r="B189" s="63" t="s">
        <v>330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322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331</v>
      </c>
      <c r="B190" s="63" t="s">
        <v>332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81</v>
      </c>
      <c r="L190" s="37" t="s">
        <v>45</v>
      </c>
      <c r="M190" s="38" t="s">
        <v>80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325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333</v>
      </c>
      <c r="B191" s="63" t="s">
        <v>334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328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86</v>
      </c>
      <c r="L192" s="37" t="s">
        <v>45</v>
      </c>
      <c r="M192" s="38" t="s">
        <v>80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328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337</v>
      </c>
      <c r="B193" s="63" t="s">
        <v>338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81</v>
      </c>
      <c r="L193" s="37" t="s">
        <v>45</v>
      </c>
      <c r="M193" s="38" t="s">
        <v>80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339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6.5" customHeight="1" x14ac:dyDescent="0.25">
      <c r="A196" s="847" t="s">
        <v>340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116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341</v>
      </c>
      <c r="B198" s="63" t="s">
        <v>342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121</v>
      </c>
      <c r="L198" s="37" t="s">
        <v>45</v>
      </c>
      <c r="M198" s="38" t="s">
        <v>124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343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344</v>
      </c>
      <c r="B199" s="63" t="s">
        <v>345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86</v>
      </c>
      <c r="L199" s="37" t="s">
        <v>45</v>
      </c>
      <c r="M199" s="38" t="s">
        <v>124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343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162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346</v>
      </c>
      <c r="B203" s="63" t="s">
        <v>347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121</v>
      </c>
      <c r="L203" s="37" t="s">
        <v>45</v>
      </c>
      <c r="M203" s="38" t="s">
        <v>120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349</v>
      </c>
      <c r="B204" s="63" t="s">
        <v>350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86</v>
      </c>
      <c r="L204" s="37" t="s">
        <v>45</v>
      </c>
      <c r="M204" s="38" t="s">
        <v>124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348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76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351</v>
      </c>
      <c r="B208" s="63" t="s">
        <v>352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130</v>
      </c>
      <c r="L208" s="37" t="s">
        <v>45</v>
      </c>
      <c r="M208" s="38" t="s">
        <v>80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5" si="41"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82" t="s">
        <v>353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0</v>
      </c>
      <c r="BN208" s="78">
        <f t="shared" ref="BN208:BN215" si="43">IFERROR(Y208*I208/H208,"0")</f>
        <v>0</v>
      </c>
      <c r="BO208" s="78">
        <f t="shared" ref="BO208:BO215" si="44">IFERROR(1/J208*(X208/H208),"0")</f>
        <v>0</v>
      </c>
      <c r="BP208" s="78">
        <f t="shared" ref="BP208:BP215" si="45">IFERROR(1/J208*(Y208/H208),"0")</f>
        <v>0</v>
      </c>
    </row>
    <row r="209" spans="1:68" ht="27" customHeight="1" x14ac:dyDescent="0.25">
      <c r="A209" s="63" t="s">
        <v>354</v>
      </c>
      <c r="B209" s="63" t="s">
        <v>355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130</v>
      </c>
      <c r="L209" s="37" t="s">
        <v>45</v>
      </c>
      <c r="M209" s="38" t="s">
        <v>80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356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357</v>
      </c>
      <c r="B210" s="63" t="s">
        <v>358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130</v>
      </c>
      <c r="L210" s="37" t="s">
        <v>45</v>
      </c>
      <c r="M210" s="38" t="s">
        <v>80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359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360</v>
      </c>
      <c r="B211" s="63" t="s">
        <v>361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130</v>
      </c>
      <c r="L211" s="37" t="s">
        <v>45</v>
      </c>
      <c r="M211" s="38" t="s">
        <v>80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363</v>
      </c>
      <c r="B212" s="63" t="s">
        <v>364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81</v>
      </c>
      <c r="L212" s="37" t="s">
        <v>45</v>
      </c>
      <c r="M212" s="38" t="s">
        <v>80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353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81</v>
      </c>
      <c r="L213" s="37" t="s">
        <v>45</v>
      </c>
      <c r="M213" s="38" t="s">
        <v>80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356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367</v>
      </c>
      <c r="B214" s="63" t="s">
        <v>368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81</v>
      </c>
      <c r="L214" s="37" t="s">
        <v>45</v>
      </c>
      <c r="M214" s="38" t="s">
        <v>80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359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81</v>
      </c>
      <c r="L215" s="37" t="s">
        <v>45</v>
      </c>
      <c r="M215" s="38" t="s">
        <v>80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362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0</v>
      </c>
      <c r="Y216" s="43">
        <f>IFERROR(Y208/H208,"0")+IFERROR(Y209/H209,"0")+IFERROR(Y210/H210,"0")+IFERROR(Y211/H211,"0")+IFERROR(Y212/H212,"0")+IFERROR(Y213/H213,"0")+IFERROR(Y214/H214,"0")+IFERROR(Y215/H215,"0")</f>
        <v>0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0</v>
      </c>
      <c r="Y217" s="43">
        <f>IFERROR(SUM(Y208:Y215),"0")</f>
        <v>0</v>
      </c>
      <c r="Z217" s="42"/>
      <c r="AA217" s="67"/>
      <c r="AB217" s="67"/>
      <c r="AC217" s="67"/>
    </row>
    <row r="218" spans="1:68" ht="14.25" customHeight="1" x14ac:dyDescent="0.25">
      <c r="A218" s="848" t="s">
        <v>82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371</v>
      </c>
      <c r="B219" s="63" t="s">
        <v>372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121</v>
      </c>
      <c r="L219" s="37" t="s">
        <v>45</v>
      </c>
      <c r="M219" s="38" t="s">
        <v>120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374</v>
      </c>
      <c r="B220" s="63" t="s">
        <v>375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121</v>
      </c>
      <c r="L220" s="37" t="s">
        <v>45</v>
      </c>
      <c r="M220" s="38" t="s">
        <v>80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377</v>
      </c>
      <c r="B221" s="63" t="s">
        <v>378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121</v>
      </c>
      <c r="L221" s="37" t="s">
        <v>45</v>
      </c>
      <c r="M221" s="38" t="s">
        <v>120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380</v>
      </c>
      <c r="B222" s="63" t="s">
        <v>381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121</v>
      </c>
      <c r="L222" s="37" t="s">
        <v>45</v>
      </c>
      <c r="M222" s="38" t="s">
        <v>80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37.5" customHeight="1" x14ac:dyDescent="0.25">
      <c r="A223" s="63" t="s">
        <v>383</v>
      </c>
      <c r="B223" s="63" t="s">
        <v>384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86</v>
      </c>
      <c r="L223" s="37" t="s">
        <v>45</v>
      </c>
      <c r="M223" s="38" t="s">
        <v>120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ref="Z223:Z229" si="51">IFERROR(IF(Y223=0,"",ROUNDUP(Y223/H223,0)*0.00651),"")</f>
        <v/>
      </c>
      <c r="AA223" s="68" t="s">
        <v>45</v>
      </c>
      <c r="AB223" s="69" t="s">
        <v>45</v>
      </c>
      <c r="AC223" s="306" t="s">
        <v>373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37.5" customHeight="1" x14ac:dyDescent="0.25">
      <c r="A224" s="63" t="s">
        <v>385</v>
      </c>
      <c r="B224" s="63" t="s">
        <v>386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86</v>
      </c>
      <c r="L224" s="37" t="s">
        <v>45</v>
      </c>
      <c r="M224" s="38" t="s">
        <v>159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388</v>
      </c>
      <c r="B225" s="63" t="s">
        <v>389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86</v>
      </c>
      <c r="L225" s="37" t="s">
        <v>45</v>
      </c>
      <c r="M225" s="38" t="s">
        <v>80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 t="shared" si="51"/>
        <v/>
      </c>
      <c r="AA225" s="68" t="s">
        <v>45</v>
      </c>
      <c r="AB225" s="69" t="s">
        <v>45</v>
      </c>
      <c r="AC225" s="310" t="s">
        <v>390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391</v>
      </c>
      <c r="B226" s="63" t="s">
        <v>392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86</v>
      </c>
      <c r="L226" s="37" t="s">
        <v>45</v>
      </c>
      <c r="M226" s="38" t="s">
        <v>80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 t="shared" si="51"/>
        <v/>
      </c>
      <c r="AA226" s="68" t="s">
        <v>45</v>
      </c>
      <c r="AB226" s="69" t="s">
        <v>45</v>
      </c>
      <c r="AC226" s="312" t="s">
        <v>382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86</v>
      </c>
      <c r="L227" s="37" t="s">
        <v>45</v>
      </c>
      <c r="M227" s="38" t="s">
        <v>80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376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86</v>
      </c>
      <c r="L228" s="37" t="s">
        <v>45</v>
      </c>
      <c r="M228" s="38" t="s">
        <v>80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376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86</v>
      </c>
      <c r="L229" s="37" t="s">
        <v>45</v>
      </c>
      <c r="M229" s="38" t="s">
        <v>120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8" t="s">
        <v>399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0</v>
      </c>
      <c r="Y231" s="43">
        <f>IFERROR(SUM(Y219:Y229),"0")</f>
        <v>0</v>
      </c>
      <c r="Z231" s="42"/>
      <c r="AA231" s="67"/>
      <c r="AB231" s="67"/>
      <c r="AC231" s="67"/>
    </row>
    <row r="232" spans="1:68" ht="14.25" customHeight="1" x14ac:dyDescent="0.25">
      <c r="A232" s="848" t="s">
        <v>203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400</v>
      </c>
      <c r="B233" s="63" t="s">
        <v>401</v>
      </c>
      <c r="C233" s="36">
        <v>4301060404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132</v>
      </c>
      <c r="K233" s="37" t="s">
        <v>130</v>
      </c>
      <c r="L233" s="37" t="s">
        <v>45</v>
      </c>
      <c r="M233" s="38" t="s">
        <v>80</v>
      </c>
      <c r="N233" s="38"/>
      <c r="O233" s="37">
        <v>40</v>
      </c>
      <c r="P233" s="97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16.5" customHeight="1" x14ac:dyDescent="0.25">
      <c r="A234" s="63" t="s">
        <v>400</v>
      </c>
      <c r="B234" s="63" t="s">
        <v>403</v>
      </c>
      <c r="C234" s="36">
        <v>4301060360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120</v>
      </c>
      <c r="K234" s="37" t="s">
        <v>130</v>
      </c>
      <c r="L234" s="37" t="s">
        <v>45</v>
      </c>
      <c r="M234" s="38" t="s">
        <v>80</v>
      </c>
      <c r="N234" s="38"/>
      <c r="O234" s="37">
        <v>30</v>
      </c>
      <c r="P234" s="9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IFERROR(IF(Y234=0,"",ROUNDUP(Y234/H234,0)*0.00937),"")</f>
        <v/>
      </c>
      <c r="AA234" s="68" t="s">
        <v>45</v>
      </c>
      <c r="AB234" s="69" t="s">
        <v>45</v>
      </c>
      <c r="AC234" s="322" t="s">
        <v>404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400</v>
      </c>
      <c r="B235" s="63" t="s">
        <v>405</v>
      </c>
      <c r="C235" s="36">
        <v>4301060460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130</v>
      </c>
      <c r="L235" s="37" t="s">
        <v>45</v>
      </c>
      <c r="M235" s="38" t="s">
        <v>159</v>
      </c>
      <c r="N235" s="38"/>
      <c r="O235" s="37">
        <v>30</v>
      </c>
      <c r="P235" s="976" t="s">
        <v>406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407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408</v>
      </c>
      <c r="B236" s="63" t="s">
        <v>409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130</v>
      </c>
      <c r="L236" s="37" t="s">
        <v>45</v>
      </c>
      <c r="M236" s="38" t="s">
        <v>80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410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411</v>
      </c>
      <c r="B237" s="63" t="s">
        <v>412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IFERROR(IF(Y237=0,"",ROUNDUP(Y237/H237,0)*0.00651),"")</f>
        <v/>
      </c>
      <c r="AA237" s="68" t="s">
        <v>45</v>
      </c>
      <c r="AB237" s="69" t="s">
        <v>45</v>
      </c>
      <c r="AC237" s="328" t="s">
        <v>413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37.5" customHeight="1" x14ac:dyDescent="0.25">
      <c r="A238" s="63" t="s">
        <v>414</v>
      </c>
      <c r="B238" s="63" t="s">
        <v>415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86</v>
      </c>
      <c r="L238" s="37" t="s">
        <v>45</v>
      </c>
      <c r="M238" s="38" t="s">
        <v>120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330" t="s">
        <v>416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0</v>
      </c>
      <c r="Y239" s="43">
        <f>IFERROR(Y233/H233,"0")+IFERROR(Y234/H234,"0")+IFERROR(Y235/H235,"0")+IFERROR(Y236/H236,"0")+IFERROR(Y237/H237,"0")+IFERROR(Y238/H238,"0")</f>
        <v>0</v>
      </c>
      <c r="Z239" s="43">
        <f>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0</v>
      </c>
      <c r="Y240" s="43">
        <f>IFERROR(SUM(Y233:Y238),"0")</f>
        <v>0</v>
      </c>
      <c r="Z240" s="42"/>
      <c r="AA240" s="67"/>
      <c r="AB240" s="67"/>
      <c r="AC240" s="67"/>
    </row>
    <row r="241" spans="1:68" ht="16.5" customHeight="1" x14ac:dyDescent="0.25">
      <c r="A241" s="847" t="s">
        <v>417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116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418</v>
      </c>
      <c r="B243" s="63" t="s">
        <v>419</v>
      </c>
      <c r="C243" s="36">
        <v>4301011945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12.08</v>
      </c>
      <c r="J243" s="37">
        <v>48</v>
      </c>
      <c r="K243" s="37" t="s">
        <v>121</v>
      </c>
      <c r="L243" s="37" t="s">
        <v>45</v>
      </c>
      <c r="M243" s="38" t="s">
        <v>421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IFERROR(IF(Y243=0,"",ROUNDUP(Y243/H243,0)*0.02039),"")</f>
        <v/>
      </c>
      <c r="AA243" s="68" t="s">
        <v>45</v>
      </c>
      <c r="AB243" s="69" t="s">
        <v>45</v>
      </c>
      <c r="AC243" s="332" t="s">
        <v>420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418</v>
      </c>
      <c r="B244" s="63" t="s">
        <v>422</v>
      </c>
      <c r="C244" s="36">
        <v>4301011717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12.035</v>
      </c>
      <c r="J244" s="37">
        <v>64</v>
      </c>
      <c r="K244" s="37" t="s">
        <v>121</v>
      </c>
      <c r="L244" s="37" t="s">
        <v>45</v>
      </c>
      <c r="M244" s="38" t="s">
        <v>124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IFERROR(IF(Y244=0,"",ROUNDUP(Y244/H244,0)*0.01898),"")</f>
        <v/>
      </c>
      <c r="AA244" s="68" t="s">
        <v>45</v>
      </c>
      <c r="AB244" s="69" t="s">
        <v>45</v>
      </c>
      <c r="AC244" s="334" t="s">
        <v>423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424</v>
      </c>
      <c r="B245" s="63" t="s">
        <v>425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121</v>
      </c>
      <c r="L245" s="37" t="s">
        <v>45</v>
      </c>
      <c r="M245" s="38" t="s">
        <v>124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426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427</v>
      </c>
      <c r="B246" s="63" t="s">
        <v>428</v>
      </c>
      <c r="C246" s="36">
        <v>4301011944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121</v>
      </c>
      <c r="L246" s="37" t="s">
        <v>45</v>
      </c>
      <c r="M246" s="38" t="s">
        <v>421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8" t="s">
        <v>420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427</v>
      </c>
      <c r="B247" s="63" t="s">
        <v>429</v>
      </c>
      <c r="C247" s="36">
        <v>4301011733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121</v>
      </c>
      <c r="L247" s="37" t="s">
        <v>45</v>
      </c>
      <c r="M247" s="38" t="s">
        <v>120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40" t="s">
        <v>430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431</v>
      </c>
      <c r="B248" s="63" t="s">
        <v>432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130</v>
      </c>
      <c r="L248" s="37" t="s">
        <v>45</v>
      </c>
      <c r="M248" s="38" t="s">
        <v>124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423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130</v>
      </c>
      <c r="L249" s="37" t="s">
        <v>45</v>
      </c>
      <c r="M249" s="38" t="s">
        <v>124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426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435</v>
      </c>
      <c r="B250" s="63" t="s">
        <v>436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130</v>
      </c>
      <c r="L250" s="37" t="s">
        <v>45</v>
      </c>
      <c r="M250" s="38" t="s">
        <v>124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430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437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116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438</v>
      </c>
      <c r="B255" s="63" t="s">
        <v>439</v>
      </c>
      <c r="C255" s="36">
        <v>4301011942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121</v>
      </c>
      <c r="L255" s="37" t="s">
        <v>45</v>
      </c>
      <c r="M255" s="38" t="s">
        <v>421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48" t="s">
        <v>440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438</v>
      </c>
      <c r="B256" s="63" t="s">
        <v>441</v>
      </c>
      <c r="C256" s="36">
        <v>4301011826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12.035</v>
      </c>
      <c r="J256" s="37">
        <v>64</v>
      </c>
      <c r="K256" s="37" t="s">
        <v>121</v>
      </c>
      <c r="L256" s="37" t="s">
        <v>45</v>
      </c>
      <c r="M256" s="38" t="s">
        <v>124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50" t="s">
        <v>442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443</v>
      </c>
      <c r="B257" s="63" t="s">
        <v>444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121</v>
      </c>
      <c r="L257" s="37" t="s">
        <v>45</v>
      </c>
      <c r="M257" s="38" t="s">
        <v>124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445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446</v>
      </c>
      <c r="B258" s="63" t="s">
        <v>447</v>
      </c>
      <c r="C258" s="36">
        <v>4301011941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12.08</v>
      </c>
      <c r="J258" s="37">
        <v>48</v>
      </c>
      <c r="K258" s="37" t="s">
        <v>121</v>
      </c>
      <c r="L258" s="37" t="s">
        <v>45</v>
      </c>
      <c r="M258" s="38" t="s">
        <v>421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IFERROR(IF(Y258=0,"",ROUNDUP(Y258/H258,0)*0.02039),"")</f>
        <v/>
      </c>
      <c r="AA258" s="68" t="s">
        <v>45</v>
      </c>
      <c r="AB258" s="69" t="s">
        <v>45</v>
      </c>
      <c r="AC258" s="354" t="s">
        <v>440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446</v>
      </c>
      <c r="B259" s="63" t="s">
        <v>448</v>
      </c>
      <c r="C259" s="36">
        <v>4301011721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12.035</v>
      </c>
      <c r="J259" s="37">
        <v>64</v>
      </c>
      <c r="K259" s="37" t="s">
        <v>121</v>
      </c>
      <c r="L259" s="37" t="s">
        <v>45</v>
      </c>
      <c r="M259" s="38" t="s">
        <v>124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56" t="s">
        <v>449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450</v>
      </c>
      <c r="B260" s="63" t="s">
        <v>451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130</v>
      </c>
      <c r="L260" s="37" t="s">
        <v>45</v>
      </c>
      <c r="M260" s="38" t="s">
        <v>124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442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130</v>
      </c>
      <c r="L261" s="37" t="s">
        <v>45</v>
      </c>
      <c r="M261" s="38" t="s">
        <v>124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454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130</v>
      </c>
      <c r="L262" s="37" t="s">
        <v>45</v>
      </c>
      <c r="M262" s="38" t="s">
        <v>124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445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457</v>
      </c>
      <c r="B263" s="63" t="s">
        <v>458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130</v>
      </c>
      <c r="L263" s="37" t="s">
        <v>45</v>
      </c>
      <c r="M263" s="38" t="s">
        <v>124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449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162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459</v>
      </c>
      <c r="B267" s="63" t="s">
        <v>460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81</v>
      </c>
      <c r="L267" s="37" t="s">
        <v>45</v>
      </c>
      <c r="M267" s="38" t="s">
        <v>120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461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462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116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463</v>
      </c>
      <c r="B272" s="63" t="s">
        <v>464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121</v>
      </c>
      <c r="L272" s="37" t="s">
        <v>45</v>
      </c>
      <c r="M272" s="38" t="s">
        <v>124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465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466</v>
      </c>
      <c r="B273" s="63" t="s">
        <v>467</v>
      </c>
      <c r="C273" s="36">
        <v>4301011910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11.28</v>
      </c>
      <c r="J273" s="37">
        <v>48</v>
      </c>
      <c r="K273" s="37" t="s">
        <v>121</v>
      </c>
      <c r="L273" s="37" t="s">
        <v>45</v>
      </c>
      <c r="M273" s="38" t="s">
        <v>421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IFERROR(IF(Y273=0,"",ROUNDUP(Y273/H273,0)*0.02039),"")</f>
        <v/>
      </c>
      <c r="AA273" s="68" t="s">
        <v>45</v>
      </c>
      <c r="AB273" s="69" t="s">
        <v>45</v>
      </c>
      <c r="AC273" s="370" t="s">
        <v>468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466</v>
      </c>
      <c r="B274" s="63" t="s">
        <v>469</v>
      </c>
      <c r="C274" s="36">
        <v>4301011850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11.234999999999999</v>
      </c>
      <c r="J274" s="37">
        <v>64</v>
      </c>
      <c r="K274" s="37" t="s">
        <v>121</v>
      </c>
      <c r="L274" s="37" t="s">
        <v>45</v>
      </c>
      <c r="M274" s="38" t="s">
        <v>124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IFERROR(IF(Y274=0,"",ROUNDUP(Y274/H274,0)*0.01898),"")</f>
        <v/>
      </c>
      <c r="AA274" s="68" t="s">
        <v>45</v>
      </c>
      <c r="AB274" s="69" t="s">
        <v>45</v>
      </c>
      <c r="AC274" s="372" t="s">
        <v>470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471</v>
      </c>
      <c r="B275" s="63" t="s">
        <v>472</v>
      </c>
      <c r="C275" s="36">
        <v>4301011853</v>
      </c>
      <c r="D275" s="849">
        <v>4680115885851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121</v>
      </c>
      <c r="L275" s="37" t="s">
        <v>45</v>
      </c>
      <c r="M275" s="38" t="s">
        <v>124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473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474</v>
      </c>
      <c r="B276" s="63" t="s">
        <v>475</v>
      </c>
      <c r="C276" s="36">
        <v>4301011313</v>
      </c>
      <c r="D276" s="849">
        <v>4607091385984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121</v>
      </c>
      <c r="L276" s="37" t="s">
        <v>45</v>
      </c>
      <c r="M276" s="38" t="s">
        <v>124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476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477</v>
      </c>
      <c r="B277" s="63" t="s">
        <v>478</v>
      </c>
      <c r="C277" s="36">
        <v>4301011852</v>
      </c>
      <c r="D277" s="849">
        <v>4680115885844</v>
      </c>
      <c r="E277" s="849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130</v>
      </c>
      <c r="L277" s="37" t="s">
        <v>45</v>
      </c>
      <c r="M277" s="38" t="s">
        <v>124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479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480</v>
      </c>
      <c r="B278" s="63" t="s">
        <v>481</v>
      </c>
      <c r="C278" s="36">
        <v>4301011319</v>
      </c>
      <c r="D278" s="849">
        <v>4607091387469</v>
      </c>
      <c r="E278" s="849"/>
      <c r="F278" s="62">
        <v>0.5</v>
      </c>
      <c r="G278" s="37">
        <v>10</v>
      </c>
      <c r="H278" s="62">
        <v>5</v>
      </c>
      <c r="I278" s="62">
        <v>5.21</v>
      </c>
      <c r="J278" s="37">
        <v>132</v>
      </c>
      <c r="K278" s="37" t="s">
        <v>130</v>
      </c>
      <c r="L278" s="37" t="s">
        <v>45</v>
      </c>
      <c r="M278" s="38" t="s">
        <v>124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482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483</v>
      </c>
      <c r="B279" s="63" t="s">
        <v>484</v>
      </c>
      <c r="C279" s="36">
        <v>4301011851</v>
      </c>
      <c r="D279" s="849">
        <v>4680115885820</v>
      </c>
      <c r="E279" s="849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130</v>
      </c>
      <c r="L279" s="37" t="s">
        <v>45</v>
      </c>
      <c r="M279" s="38" t="s">
        <v>124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485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486</v>
      </c>
      <c r="B280" s="63" t="s">
        <v>487</v>
      </c>
      <c r="C280" s="36">
        <v>4301011316</v>
      </c>
      <c r="D280" s="849">
        <v>4607091387438</v>
      </c>
      <c r="E280" s="849"/>
      <c r="F280" s="62">
        <v>0.5</v>
      </c>
      <c r="G280" s="37">
        <v>10</v>
      </c>
      <c r="H280" s="62">
        <v>5</v>
      </c>
      <c r="I280" s="62">
        <v>5.21</v>
      </c>
      <c r="J280" s="37">
        <v>132</v>
      </c>
      <c r="K280" s="37" t="s">
        <v>130</v>
      </c>
      <c r="L280" s="37" t="s">
        <v>45</v>
      </c>
      <c r="M280" s="38" t="s">
        <v>124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488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489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116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490</v>
      </c>
      <c r="B285" s="63" t="s">
        <v>491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121</v>
      </c>
      <c r="L285" s="37" t="s">
        <v>45</v>
      </c>
      <c r="M285" s="38" t="s">
        <v>124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430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492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116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493</v>
      </c>
      <c r="B290" s="63" t="s">
        <v>494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121</v>
      </c>
      <c r="L290" s="37" t="s">
        <v>45</v>
      </c>
      <c r="M290" s="38" t="s">
        <v>120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123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495</v>
      </c>
      <c r="B291" s="63" t="s">
        <v>496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121</v>
      </c>
      <c r="L291" s="37" t="s">
        <v>45</v>
      </c>
      <c r="M291" s="38" t="s">
        <v>120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497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498</v>
      </c>
      <c r="B292" s="63" t="s">
        <v>499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121</v>
      </c>
      <c r="L292" s="37" t="s">
        <v>45</v>
      </c>
      <c r="M292" s="38" t="s">
        <v>120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500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501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82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502</v>
      </c>
      <c r="B297" s="63" t="s">
        <v>503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121</v>
      </c>
      <c r="L297" s="37" t="s">
        <v>45</v>
      </c>
      <c r="M297" s="38" t="s">
        <v>120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504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505</v>
      </c>
      <c r="B298" s="63" t="s">
        <v>506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130</v>
      </c>
      <c r="L298" s="37" t="s">
        <v>45</v>
      </c>
      <c r="M298" s="38" t="s">
        <v>80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507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508</v>
      </c>
      <c r="B299" s="63" t="s">
        <v>509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86</v>
      </c>
      <c r="L299" s="37" t="s">
        <v>45</v>
      </c>
      <c r="M299" s="38" t="s">
        <v>120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504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510</v>
      </c>
      <c r="B300" s="63" t="s">
        <v>511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86</v>
      </c>
      <c r="L300" s="37" t="s">
        <v>45</v>
      </c>
      <c r="M300" s="38" t="s">
        <v>80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72"/>
        <v>0</v>
      </c>
      <c r="Z300" s="41" t="str">
        <f>IFERROR(IF(Y300=0,"",ROUNDUP(Y300/H300,0)*0.00651),"")</f>
        <v/>
      </c>
      <c r="AA300" s="68" t="s">
        <v>45</v>
      </c>
      <c r="AB300" s="69" t="s">
        <v>45</v>
      </c>
      <c r="AC300" s="400" t="s">
        <v>507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0</v>
      </c>
      <c r="BN300" s="78">
        <f t="shared" si="74"/>
        <v>0</v>
      </c>
      <c r="BO300" s="78">
        <f t="shared" si="75"/>
        <v>0</v>
      </c>
      <c r="BP300" s="78">
        <f t="shared" si="76"/>
        <v>0</v>
      </c>
    </row>
    <row r="301" spans="1:68" ht="37.5" customHeight="1" x14ac:dyDescent="0.25">
      <c r="A301" s="63" t="s">
        <v>512</v>
      </c>
      <c r="B301" s="63" t="s">
        <v>513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86</v>
      </c>
      <c r="L301" s="37" t="s">
        <v>45</v>
      </c>
      <c r="M301" s="38" t="s">
        <v>80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72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402" t="s">
        <v>504</v>
      </c>
      <c r="AG301" s="78"/>
      <c r="AJ301" s="84" t="s">
        <v>45</v>
      </c>
      <c r="AK301" s="84">
        <v>0</v>
      </c>
      <c r="BB301" s="403" t="s">
        <v>66</v>
      </c>
      <c r="BM301" s="78">
        <f t="shared" si="73"/>
        <v>0</v>
      </c>
      <c r="BN301" s="78">
        <f t="shared" si="74"/>
        <v>0</v>
      </c>
      <c r="BO301" s="78">
        <f t="shared" si="75"/>
        <v>0</v>
      </c>
      <c r="BP301" s="78">
        <f t="shared" si="76"/>
        <v>0</v>
      </c>
    </row>
    <row r="302" spans="1:68" ht="37.5" customHeight="1" x14ac:dyDescent="0.25">
      <c r="A302" s="63" t="s">
        <v>514</v>
      </c>
      <c r="B302" s="63" t="s">
        <v>515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130</v>
      </c>
      <c r="L302" s="37" t="s">
        <v>45</v>
      </c>
      <c r="M302" s="38" t="s">
        <v>80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516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0</v>
      </c>
      <c r="Y303" s="43">
        <f>IFERROR(Y297/H297,"0")+IFERROR(Y298/H298,"0")+IFERROR(Y299/H299,"0")+IFERROR(Y300/H300,"0")+IFERROR(Y301/H301,"0")+IFERROR(Y302/H302,"0")</f>
        <v>0</v>
      </c>
      <c r="Z303" s="43">
        <f>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0</v>
      </c>
      <c r="Y304" s="43">
        <f>IFERROR(SUM(Y297:Y302),"0")</f>
        <v>0</v>
      </c>
      <c r="Z304" s="42"/>
      <c r="AA304" s="67"/>
      <c r="AB304" s="67"/>
      <c r="AC304" s="67"/>
    </row>
    <row r="305" spans="1:68" ht="16.5" customHeight="1" x14ac:dyDescent="0.25">
      <c r="A305" s="847" t="s">
        <v>517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116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518</v>
      </c>
      <c r="B307" s="63" t="s">
        <v>519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130</v>
      </c>
      <c r="L307" s="37" t="s">
        <v>45</v>
      </c>
      <c r="M307" s="38" t="s">
        <v>120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520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76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81</v>
      </c>
      <c r="L311" s="37" t="s">
        <v>45</v>
      </c>
      <c r="M311" s="38" t="s">
        <v>80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523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82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524</v>
      </c>
      <c r="B315" s="63" t="s">
        <v>525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86</v>
      </c>
      <c r="L315" s="37" t="s">
        <v>45</v>
      </c>
      <c r="M315" s="38" t="s">
        <v>159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526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527</v>
      </c>
      <c r="B316" s="63" t="s">
        <v>528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130</v>
      </c>
      <c r="L316" s="37" t="s">
        <v>45</v>
      </c>
      <c r="M316" s="38" t="s">
        <v>80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529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530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116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531</v>
      </c>
      <c r="B321" s="63" t="s">
        <v>532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130</v>
      </c>
      <c r="L321" s="37" t="s">
        <v>45</v>
      </c>
      <c r="M321" s="38" t="s">
        <v>124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533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76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534</v>
      </c>
      <c r="B325" s="63" t="s">
        <v>535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81</v>
      </c>
      <c r="L325" s="37" t="s">
        <v>45</v>
      </c>
      <c r="M325" s="38" t="s">
        <v>80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536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82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537</v>
      </c>
      <c r="B329" s="63" t="s">
        <v>538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86</v>
      </c>
      <c r="L329" s="37" t="s">
        <v>45</v>
      </c>
      <c r="M329" s="38" t="s">
        <v>120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539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86</v>
      </c>
      <c r="L330" s="37" t="s">
        <v>45</v>
      </c>
      <c r="M330" s="38" t="s">
        <v>120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542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543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116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544</v>
      </c>
      <c r="B335" s="63" t="s">
        <v>545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121</v>
      </c>
      <c r="L335" s="37" t="s">
        <v>45</v>
      </c>
      <c r="M335" s="38" t="s">
        <v>124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430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130</v>
      </c>
      <c r="L336" s="37" t="s">
        <v>45</v>
      </c>
      <c r="M336" s="38" t="s">
        <v>124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430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76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548</v>
      </c>
      <c r="B340" s="63" t="s">
        <v>549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81</v>
      </c>
      <c r="L340" s="37" t="s">
        <v>45</v>
      </c>
      <c r="M340" s="38" t="s">
        <v>80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550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551</v>
      </c>
      <c r="B341" s="63" t="s">
        <v>552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81</v>
      </c>
      <c r="L341" s="37" t="s">
        <v>45</v>
      </c>
      <c r="M341" s="38" t="s">
        <v>80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550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82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553</v>
      </c>
      <c r="B345" s="63" t="s">
        <v>554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86</v>
      </c>
      <c r="L345" s="37" t="s">
        <v>45</v>
      </c>
      <c r="M345" s="38" t="s">
        <v>80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555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556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116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557</v>
      </c>
      <c r="B350" s="63" t="s">
        <v>558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81</v>
      </c>
      <c r="L350" s="37" t="s">
        <v>45</v>
      </c>
      <c r="M350" s="38" t="s">
        <v>120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559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560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116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561</v>
      </c>
      <c r="B355" s="63" t="s">
        <v>562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121</v>
      </c>
      <c r="L355" s="37" t="s">
        <v>45</v>
      </c>
      <c r="M355" s="38" t="s">
        <v>120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563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564</v>
      </c>
      <c r="B356" s="63" t="s">
        <v>565</v>
      </c>
      <c r="C356" s="36">
        <v>4301011911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11.28</v>
      </c>
      <c r="J356" s="37">
        <v>48</v>
      </c>
      <c r="K356" s="37" t="s">
        <v>121</v>
      </c>
      <c r="L356" s="37" t="s">
        <v>45</v>
      </c>
      <c r="M356" s="38" t="s">
        <v>421</v>
      </c>
      <c r="N356" s="38"/>
      <c r="O356" s="37">
        <v>55</v>
      </c>
      <c r="P356" s="103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IFERROR(IF(Y356=0,"",ROUNDUP(Y356/H356,0)*0.02039),"")</f>
        <v/>
      </c>
      <c r="AA356" s="68" t="s">
        <v>45</v>
      </c>
      <c r="AB356" s="69" t="s">
        <v>45</v>
      </c>
      <c r="AC356" s="436" t="s">
        <v>566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564</v>
      </c>
      <c r="B357" s="63" t="s">
        <v>567</v>
      </c>
      <c r="C357" s="36">
        <v>4301012016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11.234999999999999</v>
      </c>
      <c r="J357" s="37">
        <v>64</v>
      </c>
      <c r="K357" s="37" t="s">
        <v>121</v>
      </c>
      <c r="L357" s="37" t="s">
        <v>45</v>
      </c>
      <c r="M357" s="38" t="s">
        <v>120</v>
      </c>
      <c r="N357" s="38"/>
      <c r="O357" s="37">
        <v>55</v>
      </c>
      <c r="P357" s="103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38" t="s">
        <v>568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569</v>
      </c>
      <c r="B358" s="63" t="s">
        <v>570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121</v>
      </c>
      <c r="L358" s="37" t="s">
        <v>45</v>
      </c>
      <c r="M358" s="38" t="s">
        <v>124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571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130</v>
      </c>
      <c r="L359" s="37" t="s">
        <v>45</v>
      </c>
      <c r="M359" s="38" t="s">
        <v>124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574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130</v>
      </c>
      <c r="L360" s="37" t="s">
        <v>45</v>
      </c>
      <c r="M360" s="38" t="s">
        <v>124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577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578</v>
      </c>
      <c r="B361" s="63" t="s">
        <v>579</v>
      </c>
      <c r="C361" s="36">
        <v>4301011859</v>
      </c>
      <c r="D361" s="849">
        <v>4680115885608</v>
      </c>
      <c r="E361" s="84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130</v>
      </c>
      <c r="L361" s="37" t="s">
        <v>45</v>
      </c>
      <c r="M361" s="38" t="s">
        <v>124</v>
      </c>
      <c r="N361" s="38"/>
      <c r="O361" s="37">
        <v>55</v>
      </c>
      <c r="P361" s="10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568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580</v>
      </c>
      <c r="B362" s="63" t="s">
        <v>581</v>
      </c>
      <c r="C362" s="36">
        <v>4301011337</v>
      </c>
      <c r="D362" s="849">
        <v>4607091386011</v>
      </c>
      <c r="E362" s="849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130</v>
      </c>
      <c r="L362" s="37" t="s">
        <v>45</v>
      </c>
      <c r="M362" s="38" t="s">
        <v>124</v>
      </c>
      <c r="N362" s="38"/>
      <c r="O362" s="37">
        <v>55</v>
      </c>
      <c r="P362" s="10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582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76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583</v>
      </c>
      <c r="B366" s="63" t="s">
        <v>584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130</v>
      </c>
      <c r="L366" s="37" t="s">
        <v>45</v>
      </c>
      <c r="M366" s="38" t="s">
        <v>80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585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130</v>
      </c>
      <c r="L367" s="37" t="s">
        <v>45</v>
      </c>
      <c r="M367" s="38" t="s">
        <v>80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588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130</v>
      </c>
      <c r="L368" s="37" t="s">
        <v>45</v>
      </c>
      <c r="M368" s="38" t="s">
        <v>80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591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81</v>
      </c>
      <c r="L369" s="37" t="s">
        <v>45</v>
      </c>
      <c r="M369" s="38" t="s">
        <v>80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588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82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594</v>
      </c>
      <c r="B373" s="63" t="s">
        <v>595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121</v>
      </c>
      <c r="L373" s="37" t="s">
        <v>45</v>
      </c>
      <c r="M373" s="38" t="s">
        <v>120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596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597</v>
      </c>
      <c r="B374" s="63" t="s">
        <v>598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121</v>
      </c>
      <c r="L374" s="37" t="s">
        <v>45</v>
      </c>
      <c r="M374" s="38" t="s">
        <v>80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599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600</v>
      </c>
      <c r="B375" s="63" t="s">
        <v>601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121</v>
      </c>
      <c r="L375" s="37" t="s">
        <v>45</v>
      </c>
      <c r="M375" s="38" t="s">
        <v>80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603</v>
      </c>
      <c r="B376" s="63" t="s">
        <v>604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605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606</v>
      </c>
      <c r="B377" s="63" t="s">
        <v>607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608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609</v>
      </c>
      <c r="B378" s="63" t="s">
        <v>610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86</v>
      </c>
      <c r="L378" s="37" t="s">
        <v>45</v>
      </c>
      <c r="M378" s="38" t="s">
        <v>80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611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203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612</v>
      </c>
      <c r="B382" s="63" t="s">
        <v>613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121</v>
      </c>
      <c r="L382" s="37" t="s">
        <v>45</v>
      </c>
      <c r="M382" s="38" t="s">
        <v>80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614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37.5" customHeight="1" x14ac:dyDescent="0.25">
      <c r="A383" s="63" t="s">
        <v>615</v>
      </c>
      <c r="B383" s="63" t="s">
        <v>616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121</v>
      </c>
      <c r="L383" s="37" t="s">
        <v>45</v>
      </c>
      <c r="M383" s="38" t="s">
        <v>80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72" t="s">
        <v>617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16.5" customHeight="1" x14ac:dyDescent="0.25">
      <c r="A384" s="63" t="s">
        <v>618</v>
      </c>
      <c r="B384" s="63" t="s">
        <v>619</v>
      </c>
      <c r="C384" s="36">
        <v>4301060484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121</v>
      </c>
      <c r="L384" s="37" t="s">
        <v>45</v>
      </c>
      <c r="M384" s="38" t="s">
        <v>159</v>
      </c>
      <c r="N384" s="38"/>
      <c r="O384" s="37">
        <v>30</v>
      </c>
      <c r="P384" s="1051" t="s">
        <v>620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621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618</v>
      </c>
      <c r="B385" s="63" t="s">
        <v>622</v>
      </c>
      <c r="C385" s="36">
        <v>4301060325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121</v>
      </c>
      <c r="L385" s="37" t="s">
        <v>45</v>
      </c>
      <c r="M385" s="38" t="s">
        <v>80</v>
      </c>
      <c r="N385" s="38"/>
      <c r="O385" s="37">
        <v>30</v>
      </c>
      <c r="P385" s="10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76" t="s">
        <v>623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0</v>
      </c>
      <c r="Y386" s="43">
        <f>IFERROR(Y382/H382,"0")+IFERROR(Y383/H383,"0")+IFERROR(Y384/H384,"0")+IFERROR(Y385/H385,"0")</f>
        <v>0</v>
      </c>
      <c r="Z386" s="43">
        <f>IFERROR(IF(Z382="",0,Z382),"0")+IFERROR(IF(Z383="",0,Z383),"0")+IFERROR(IF(Z384="",0,Z384),"0")+IFERROR(IF(Z385="",0,Z385),"0")</f>
        <v>0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0</v>
      </c>
      <c r="Y387" s="43">
        <f>IFERROR(SUM(Y382:Y385),"0")</f>
        <v>0</v>
      </c>
      <c r="Z387" s="42"/>
      <c r="AA387" s="67"/>
      <c r="AB387" s="67"/>
      <c r="AC387" s="67"/>
    </row>
    <row r="388" spans="1:68" ht="14.25" customHeight="1" x14ac:dyDescent="0.25">
      <c r="A388" s="848" t="s">
        <v>108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624</v>
      </c>
      <c r="B389" s="63" t="s">
        <v>625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130</v>
      </c>
      <c r="L389" s="37" t="s">
        <v>45</v>
      </c>
      <c r="M389" s="38" t="s">
        <v>113</v>
      </c>
      <c r="N389" s="38"/>
      <c r="O389" s="37">
        <v>180</v>
      </c>
      <c r="P389" s="1053" t="s">
        <v>626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627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628</v>
      </c>
      <c r="B390" s="63" t="s">
        <v>629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130</v>
      </c>
      <c r="L390" s="37" t="s">
        <v>45</v>
      </c>
      <c r="M390" s="38" t="s">
        <v>113</v>
      </c>
      <c r="N390" s="38"/>
      <c r="O390" s="37">
        <v>180</v>
      </c>
      <c r="P390" s="1054" t="s">
        <v>630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627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631</v>
      </c>
      <c r="B391" s="63" t="s">
        <v>632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86</v>
      </c>
      <c r="L391" s="37" t="s">
        <v>45</v>
      </c>
      <c r="M391" s="38" t="s">
        <v>113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633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634</v>
      </c>
      <c r="B392" s="63" t="s">
        <v>635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86</v>
      </c>
      <c r="L392" s="37" t="s">
        <v>45</v>
      </c>
      <c r="M392" s="38" t="s">
        <v>113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627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636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637</v>
      </c>
      <c r="B396" s="63" t="s">
        <v>638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86</v>
      </c>
      <c r="L396" s="37" t="s">
        <v>45</v>
      </c>
      <c r="M396" s="38" t="s">
        <v>640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639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641</v>
      </c>
      <c r="B397" s="63" t="s">
        <v>642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86</v>
      </c>
      <c r="L397" s="37" t="s">
        <v>45</v>
      </c>
      <c r="M397" s="38" t="s">
        <v>640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639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643</v>
      </c>
      <c r="B398" s="63" t="s">
        <v>644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86</v>
      </c>
      <c r="L398" s="37" t="s">
        <v>45</v>
      </c>
      <c r="M398" s="38" t="s">
        <v>640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639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645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76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646</v>
      </c>
      <c r="B403" s="63" t="s">
        <v>647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86</v>
      </c>
      <c r="L403" s="37" t="s">
        <v>45</v>
      </c>
      <c r="M403" s="38" t="s">
        <v>80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648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82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649</v>
      </c>
      <c r="B407" s="63" t="s">
        <v>650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121</v>
      </c>
      <c r="L407" s="37" t="s">
        <v>45</v>
      </c>
      <c r="M407" s="38" t="s">
        <v>80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94" t="s">
        <v>651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37.5" customHeight="1" x14ac:dyDescent="0.25">
      <c r="A408" s="63" t="s">
        <v>652</v>
      </c>
      <c r="B408" s="63" t="s">
        <v>653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86</v>
      </c>
      <c r="L408" s="37" t="s">
        <v>45</v>
      </c>
      <c r="M408" s="38" t="s">
        <v>120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654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655</v>
      </c>
      <c r="B409" s="63" t="s">
        <v>656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86</v>
      </c>
      <c r="L409" s="37" t="s">
        <v>45</v>
      </c>
      <c r="M409" s="38" t="s">
        <v>80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657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0</v>
      </c>
      <c r="Y410" s="43">
        <f>IFERROR(Y407/H407,"0")+IFERROR(Y408/H408,"0")+IFERROR(Y409/H409,"0")</f>
        <v>0</v>
      </c>
      <c r="Z410" s="43">
        <f>IFERROR(IF(Z407="",0,Z407),"0")+IFERROR(IF(Z408="",0,Z408),"0")+IFERROR(IF(Z409="",0,Z409),"0")</f>
        <v>0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0</v>
      </c>
      <c r="Y411" s="43">
        <f>IFERROR(SUM(Y407:Y409),"0")</f>
        <v>0</v>
      </c>
      <c r="Z411" s="42"/>
      <c r="AA411" s="67"/>
      <c r="AB411" s="67"/>
      <c r="AC411" s="67"/>
    </row>
    <row r="412" spans="1:68" ht="27.75" customHeight="1" x14ac:dyDescent="0.2">
      <c r="A412" s="846" t="s">
        <v>658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659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116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27" customHeight="1" x14ac:dyDescent="0.25">
      <c r="A415" s="63" t="s">
        <v>660</v>
      </c>
      <c r="B415" s="63" t="s">
        <v>661</v>
      </c>
      <c r="C415" s="36">
        <v>4301011946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121</v>
      </c>
      <c r="L415" s="37" t="s">
        <v>45</v>
      </c>
      <c r="M415" s="38" t="s">
        <v>421</v>
      </c>
      <c r="N415" s="38"/>
      <c r="O415" s="37">
        <v>60</v>
      </c>
      <c r="P415" s="106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ref="Y415:Y424" si="87">IFERROR(IF(X415="",0,CEILING((X415/$H415),1)*$H415),"")</f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0" t="s">
        <v>662</v>
      </c>
      <c r="AG415" s="78"/>
      <c r="AJ415" s="84" t="s">
        <v>45</v>
      </c>
      <c r="AK415" s="84">
        <v>0</v>
      </c>
      <c r="BB415" s="501" t="s">
        <v>66</v>
      </c>
      <c r="BM415" s="78">
        <f t="shared" ref="BM415:BM424" si="88">IFERROR(X415*I415/H415,"0")</f>
        <v>0</v>
      </c>
      <c r="BN415" s="78">
        <f t="shared" ref="BN415:BN424" si="89">IFERROR(Y415*I415/H415,"0")</f>
        <v>0</v>
      </c>
      <c r="BO415" s="78">
        <f t="shared" ref="BO415:BO424" si="90">IFERROR(1/J415*(X415/H415),"0")</f>
        <v>0</v>
      </c>
      <c r="BP415" s="78">
        <f t="shared" ref="BP415:BP424" si="91">IFERROR(1/J415*(Y415/H415),"0")</f>
        <v>0</v>
      </c>
    </row>
    <row r="416" spans="1:68" ht="37.5" customHeight="1" x14ac:dyDescent="0.25">
      <c r="A416" s="63" t="s">
        <v>660</v>
      </c>
      <c r="B416" s="63" t="s">
        <v>663</v>
      </c>
      <c r="C416" s="36">
        <v>4301011869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121</v>
      </c>
      <c r="L416" s="37" t="s">
        <v>45</v>
      </c>
      <c r="M416" s="38" t="s">
        <v>80</v>
      </c>
      <c r="N416" s="38"/>
      <c r="O416" s="37">
        <v>60</v>
      </c>
      <c r="P416" s="10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02" t="s">
        <v>664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665</v>
      </c>
      <c r="B417" s="63" t="s">
        <v>666</v>
      </c>
      <c r="C417" s="36">
        <v>4301011947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121</v>
      </c>
      <c r="L417" s="37" t="s">
        <v>45</v>
      </c>
      <c r="M417" s="38" t="s">
        <v>421</v>
      </c>
      <c r="N417" s="38"/>
      <c r="O417" s="37">
        <v>60</v>
      </c>
      <c r="P417" s="106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4" t="s">
        <v>662</v>
      </c>
      <c r="AG417" s="78"/>
      <c r="AJ417" s="84" t="s">
        <v>45</v>
      </c>
      <c r="AK417" s="84">
        <v>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665</v>
      </c>
      <c r="B418" s="63" t="s">
        <v>667</v>
      </c>
      <c r="C418" s="36">
        <v>4301011870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121</v>
      </c>
      <c r="L418" s="37" t="s">
        <v>45</v>
      </c>
      <c r="M418" s="38" t="s">
        <v>80</v>
      </c>
      <c r="N418" s="38"/>
      <c r="O418" s="37">
        <v>60</v>
      </c>
      <c r="P418" s="10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6" t="s">
        <v>668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669</v>
      </c>
      <c r="B419" s="63" t="s">
        <v>670</v>
      </c>
      <c r="C419" s="36">
        <v>4301011943</v>
      </c>
      <c r="D419" s="849">
        <v>4680115884830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121</v>
      </c>
      <c r="L419" s="37" t="s">
        <v>45</v>
      </c>
      <c r="M419" s="38" t="s">
        <v>421</v>
      </c>
      <c r="N419" s="38"/>
      <c r="O419" s="37">
        <v>60</v>
      </c>
      <c r="P419" s="10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08" t="s">
        <v>662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37.5" customHeight="1" x14ac:dyDescent="0.25">
      <c r="A420" s="63" t="s">
        <v>669</v>
      </c>
      <c r="B420" s="63" t="s">
        <v>671</v>
      </c>
      <c r="C420" s="36">
        <v>4301011867</v>
      </c>
      <c r="D420" s="849">
        <v>4680115884830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121</v>
      </c>
      <c r="L420" s="37" t="s">
        <v>45</v>
      </c>
      <c r="M420" s="38" t="s">
        <v>80</v>
      </c>
      <c r="N420" s="38"/>
      <c r="O420" s="37">
        <v>60</v>
      </c>
      <c r="P420" s="10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672</v>
      </c>
      <c r="AG420" s="78"/>
      <c r="AJ420" s="84" t="s">
        <v>45</v>
      </c>
      <c r="AK420" s="84">
        <v>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673</v>
      </c>
      <c r="B421" s="63" t="s">
        <v>674</v>
      </c>
      <c r="C421" s="36">
        <v>4301011339</v>
      </c>
      <c r="D421" s="849">
        <v>4607091383997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121</v>
      </c>
      <c r="L421" s="37" t="s">
        <v>45</v>
      </c>
      <c r="M421" s="38" t="s">
        <v>80</v>
      </c>
      <c r="N421" s="38"/>
      <c r="O421" s="37">
        <v>60</v>
      </c>
      <c r="P421" s="10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675</v>
      </c>
      <c r="AG421" s="78"/>
      <c r="AJ421" s="84" t="s">
        <v>45</v>
      </c>
      <c r="AK421" s="84">
        <v>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676</v>
      </c>
      <c r="B422" s="63" t="s">
        <v>677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130</v>
      </c>
      <c r="L422" s="37" t="s">
        <v>45</v>
      </c>
      <c r="M422" s="38" t="s">
        <v>124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678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130</v>
      </c>
      <c r="L423" s="37" t="s">
        <v>45</v>
      </c>
      <c r="M423" s="38" t="s">
        <v>80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668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681</v>
      </c>
      <c r="B424" s="63" t="s">
        <v>682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130</v>
      </c>
      <c r="L424" s="37" t="s">
        <v>45</v>
      </c>
      <c r="M424" s="38" t="s">
        <v>80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672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0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0</v>
      </c>
      <c r="Y426" s="43">
        <f>IFERROR(SUM(Y415:Y424),"0")</f>
        <v>0</v>
      </c>
      <c r="Z426" s="42"/>
      <c r="AA426" s="67"/>
      <c r="AB426" s="67"/>
      <c r="AC426" s="67"/>
    </row>
    <row r="427" spans="1:68" ht="14.25" customHeight="1" x14ac:dyDescent="0.25">
      <c r="A427" s="848" t="s">
        <v>162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683</v>
      </c>
      <c r="B428" s="63" t="s">
        <v>684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121</v>
      </c>
      <c r="L428" s="37" t="s">
        <v>45</v>
      </c>
      <c r="M428" s="38" t="s">
        <v>124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IFERROR(IF(Y428=0,"",ROUNDUP(Y428/H428,0)*0.02175),"")</f>
        <v/>
      </c>
      <c r="AA428" s="68" t="s">
        <v>45</v>
      </c>
      <c r="AB428" s="69" t="s">
        <v>45</v>
      </c>
      <c r="AC428" s="520" t="s">
        <v>685</v>
      </c>
      <c r="AG428" s="78"/>
      <c r="AJ428" s="84" t="s">
        <v>45</v>
      </c>
      <c r="AK428" s="84">
        <v>0</v>
      </c>
      <c r="BB428" s="521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27" customHeight="1" x14ac:dyDescent="0.25">
      <c r="A429" s="63" t="s">
        <v>686</v>
      </c>
      <c r="B429" s="63" t="s">
        <v>687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130</v>
      </c>
      <c r="L429" s="37" t="s">
        <v>45</v>
      </c>
      <c r="M429" s="38" t="s">
        <v>124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685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0</v>
      </c>
      <c r="Y430" s="43">
        <f>IFERROR(Y428/H428,"0")+IFERROR(Y429/H429,"0")</f>
        <v>0</v>
      </c>
      <c r="Z430" s="43">
        <f>IFERROR(IF(Z428="",0,Z428),"0")+IFERROR(IF(Z429="",0,Z429),"0")</f>
        <v>0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0</v>
      </c>
      <c r="Y431" s="43">
        <f>IFERROR(SUM(Y428:Y429),"0")</f>
        <v>0</v>
      </c>
      <c r="Z431" s="42"/>
      <c r="AA431" s="67"/>
      <c r="AB431" s="67"/>
      <c r="AC431" s="67"/>
    </row>
    <row r="432" spans="1:68" ht="14.25" customHeight="1" x14ac:dyDescent="0.25">
      <c r="A432" s="848" t="s">
        <v>82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688</v>
      </c>
      <c r="B433" s="63" t="s">
        <v>689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121</v>
      </c>
      <c r="L433" s="37" t="s">
        <v>45</v>
      </c>
      <c r="M433" s="38" t="s">
        <v>120</v>
      </c>
      <c r="N433" s="38"/>
      <c r="O433" s="37">
        <v>40</v>
      </c>
      <c r="P433" s="1076" t="s">
        <v>690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691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692</v>
      </c>
      <c r="B434" s="63" t="s">
        <v>693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121</v>
      </c>
      <c r="L434" s="37" t="s">
        <v>45</v>
      </c>
      <c r="M434" s="38" t="s">
        <v>120</v>
      </c>
      <c r="N434" s="38"/>
      <c r="O434" s="37">
        <v>40</v>
      </c>
      <c r="P434" s="1077" t="s">
        <v>694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695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203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696</v>
      </c>
      <c r="B438" s="63" t="s">
        <v>697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121</v>
      </c>
      <c r="L438" s="37" t="s">
        <v>45</v>
      </c>
      <c r="M438" s="38" t="s">
        <v>120</v>
      </c>
      <c r="N438" s="38"/>
      <c r="O438" s="37">
        <v>30</v>
      </c>
      <c r="P438" s="1078" t="s">
        <v>698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699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0</v>
      </c>
      <c r="Y439" s="43">
        <f>IFERROR(Y438/H438,"0")</f>
        <v>0</v>
      </c>
      <c r="Z439" s="43">
        <f>IFERROR(IF(Z438="",0,Z438),"0")</f>
        <v>0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0</v>
      </c>
      <c r="Y440" s="43">
        <f>IFERROR(SUM(Y438:Y438),"0")</f>
        <v>0</v>
      </c>
      <c r="Z440" s="42"/>
      <c r="AA440" s="67"/>
      <c r="AB440" s="67"/>
      <c r="AC440" s="67"/>
    </row>
    <row r="441" spans="1:68" ht="16.5" customHeight="1" x14ac:dyDescent="0.25">
      <c r="A441" s="847" t="s">
        <v>700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116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701</v>
      </c>
      <c r="B443" s="63" t="s">
        <v>702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121</v>
      </c>
      <c r="L443" s="37" t="s">
        <v>45</v>
      </c>
      <c r="M443" s="38" t="s">
        <v>80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703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701</v>
      </c>
      <c r="B444" s="63" t="s">
        <v>704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121</v>
      </c>
      <c r="L444" s="37" t="s">
        <v>45</v>
      </c>
      <c r="M444" s="38" t="s">
        <v>80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705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37.5" customHeight="1" x14ac:dyDescent="0.25">
      <c r="A445" s="63" t="s">
        <v>706</v>
      </c>
      <c r="B445" s="63" t="s">
        <v>707</v>
      </c>
      <c r="C445" s="36">
        <v>4301011872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121</v>
      </c>
      <c r="L445" s="37" t="s">
        <v>45</v>
      </c>
      <c r="M445" s="38" t="s">
        <v>80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705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27" customHeight="1" x14ac:dyDescent="0.25">
      <c r="A446" s="63" t="s">
        <v>706</v>
      </c>
      <c r="B446" s="63" t="s">
        <v>708</v>
      </c>
      <c r="C446" s="36">
        <v>4301011655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121</v>
      </c>
      <c r="L446" s="37" t="s">
        <v>45</v>
      </c>
      <c r="M446" s="38" t="s">
        <v>80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703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709</v>
      </c>
      <c r="B447" s="63" t="s">
        <v>710</v>
      </c>
      <c r="C447" s="36">
        <v>4301011874</v>
      </c>
      <c r="D447" s="849">
        <v>4680115884892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121</v>
      </c>
      <c r="L447" s="37" t="s">
        <v>45</v>
      </c>
      <c r="M447" s="38" t="s">
        <v>80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8" t="s">
        <v>711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0</v>
      </c>
      <c r="BN447" s="78">
        <f t="shared" si="94"/>
        <v>0</v>
      </c>
      <c r="BO447" s="78">
        <f t="shared" si="95"/>
        <v>0</v>
      </c>
      <c r="BP447" s="78">
        <f t="shared" si="96"/>
        <v>0</v>
      </c>
    </row>
    <row r="448" spans="1:68" ht="37.5" customHeight="1" x14ac:dyDescent="0.25">
      <c r="A448" s="63" t="s">
        <v>712</v>
      </c>
      <c r="B448" s="63" t="s">
        <v>713</v>
      </c>
      <c r="C448" s="36">
        <v>4301011312</v>
      </c>
      <c r="D448" s="849">
        <v>4607091384192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121</v>
      </c>
      <c r="L448" s="37" t="s">
        <v>45</v>
      </c>
      <c r="M448" s="38" t="s">
        <v>124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714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121</v>
      </c>
      <c r="L449" s="37" t="s">
        <v>45</v>
      </c>
      <c r="M449" s="38" t="s">
        <v>80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711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717</v>
      </c>
      <c r="B450" s="63" t="s">
        <v>718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130</v>
      </c>
      <c r="L450" s="37" t="s">
        <v>45</v>
      </c>
      <c r="M450" s="38" t="s">
        <v>80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711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0</v>
      </c>
      <c r="Y451" s="43">
        <f>IFERROR(Y443/H443,"0")+IFERROR(Y444/H444,"0")+IFERROR(Y445/H445,"0")+IFERROR(Y446/H446,"0")+IFERROR(Y447/H447,"0")+IFERROR(Y448/H448,"0")+IFERROR(Y449/H449,"0")+IFERROR(Y450/H450,"0")</f>
        <v>0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0</v>
      </c>
      <c r="Y452" s="43">
        <f>IFERROR(SUM(Y443:Y450),"0")</f>
        <v>0</v>
      </c>
      <c r="Z452" s="42"/>
      <c r="AA452" s="67"/>
      <c r="AB452" s="67"/>
      <c r="AC452" s="67"/>
    </row>
    <row r="453" spans="1:68" ht="14.25" customHeight="1" x14ac:dyDescent="0.25">
      <c r="A453" s="848" t="s">
        <v>76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719</v>
      </c>
      <c r="B454" s="63" t="s">
        <v>720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130</v>
      </c>
      <c r="L454" s="37" t="s">
        <v>45</v>
      </c>
      <c r="M454" s="38" t="s">
        <v>80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721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722</v>
      </c>
      <c r="B455" s="63" t="s">
        <v>723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721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82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724</v>
      </c>
      <c r="B459" s="63" t="s">
        <v>725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121</v>
      </c>
      <c r="L459" s="37" t="s">
        <v>45</v>
      </c>
      <c r="M459" s="38" t="s">
        <v>120</v>
      </c>
      <c r="N459" s="38"/>
      <c r="O459" s="37">
        <v>40</v>
      </c>
      <c r="P459" s="1089" t="s">
        <v>726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50" t="s">
        <v>727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37.5" customHeight="1" x14ac:dyDescent="0.25">
      <c r="A460" s="63" t="s">
        <v>728</v>
      </c>
      <c r="B460" s="63" t="s">
        <v>729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121</v>
      </c>
      <c r="L460" s="37" t="s">
        <v>45</v>
      </c>
      <c r="M460" s="38" t="s">
        <v>120</v>
      </c>
      <c r="N460" s="38"/>
      <c r="O460" s="37">
        <v>40</v>
      </c>
      <c r="P460" s="1090" t="s">
        <v>730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731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37.5" customHeight="1" x14ac:dyDescent="0.25">
      <c r="A461" s="63" t="s">
        <v>732</v>
      </c>
      <c r="B461" s="63" t="s">
        <v>733</v>
      </c>
      <c r="C461" s="36">
        <v>4301051634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IFERROR(IF(Y461=0,"",ROUNDUP(Y461/H461,0)*0.00651),"")</f>
        <v/>
      </c>
      <c r="AA461" s="68" t="s">
        <v>45</v>
      </c>
      <c r="AB461" s="69" t="s">
        <v>45</v>
      </c>
      <c r="AC461" s="554" t="s">
        <v>734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27" customHeight="1" x14ac:dyDescent="0.25">
      <c r="A462" s="63" t="s">
        <v>732</v>
      </c>
      <c r="B462" s="63" t="s">
        <v>735</v>
      </c>
      <c r="C462" s="36">
        <v>4301051297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736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737</v>
      </c>
      <c r="B463" s="63" t="s">
        <v>738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739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8" t="s">
        <v>203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740</v>
      </c>
      <c r="B467" s="63" t="s">
        <v>741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121</v>
      </c>
      <c r="L467" s="37" t="s">
        <v>45</v>
      </c>
      <c r="M467" s="38" t="s">
        <v>120</v>
      </c>
      <c r="N467" s="38"/>
      <c r="O467" s="37">
        <v>40</v>
      </c>
      <c r="P467" s="1094" t="s">
        <v>742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743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744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745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116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746</v>
      </c>
      <c r="B473" s="63" t="s">
        <v>747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86</v>
      </c>
      <c r="L473" s="37" t="s">
        <v>45</v>
      </c>
      <c r="M473" s="38" t="s">
        <v>124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748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76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749</v>
      </c>
      <c r="B477" s="63" t="s">
        <v>750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130</v>
      </c>
      <c r="L477" s="37" t="s">
        <v>45</v>
      </c>
      <c r="M477" s="38" t="s">
        <v>80</v>
      </c>
      <c r="N477" s="38"/>
      <c r="O477" s="37">
        <v>50</v>
      </c>
      <c r="P477" s="1096" t="s">
        <v>751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752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753</v>
      </c>
      <c r="B478" s="63" t="s">
        <v>754</v>
      </c>
      <c r="C478" s="36">
        <v>4301031382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120</v>
      </c>
      <c r="K478" s="37" t="s">
        <v>130</v>
      </c>
      <c r="L478" s="37" t="s">
        <v>45</v>
      </c>
      <c r="M478" s="38" t="s">
        <v>80</v>
      </c>
      <c r="N478" s="38"/>
      <c r="O478" s="37">
        <v>50</v>
      </c>
      <c r="P478" s="1097" t="s">
        <v>755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66" t="s">
        <v>756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753</v>
      </c>
      <c r="B479" s="63" t="s">
        <v>757</v>
      </c>
      <c r="C479" s="36">
        <v>4301031406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130</v>
      </c>
      <c r="L479" s="37" t="s">
        <v>45</v>
      </c>
      <c r="M479" s="38" t="s">
        <v>80</v>
      </c>
      <c r="N479" s="38"/>
      <c r="O479" s="37">
        <v>50</v>
      </c>
      <c r="P479" s="1098" t="s">
        <v>755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8" t="s">
        <v>756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758</v>
      </c>
      <c r="B480" s="63" t="s">
        <v>759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130</v>
      </c>
      <c r="L480" s="37" t="s">
        <v>45</v>
      </c>
      <c r="M480" s="38" t="s">
        <v>80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760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752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761</v>
      </c>
      <c r="B482" s="63" t="s">
        <v>763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101" t="s">
        <v>764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752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752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767</v>
      </c>
      <c r="B484" s="63" t="s">
        <v>768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769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767</v>
      </c>
      <c r="B485" s="63" t="s">
        <v>770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4" t="s">
        <v>771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769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772</v>
      </c>
      <c r="B486" s="63" t="s">
        <v>773</v>
      </c>
      <c r="C486" s="36">
        <v>4301031361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769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772</v>
      </c>
      <c r="B487" s="63" t="s">
        <v>774</v>
      </c>
      <c r="C487" s="36">
        <v>4301031331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769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777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775</v>
      </c>
      <c r="B489" s="63" t="s">
        <v>778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8" t="s">
        <v>779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777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782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783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782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784</v>
      </c>
      <c r="B492" s="63" t="s">
        <v>785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777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786</v>
      </c>
      <c r="B493" s="63" t="s">
        <v>787</v>
      </c>
      <c r="C493" s="36">
        <v>4301031368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12" t="s">
        <v>788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756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786</v>
      </c>
      <c r="B494" s="63" t="s">
        <v>789</v>
      </c>
      <c r="C494" s="36">
        <v>4301031255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45</v>
      </c>
      <c r="P494" s="11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790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82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791</v>
      </c>
      <c r="B498" s="63" t="s">
        <v>792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130</v>
      </c>
      <c r="L498" s="37" t="s">
        <v>45</v>
      </c>
      <c r="M498" s="38" t="s">
        <v>120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793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794</v>
      </c>
      <c r="B499" s="63" t="s">
        <v>795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86</v>
      </c>
      <c r="L499" s="37" t="s">
        <v>45</v>
      </c>
      <c r="M499" s="38" t="s">
        <v>120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796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108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797</v>
      </c>
      <c r="B503" s="63" t="s">
        <v>798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801</v>
      </c>
      <c r="L503" s="37" t="s">
        <v>45</v>
      </c>
      <c r="M503" s="38" t="s">
        <v>800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799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802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162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803</v>
      </c>
      <c r="B508" s="63" t="s">
        <v>804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86</v>
      </c>
      <c r="L508" s="37" t="s">
        <v>45</v>
      </c>
      <c r="M508" s="38" t="s">
        <v>80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805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76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806</v>
      </c>
      <c r="B512" s="63" t="s">
        <v>807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130</v>
      </c>
      <c r="L512" s="37" t="s">
        <v>45</v>
      </c>
      <c r="M512" s="38" t="s">
        <v>124</v>
      </c>
      <c r="N512" s="38"/>
      <c r="O512" s="37">
        <v>50</v>
      </c>
      <c r="P512" s="1118" t="s">
        <v>808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809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810</v>
      </c>
      <c r="B513" s="63" t="s">
        <v>811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81</v>
      </c>
      <c r="L513" s="37" t="s">
        <v>45</v>
      </c>
      <c r="M513" s="38" t="s">
        <v>80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812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813</v>
      </c>
      <c r="B514" s="63" t="s">
        <v>814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81</v>
      </c>
      <c r="L514" s="37" t="s">
        <v>45</v>
      </c>
      <c r="M514" s="38" t="s">
        <v>80</v>
      </c>
      <c r="N514" s="38"/>
      <c r="O514" s="37">
        <v>50</v>
      </c>
      <c r="P514" s="1120" t="s">
        <v>815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816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4301031359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816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817</v>
      </c>
      <c r="B516" s="63" t="s">
        <v>819</v>
      </c>
      <c r="C516" s="36">
        <v>4301031327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816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820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76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821</v>
      </c>
      <c r="B521" s="63" t="s">
        <v>822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823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824</v>
      </c>
      <c r="B522" s="63" t="s">
        <v>825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823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826</v>
      </c>
      <c r="B523" s="63" t="s">
        <v>827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86</v>
      </c>
      <c r="L523" s="37" t="s">
        <v>45</v>
      </c>
      <c r="M523" s="38" t="s">
        <v>80</v>
      </c>
      <c r="N523" s="38"/>
      <c r="O523" s="37">
        <v>50</v>
      </c>
      <c r="P523" s="1125" t="s">
        <v>828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829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830</v>
      </c>
      <c r="B524" s="63" t="s">
        <v>831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1126" t="s">
        <v>832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833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834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76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835</v>
      </c>
      <c r="B529" s="63" t="s">
        <v>836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86</v>
      </c>
      <c r="L529" s="37" t="s">
        <v>45</v>
      </c>
      <c r="M529" s="38" t="s">
        <v>80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837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203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838</v>
      </c>
      <c r="B533" s="63" t="s">
        <v>839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86</v>
      </c>
      <c r="L533" s="37" t="s">
        <v>45</v>
      </c>
      <c r="M533" s="38" t="s">
        <v>80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840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841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841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116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842</v>
      </c>
      <c r="B539" s="63" t="s">
        <v>843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121</v>
      </c>
      <c r="L539" s="37" t="s">
        <v>45</v>
      </c>
      <c r="M539" s="38" t="s">
        <v>124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119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844</v>
      </c>
      <c r="B540" s="63" t="s">
        <v>845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121</v>
      </c>
      <c r="L540" s="37" t="s">
        <v>45</v>
      </c>
      <c r="M540" s="38" t="s">
        <v>124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846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847</v>
      </c>
      <c r="B541" s="63" t="s">
        <v>848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121</v>
      </c>
      <c r="L541" s="37" t="s">
        <v>45</v>
      </c>
      <c r="M541" s="38" t="s">
        <v>124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849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850</v>
      </c>
      <c r="B542" s="63" t="s">
        <v>851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121</v>
      </c>
      <c r="L542" s="37" t="s">
        <v>45</v>
      </c>
      <c r="M542" s="38" t="s">
        <v>124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36" t="s">
        <v>852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16.5" customHeight="1" x14ac:dyDescent="0.25">
      <c r="A543" s="63" t="s">
        <v>853</v>
      </c>
      <c r="B543" s="63" t="s">
        <v>854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121</v>
      </c>
      <c r="L543" s="37" t="s">
        <v>45</v>
      </c>
      <c r="M543" s="38" t="s">
        <v>120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855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856</v>
      </c>
      <c r="B544" s="63" t="s">
        <v>857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121</v>
      </c>
      <c r="L544" s="37" t="s">
        <v>45</v>
      </c>
      <c r="M544" s="38" t="s">
        <v>120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 t="shared" si="104"/>
        <v/>
      </c>
      <c r="AA544" s="68" t="s">
        <v>45</v>
      </c>
      <c r="AB544" s="69" t="s">
        <v>45</v>
      </c>
      <c r="AC544" s="640" t="s">
        <v>858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859</v>
      </c>
      <c r="B545" s="63" t="s">
        <v>860</v>
      </c>
      <c r="C545" s="36">
        <v>4301011778</v>
      </c>
      <c r="D545" s="849">
        <v>4680115880603</v>
      </c>
      <c r="E545" s="849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130</v>
      </c>
      <c r="L545" s="37" t="s">
        <v>45</v>
      </c>
      <c r="M545" s="38" t="s">
        <v>124</v>
      </c>
      <c r="N545" s="38"/>
      <c r="O545" s="37">
        <v>60</v>
      </c>
      <c r="P545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119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859</v>
      </c>
      <c r="B546" s="63" t="s">
        <v>861</v>
      </c>
      <c r="C546" s="36">
        <v>4301012035</v>
      </c>
      <c r="D546" s="849">
        <v>4680115880603</v>
      </c>
      <c r="E546" s="849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130</v>
      </c>
      <c r="L546" s="37" t="s">
        <v>45</v>
      </c>
      <c r="M546" s="38" t="s">
        <v>124</v>
      </c>
      <c r="N546" s="38"/>
      <c r="O546" s="37">
        <v>60</v>
      </c>
      <c r="P546" s="11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119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862</v>
      </c>
      <c r="B547" s="63" t="s">
        <v>863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130</v>
      </c>
      <c r="L547" s="37" t="s">
        <v>45</v>
      </c>
      <c r="M547" s="38" t="s">
        <v>124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846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864</v>
      </c>
      <c r="B548" s="63" t="s">
        <v>865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86</v>
      </c>
      <c r="L548" s="37" t="s">
        <v>45</v>
      </c>
      <c r="M548" s="38" t="s">
        <v>124</v>
      </c>
      <c r="N548" s="38"/>
      <c r="O548" s="37">
        <v>60</v>
      </c>
      <c r="P548" s="1138" t="s">
        <v>866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867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4301011784</v>
      </c>
      <c r="D549" s="849">
        <v>4607091389982</v>
      </c>
      <c r="E549" s="849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130</v>
      </c>
      <c r="L549" s="37" t="s">
        <v>45</v>
      </c>
      <c r="M549" s="38" t="s">
        <v>124</v>
      </c>
      <c r="N549" s="38"/>
      <c r="O549" s="37">
        <v>60</v>
      </c>
      <c r="P549" s="11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852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868</v>
      </c>
      <c r="B550" s="63" t="s">
        <v>870</v>
      </c>
      <c r="C550" s="36">
        <v>4301012034</v>
      </c>
      <c r="D550" s="849">
        <v>4607091389982</v>
      </c>
      <c r="E550" s="849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130</v>
      </c>
      <c r="L550" s="37" t="s">
        <v>45</v>
      </c>
      <c r="M550" s="38" t="s">
        <v>124</v>
      </c>
      <c r="N550" s="38"/>
      <c r="O550" s="37">
        <v>60</v>
      </c>
      <c r="P550" s="11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852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871</v>
      </c>
      <c r="B551" s="63" t="s">
        <v>872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130</v>
      </c>
      <c r="L551" s="37" t="s">
        <v>45</v>
      </c>
      <c r="M551" s="38" t="s">
        <v>124</v>
      </c>
      <c r="N551" s="38"/>
      <c r="O551" s="37">
        <v>60</v>
      </c>
      <c r="P551" s="1141" t="s">
        <v>873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849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874</v>
      </c>
      <c r="B552" s="63" t="s">
        <v>875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130</v>
      </c>
      <c r="L552" s="37" t="s">
        <v>45</v>
      </c>
      <c r="M552" s="38" t="s">
        <v>124</v>
      </c>
      <c r="N552" s="38"/>
      <c r="O552" s="37">
        <v>60</v>
      </c>
      <c r="P552" s="1142" t="s">
        <v>876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855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877</v>
      </c>
      <c r="B553" s="63" t="s">
        <v>878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130</v>
      </c>
      <c r="L553" s="37" t="s">
        <v>45</v>
      </c>
      <c r="M553" s="38" t="s">
        <v>124</v>
      </c>
      <c r="N553" s="38"/>
      <c r="O553" s="37">
        <v>60</v>
      </c>
      <c r="P553" s="1143" t="s">
        <v>879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858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0</v>
      </c>
      <c r="Y555" s="43">
        <f>IFERROR(SUM(Y539:Y553),"0")</f>
        <v>0</v>
      </c>
      <c r="Z555" s="42"/>
      <c r="AA555" s="67"/>
      <c r="AB555" s="67"/>
      <c r="AC555" s="67"/>
    </row>
    <row r="556" spans="1:68" ht="14.25" customHeight="1" x14ac:dyDescent="0.25">
      <c r="A556" s="848" t="s">
        <v>162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880</v>
      </c>
      <c r="B557" s="63" t="s">
        <v>881</v>
      </c>
      <c r="C557" s="36">
        <v>4301020334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121</v>
      </c>
      <c r="L557" s="37" t="s">
        <v>45</v>
      </c>
      <c r="M557" s="38" t="s">
        <v>120</v>
      </c>
      <c r="N557" s="38"/>
      <c r="O557" s="37">
        <v>70</v>
      </c>
      <c r="P557" s="1144" t="s">
        <v>882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883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880</v>
      </c>
      <c r="B558" s="63" t="s">
        <v>884</v>
      </c>
      <c r="C558" s="36">
        <v>4301020222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121</v>
      </c>
      <c r="L558" s="37" t="s">
        <v>45</v>
      </c>
      <c r="M558" s="38" t="s">
        <v>124</v>
      </c>
      <c r="N558" s="38"/>
      <c r="O558" s="37">
        <v>55</v>
      </c>
      <c r="P558" s="11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885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886</v>
      </c>
      <c r="B559" s="63" t="s">
        <v>887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130</v>
      </c>
      <c r="L559" s="37" t="s">
        <v>45</v>
      </c>
      <c r="M559" s="38" t="s">
        <v>124</v>
      </c>
      <c r="N559" s="38"/>
      <c r="O559" s="37">
        <v>70</v>
      </c>
      <c r="P559" s="1146" t="s">
        <v>888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883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76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889</v>
      </c>
      <c r="B563" s="63" t="s">
        <v>890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121</v>
      </c>
      <c r="L563" s="37" t="s">
        <v>45</v>
      </c>
      <c r="M563" s="38" t="s">
        <v>124</v>
      </c>
      <c r="N563" s="38"/>
      <c r="O563" s="37">
        <v>70</v>
      </c>
      <c r="P563" s="1147" t="s">
        <v>891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ref="Y563:Y576" si="109"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892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0</v>
      </c>
      <c r="BN563" s="78">
        <f t="shared" ref="BN563:BN576" si="111">IFERROR(Y563*I563/H563,"0")</f>
        <v>0</v>
      </c>
      <c r="BO563" s="78">
        <f t="shared" ref="BO563:BO576" si="112">IFERROR(1/J563*(X563/H563),"0")</f>
        <v>0</v>
      </c>
      <c r="BP563" s="78">
        <f t="shared" ref="BP563:BP576" si="113">IFERROR(1/J563*(Y563/H563),"0")</f>
        <v>0</v>
      </c>
    </row>
    <row r="564" spans="1:68" ht="27" customHeight="1" x14ac:dyDescent="0.25">
      <c r="A564" s="63" t="s">
        <v>893</v>
      </c>
      <c r="B564" s="63" t="s">
        <v>894</v>
      </c>
      <c r="C564" s="36">
        <v>4301031350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121</v>
      </c>
      <c r="L564" s="37" t="s">
        <v>45</v>
      </c>
      <c r="M564" s="38" t="s">
        <v>80</v>
      </c>
      <c r="N564" s="38"/>
      <c r="O564" s="37">
        <v>70</v>
      </c>
      <c r="P564" s="1148" t="s">
        <v>895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IFERROR(IF(Y564=0,"",ROUNDUP(Y564/H564,0)*0.01196),"")</f>
        <v/>
      </c>
      <c r="AA564" s="68" t="s">
        <v>45</v>
      </c>
      <c r="AB564" s="69" t="s">
        <v>45</v>
      </c>
      <c r="AC564" s="668" t="s">
        <v>896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893</v>
      </c>
      <c r="B565" s="63" t="s">
        <v>897</v>
      </c>
      <c r="C565" s="36">
        <v>4301031248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121</v>
      </c>
      <c r="L565" s="37" t="s">
        <v>45</v>
      </c>
      <c r="M565" s="38" t="s">
        <v>80</v>
      </c>
      <c r="N565" s="38"/>
      <c r="O565" s="37">
        <v>60</v>
      </c>
      <c r="P565" s="11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898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899</v>
      </c>
      <c r="B566" s="63" t="s">
        <v>900</v>
      </c>
      <c r="C566" s="36">
        <v>4301031353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121</v>
      </c>
      <c r="L566" s="37" t="s">
        <v>45</v>
      </c>
      <c r="M566" s="38" t="s">
        <v>80</v>
      </c>
      <c r="N566" s="38"/>
      <c r="O566" s="37">
        <v>70</v>
      </c>
      <c r="P566" s="1150" t="s">
        <v>901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2" t="s">
        <v>902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899</v>
      </c>
      <c r="B567" s="63" t="s">
        <v>903</v>
      </c>
      <c r="C567" s="36">
        <v>4301031250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121</v>
      </c>
      <c r="L567" s="37" t="s">
        <v>45</v>
      </c>
      <c r="M567" s="38" t="s">
        <v>80</v>
      </c>
      <c r="N567" s="38"/>
      <c r="O567" s="37">
        <v>60</v>
      </c>
      <c r="P567" s="11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904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905</v>
      </c>
      <c r="B568" s="63" t="s">
        <v>906</v>
      </c>
      <c r="C568" s="36">
        <v>4301031351</v>
      </c>
      <c r="D568" s="849">
        <v>4680115882072</v>
      </c>
      <c r="E568" s="849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130</v>
      </c>
      <c r="L568" s="37" t="s">
        <v>45</v>
      </c>
      <c r="M568" s="38" t="s">
        <v>124</v>
      </c>
      <c r="N568" s="38"/>
      <c r="O568" s="37">
        <v>70</v>
      </c>
      <c r="P568" s="1152" t="s">
        <v>907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6" t="s">
        <v>892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905</v>
      </c>
      <c r="B569" s="63" t="s">
        <v>908</v>
      </c>
      <c r="C569" s="36">
        <v>4301031383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130</v>
      </c>
      <c r="L569" s="37" t="s">
        <v>45</v>
      </c>
      <c r="M569" s="38" t="s">
        <v>124</v>
      </c>
      <c r="N569" s="38"/>
      <c r="O569" s="37">
        <v>60</v>
      </c>
      <c r="P569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78" t="s">
        <v>909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905</v>
      </c>
      <c r="B570" s="63" t="s">
        <v>910</v>
      </c>
      <c r="C570" s="36">
        <v>4301031419</v>
      </c>
      <c r="D570" s="849">
        <v>4680115882072</v>
      </c>
      <c r="E570" s="849"/>
      <c r="F570" s="62">
        <v>0.6</v>
      </c>
      <c r="G570" s="37">
        <v>8</v>
      </c>
      <c r="H570" s="62">
        <v>4.8</v>
      </c>
      <c r="I570" s="62">
        <v>6.93</v>
      </c>
      <c r="J570" s="37">
        <v>132</v>
      </c>
      <c r="K570" s="37" t="s">
        <v>130</v>
      </c>
      <c r="L570" s="37" t="s">
        <v>45</v>
      </c>
      <c r="M570" s="38" t="s">
        <v>124</v>
      </c>
      <c r="N570" s="38"/>
      <c r="O570" s="37">
        <v>70</v>
      </c>
      <c r="P570" s="1154" t="s">
        <v>911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892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912</v>
      </c>
      <c r="B571" s="63" t="s">
        <v>913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130</v>
      </c>
      <c r="L571" s="37" t="s">
        <v>45</v>
      </c>
      <c r="M571" s="38" t="s">
        <v>80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898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912</v>
      </c>
      <c r="B572" s="63" t="s">
        <v>914</v>
      </c>
      <c r="C572" s="36">
        <v>4301031385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130</v>
      </c>
      <c r="L572" s="37" t="s">
        <v>45</v>
      </c>
      <c r="M572" s="38" t="s">
        <v>80</v>
      </c>
      <c r="N572" s="38"/>
      <c r="O572" s="37">
        <v>60</v>
      </c>
      <c r="P572" s="11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4" t="s">
        <v>896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912</v>
      </c>
      <c r="B573" s="63" t="s">
        <v>915</v>
      </c>
      <c r="C573" s="36">
        <v>4301031418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130</v>
      </c>
      <c r="L573" s="37" t="s">
        <v>45</v>
      </c>
      <c r="M573" s="38" t="s">
        <v>80</v>
      </c>
      <c r="N573" s="38"/>
      <c r="O573" s="37">
        <v>70</v>
      </c>
      <c r="P573" s="1157" t="s">
        <v>916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6" t="s">
        <v>896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917</v>
      </c>
      <c r="B574" s="63" t="s">
        <v>918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130</v>
      </c>
      <c r="L574" s="37" t="s">
        <v>45</v>
      </c>
      <c r="M574" s="38" t="s">
        <v>80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904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917</v>
      </c>
      <c r="B575" s="63" t="s">
        <v>919</v>
      </c>
      <c r="C575" s="36">
        <v>4301031384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130</v>
      </c>
      <c r="L575" s="37" t="s">
        <v>45</v>
      </c>
      <c r="M575" s="38" t="s">
        <v>80</v>
      </c>
      <c r="N575" s="38"/>
      <c r="O575" s="37">
        <v>60</v>
      </c>
      <c r="P575" s="11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0" t="s">
        <v>902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917</v>
      </c>
      <c r="B576" s="63" t="s">
        <v>920</v>
      </c>
      <c r="C576" s="36">
        <v>4301031417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130</v>
      </c>
      <c r="L576" s="37" t="s">
        <v>45</v>
      </c>
      <c r="M576" s="38" t="s">
        <v>80</v>
      </c>
      <c r="N576" s="38"/>
      <c r="O576" s="37">
        <v>70</v>
      </c>
      <c r="P576" s="1160" t="s">
        <v>921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2" t="s">
        <v>902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0</v>
      </c>
      <c r="Y578" s="43">
        <f>IFERROR(SUM(Y563:Y576),"0")</f>
        <v>0</v>
      </c>
      <c r="Z578" s="42"/>
      <c r="AA578" s="67"/>
      <c r="AB578" s="67"/>
      <c r="AC578" s="67"/>
    </row>
    <row r="579" spans="1:68" ht="14.25" customHeight="1" x14ac:dyDescent="0.25">
      <c r="A579" s="848" t="s">
        <v>82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922</v>
      </c>
      <c r="B580" s="63" t="s">
        <v>923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121</v>
      </c>
      <c r="L580" s="37" t="s">
        <v>45</v>
      </c>
      <c r="M580" s="38" t="s">
        <v>80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924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121</v>
      </c>
      <c r="L581" s="37" t="s">
        <v>45</v>
      </c>
      <c r="M581" s="38" t="s">
        <v>80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927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928</v>
      </c>
      <c r="B582" s="63" t="s">
        <v>929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86</v>
      </c>
      <c r="L582" s="37" t="s">
        <v>45</v>
      </c>
      <c r="M582" s="38" t="s">
        <v>80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930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203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931</v>
      </c>
      <c r="B586" s="63" t="s">
        <v>932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121</v>
      </c>
      <c r="L586" s="37" t="s">
        <v>45</v>
      </c>
      <c r="M586" s="38" t="s">
        <v>80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933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934</v>
      </c>
      <c r="B587" s="63" t="s">
        <v>935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121</v>
      </c>
      <c r="L587" s="37" t="s">
        <v>45</v>
      </c>
      <c r="M587" s="38" t="s">
        <v>80</v>
      </c>
      <c r="N587" s="38"/>
      <c r="O587" s="37">
        <v>35</v>
      </c>
      <c r="P587" s="1165" t="s">
        <v>936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933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937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937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116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938</v>
      </c>
      <c r="B593" s="63" t="s">
        <v>939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121</v>
      </c>
      <c r="L593" s="37" t="s">
        <v>45</v>
      </c>
      <c r="M593" s="38" t="s">
        <v>278</v>
      </c>
      <c r="N593" s="38"/>
      <c r="O593" s="37">
        <v>90</v>
      </c>
      <c r="P593" s="1166" t="s">
        <v>940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277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76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941</v>
      </c>
      <c r="B597" s="63" t="s">
        <v>942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130</v>
      </c>
      <c r="L597" s="37" t="s">
        <v>45</v>
      </c>
      <c r="M597" s="38" t="s">
        <v>278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943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944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944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116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945</v>
      </c>
      <c r="B603" s="63" t="s">
        <v>946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121</v>
      </c>
      <c r="L603" s="37" t="s">
        <v>45</v>
      </c>
      <c r="M603" s="38" t="s">
        <v>120</v>
      </c>
      <c r="N603" s="38"/>
      <c r="O603" s="37">
        <v>55</v>
      </c>
      <c r="P603" s="1168" t="s">
        <v>947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948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949</v>
      </c>
      <c r="B604" s="63" t="s">
        <v>950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121</v>
      </c>
      <c r="L604" s="37" t="s">
        <v>45</v>
      </c>
      <c r="M604" s="38" t="s">
        <v>124</v>
      </c>
      <c r="N604" s="38"/>
      <c r="O604" s="37">
        <v>50</v>
      </c>
      <c r="P604" s="1169" t="s">
        <v>951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952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953</v>
      </c>
      <c r="B605" s="63" t="s">
        <v>954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121</v>
      </c>
      <c r="L605" s="37" t="s">
        <v>45</v>
      </c>
      <c r="M605" s="38" t="s">
        <v>124</v>
      </c>
      <c r="N605" s="38"/>
      <c r="O605" s="37">
        <v>50</v>
      </c>
      <c r="P605" s="1170" t="s">
        <v>955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956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957</v>
      </c>
      <c r="B606" s="63" t="s">
        <v>958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121</v>
      </c>
      <c r="L606" s="37" t="s">
        <v>45</v>
      </c>
      <c r="M606" s="38" t="s">
        <v>124</v>
      </c>
      <c r="N606" s="38"/>
      <c r="O606" s="37">
        <v>55</v>
      </c>
      <c r="P606" s="1171" t="s">
        <v>959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960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961</v>
      </c>
      <c r="B607" s="63" t="s">
        <v>962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130</v>
      </c>
      <c r="L607" s="37" t="s">
        <v>45</v>
      </c>
      <c r="M607" s="38" t="s">
        <v>120</v>
      </c>
      <c r="N607" s="38"/>
      <c r="O607" s="37">
        <v>55</v>
      </c>
      <c r="P607" s="1172" t="s">
        <v>963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948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964</v>
      </c>
      <c r="B608" s="63" t="s">
        <v>965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130</v>
      </c>
      <c r="L608" s="37" t="s">
        <v>45</v>
      </c>
      <c r="M608" s="38" t="s">
        <v>124</v>
      </c>
      <c r="N608" s="38"/>
      <c r="O608" s="37">
        <v>50</v>
      </c>
      <c r="P608" s="1173" t="s">
        <v>966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956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967</v>
      </c>
      <c r="B609" s="63" t="s">
        <v>968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130</v>
      </c>
      <c r="L609" s="37" t="s">
        <v>45</v>
      </c>
      <c r="M609" s="38" t="s">
        <v>124</v>
      </c>
      <c r="N609" s="38"/>
      <c r="O609" s="37">
        <v>55</v>
      </c>
      <c r="P609" s="1174" t="s">
        <v>969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960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162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970</v>
      </c>
      <c r="B613" s="63" t="s">
        <v>971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121</v>
      </c>
      <c r="L613" s="37" t="s">
        <v>45</v>
      </c>
      <c r="M613" s="38" t="s">
        <v>120</v>
      </c>
      <c r="N613" s="38"/>
      <c r="O613" s="37">
        <v>50</v>
      </c>
      <c r="P613" s="1175" t="s">
        <v>972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973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974</v>
      </c>
      <c r="B614" s="63" t="s">
        <v>975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121</v>
      </c>
      <c r="L614" s="37" t="s">
        <v>45</v>
      </c>
      <c r="M614" s="38" t="s">
        <v>124</v>
      </c>
      <c r="N614" s="38"/>
      <c r="O614" s="37">
        <v>50</v>
      </c>
      <c r="P614" s="1176" t="s">
        <v>976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973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977</v>
      </c>
      <c r="B615" s="63" t="s">
        <v>978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121</v>
      </c>
      <c r="L615" s="37" t="s">
        <v>45</v>
      </c>
      <c r="M615" s="38" t="s">
        <v>124</v>
      </c>
      <c r="N615" s="38"/>
      <c r="O615" s="37">
        <v>50</v>
      </c>
      <c r="P615" s="1177" t="s">
        <v>979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980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981</v>
      </c>
      <c r="B616" s="63" t="s">
        <v>982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130</v>
      </c>
      <c r="L616" s="37" t="s">
        <v>45</v>
      </c>
      <c r="M616" s="38" t="s">
        <v>124</v>
      </c>
      <c r="N616" s="38"/>
      <c r="O616" s="37">
        <v>50</v>
      </c>
      <c r="P616" s="1178" t="s">
        <v>983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980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76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984</v>
      </c>
      <c r="B620" s="63" t="s">
        <v>985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130</v>
      </c>
      <c r="L620" s="37" t="s">
        <v>45</v>
      </c>
      <c r="M620" s="38" t="s">
        <v>80</v>
      </c>
      <c r="N620" s="38"/>
      <c r="O620" s="37">
        <v>40</v>
      </c>
      <c r="P620" s="1179" t="s">
        <v>986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19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0" t="s">
        <v>987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0</v>
      </c>
      <c r="BN620" s="78">
        <f t="shared" ref="BN620:BN626" si="121">IFERROR(Y620*I620/H620,"0")</f>
        <v>0</v>
      </c>
      <c r="BO620" s="78">
        <f t="shared" ref="BO620:BO626" si="122">IFERROR(1/J620*(X620/H620),"0")</f>
        <v>0</v>
      </c>
      <c r="BP620" s="78">
        <f t="shared" ref="BP620:BP626" si="123">IFERROR(1/J620*(Y620/H620),"0")</f>
        <v>0</v>
      </c>
    </row>
    <row r="621" spans="1:68" ht="27" customHeight="1" x14ac:dyDescent="0.25">
      <c r="A621" s="63" t="s">
        <v>988</v>
      </c>
      <c r="B621" s="63" t="s">
        <v>989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130</v>
      </c>
      <c r="L621" s="37" t="s">
        <v>45</v>
      </c>
      <c r="M621" s="38" t="s">
        <v>80</v>
      </c>
      <c r="N621" s="38"/>
      <c r="O621" s="37">
        <v>40</v>
      </c>
      <c r="P621" s="1180" t="s">
        <v>990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9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32" t="s">
        <v>991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0</v>
      </c>
      <c r="BN621" s="78">
        <f t="shared" si="121"/>
        <v>0</v>
      </c>
      <c r="BO621" s="78">
        <f t="shared" si="122"/>
        <v>0</v>
      </c>
      <c r="BP621" s="78">
        <f t="shared" si="123"/>
        <v>0</v>
      </c>
    </row>
    <row r="622" spans="1:68" ht="27" customHeight="1" x14ac:dyDescent="0.25">
      <c r="A622" s="63" t="s">
        <v>992</v>
      </c>
      <c r="B622" s="63" t="s">
        <v>993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130</v>
      </c>
      <c r="L622" s="37" t="s">
        <v>45</v>
      </c>
      <c r="M622" s="38" t="s">
        <v>80</v>
      </c>
      <c r="N622" s="38"/>
      <c r="O622" s="37">
        <v>45</v>
      </c>
      <c r="P622" s="1181" t="s">
        <v>994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995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996</v>
      </c>
      <c r="B623" s="63" t="s">
        <v>997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130</v>
      </c>
      <c r="L623" s="37" t="s">
        <v>45</v>
      </c>
      <c r="M623" s="38" t="s">
        <v>80</v>
      </c>
      <c r="N623" s="38"/>
      <c r="O623" s="37">
        <v>45</v>
      </c>
      <c r="P623" s="1182" t="s">
        <v>998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999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1000</v>
      </c>
      <c r="B624" s="63" t="s">
        <v>1001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130</v>
      </c>
      <c r="L624" s="37" t="s">
        <v>45</v>
      </c>
      <c r="M624" s="38" t="s">
        <v>80</v>
      </c>
      <c r="N624" s="38"/>
      <c r="O624" s="37">
        <v>45</v>
      </c>
      <c r="P624" s="1183" t="s">
        <v>1002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1003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1004</v>
      </c>
      <c r="B625" s="63" t="s">
        <v>1005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81</v>
      </c>
      <c r="L625" s="37" t="s">
        <v>45</v>
      </c>
      <c r="M625" s="38" t="s">
        <v>80</v>
      </c>
      <c r="N625" s="38"/>
      <c r="O625" s="37">
        <v>40</v>
      </c>
      <c r="P625" s="1184" t="s">
        <v>1006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987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1007</v>
      </c>
      <c r="B626" s="63" t="s">
        <v>1008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81</v>
      </c>
      <c r="L626" s="37" t="s">
        <v>45</v>
      </c>
      <c r="M626" s="38" t="s">
        <v>80</v>
      </c>
      <c r="N626" s="38"/>
      <c r="O626" s="37">
        <v>40</v>
      </c>
      <c r="P626" s="1185" t="s">
        <v>1009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991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48" t="s">
        <v>82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1010</v>
      </c>
      <c r="B630" s="63" t="s">
        <v>1011</v>
      </c>
      <c r="C630" s="36">
        <v>4301051746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121</v>
      </c>
      <c r="L630" s="37" t="s">
        <v>45</v>
      </c>
      <c r="M630" s="38" t="s">
        <v>120</v>
      </c>
      <c r="N630" s="38"/>
      <c r="O630" s="37">
        <v>40</v>
      </c>
      <c r="P630" s="1186" t="s">
        <v>1012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1013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1010</v>
      </c>
      <c r="B631" s="63" t="s">
        <v>1014</v>
      </c>
      <c r="C631" s="36">
        <v>4301051887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121</v>
      </c>
      <c r="L631" s="37" t="s">
        <v>45</v>
      </c>
      <c r="M631" s="38" t="s">
        <v>120</v>
      </c>
      <c r="N631" s="38"/>
      <c r="O631" s="37">
        <v>45</v>
      </c>
      <c r="P631" s="1187" t="s">
        <v>1015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1013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1016</v>
      </c>
      <c r="B632" s="63" t="s">
        <v>1017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121</v>
      </c>
      <c r="L632" s="37" t="s">
        <v>45</v>
      </c>
      <c r="M632" s="38" t="s">
        <v>80</v>
      </c>
      <c r="N632" s="38"/>
      <c r="O632" s="37">
        <v>30</v>
      </c>
      <c r="P632" s="1188" t="s">
        <v>1018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1019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1016</v>
      </c>
      <c r="B633" s="63" t="s">
        <v>1020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121</v>
      </c>
      <c r="L633" s="37" t="s">
        <v>45</v>
      </c>
      <c r="M633" s="38" t="s">
        <v>120</v>
      </c>
      <c r="N633" s="38"/>
      <c r="O633" s="37">
        <v>45</v>
      </c>
      <c r="P633" s="1189" t="s">
        <v>1021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1019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1022</v>
      </c>
      <c r="B634" s="63" t="s">
        <v>1023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81</v>
      </c>
      <c r="L634" s="37" t="s">
        <v>45</v>
      </c>
      <c r="M634" s="38" t="s">
        <v>80</v>
      </c>
      <c r="N634" s="38"/>
      <c r="O634" s="37">
        <v>40</v>
      </c>
      <c r="P634" s="1190" t="s">
        <v>1024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1013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1022</v>
      </c>
      <c r="B635" s="63" t="s">
        <v>1025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86</v>
      </c>
      <c r="L635" s="37" t="s">
        <v>45</v>
      </c>
      <c r="M635" s="38" t="s">
        <v>159</v>
      </c>
      <c r="N635" s="38"/>
      <c r="O635" s="37">
        <v>45</v>
      </c>
      <c r="P635" s="1191" t="s">
        <v>1026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1013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1027</v>
      </c>
      <c r="B636" s="63" t="s">
        <v>1028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81</v>
      </c>
      <c r="L636" s="37" t="s">
        <v>45</v>
      </c>
      <c r="M636" s="38" t="s">
        <v>80</v>
      </c>
      <c r="N636" s="38"/>
      <c r="O636" s="37">
        <v>30</v>
      </c>
      <c r="P636" s="1192" t="s">
        <v>1029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1019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1027</v>
      </c>
      <c r="B637" s="63" t="s">
        <v>1030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86</v>
      </c>
      <c r="L637" s="37" t="s">
        <v>45</v>
      </c>
      <c r="M637" s="38" t="s">
        <v>159</v>
      </c>
      <c r="N637" s="38"/>
      <c r="O637" s="37">
        <v>45</v>
      </c>
      <c r="P637" s="1193" t="s">
        <v>1031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1019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203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1032</v>
      </c>
      <c r="B641" s="63" t="s">
        <v>1033</v>
      </c>
      <c r="C641" s="36">
        <v>4301060408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121</v>
      </c>
      <c r="L641" s="37" t="s">
        <v>45</v>
      </c>
      <c r="M641" s="38" t="s">
        <v>80</v>
      </c>
      <c r="N641" s="38"/>
      <c r="O641" s="37">
        <v>40</v>
      </c>
      <c r="P641" s="1194" t="s">
        <v>1034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1035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1032</v>
      </c>
      <c r="B642" s="63" t="s">
        <v>1036</v>
      </c>
      <c r="C642" s="36">
        <v>4301060354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121</v>
      </c>
      <c r="L642" s="37" t="s">
        <v>45</v>
      </c>
      <c r="M642" s="38" t="s">
        <v>80</v>
      </c>
      <c r="N642" s="38"/>
      <c r="O642" s="37">
        <v>40</v>
      </c>
      <c r="P642" s="1195" t="s">
        <v>1037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1035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1038</v>
      </c>
      <c r="B643" s="63" t="s">
        <v>1039</v>
      </c>
      <c r="C643" s="36">
        <v>4301060407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121</v>
      </c>
      <c r="L643" s="37" t="s">
        <v>45</v>
      </c>
      <c r="M643" s="38" t="s">
        <v>80</v>
      </c>
      <c r="N643" s="38"/>
      <c r="O643" s="37">
        <v>40</v>
      </c>
      <c r="P643" s="1196" t="s">
        <v>1040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1041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1038</v>
      </c>
      <c r="B644" s="63" t="s">
        <v>1042</v>
      </c>
      <c r="C644" s="36">
        <v>4301060355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121</v>
      </c>
      <c r="L644" s="37" t="s">
        <v>45</v>
      </c>
      <c r="M644" s="38" t="s">
        <v>80</v>
      </c>
      <c r="N644" s="38"/>
      <c r="O644" s="37">
        <v>40</v>
      </c>
      <c r="P644" s="1197" t="s">
        <v>1043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1041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1044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116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1045</v>
      </c>
      <c r="B649" s="63" t="s">
        <v>1046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121</v>
      </c>
      <c r="L649" s="37" t="s">
        <v>45</v>
      </c>
      <c r="M649" s="38" t="s">
        <v>124</v>
      </c>
      <c r="N649" s="38"/>
      <c r="O649" s="37">
        <v>55</v>
      </c>
      <c r="P649" s="1198" t="s">
        <v>1047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1048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1049</v>
      </c>
      <c r="B650" s="63" t="s">
        <v>1050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121</v>
      </c>
      <c r="L650" s="37" t="s">
        <v>45</v>
      </c>
      <c r="M650" s="38" t="s">
        <v>124</v>
      </c>
      <c r="N650" s="38"/>
      <c r="O650" s="37">
        <v>55</v>
      </c>
      <c r="P650" s="1199" t="s">
        <v>1051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1052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162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1053</v>
      </c>
      <c r="B654" s="63" t="s">
        <v>1054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121</v>
      </c>
      <c r="L654" s="37" t="s">
        <v>45</v>
      </c>
      <c r="M654" s="38" t="s">
        <v>124</v>
      </c>
      <c r="N654" s="38"/>
      <c r="O654" s="37">
        <v>50</v>
      </c>
      <c r="P654" s="1200" t="s">
        <v>1055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1056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76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1057</v>
      </c>
      <c r="B658" s="63" t="s">
        <v>1058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130</v>
      </c>
      <c r="L658" s="37" t="s">
        <v>45</v>
      </c>
      <c r="M658" s="38" t="s">
        <v>80</v>
      </c>
      <c r="N658" s="38"/>
      <c r="O658" s="37">
        <v>40</v>
      </c>
      <c r="P658" s="1202" t="s">
        <v>1059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1060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82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1061</v>
      </c>
      <c r="B662" s="63" t="s">
        <v>1062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121</v>
      </c>
      <c r="L662" s="37" t="s">
        <v>45</v>
      </c>
      <c r="M662" s="38" t="s">
        <v>80</v>
      </c>
      <c r="N662" s="38"/>
      <c r="O662" s="37">
        <v>45</v>
      </c>
      <c r="P662" s="1203" t="s">
        <v>1063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1064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0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0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75</v>
      </c>
      <c r="C672" s="1201" t="s">
        <v>114</v>
      </c>
      <c r="D672" s="1201" t="s">
        <v>114</v>
      </c>
      <c r="E672" s="1201" t="s">
        <v>114</v>
      </c>
      <c r="F672" s="1201" t="s">
        <v>114</v>
      </c>
      <c r="G672" s="1201" t="s">
        <v>114</v>
      </c>
      <c r="H672" s="1201" t="s">
        <v>114</v>
      </c>
      <c r="I672" s="1201" t="s">
        <v>315</v>
      </c>
      <c r="J672" s="1201" t="s">
        <v>315</v>
      </c>
      <c r="K672" s="1201" t="s">
        <v>315</v>
      </c>
      <c r="L672" s="1201" t="s">
        <v>315</v>
      </c>
      <c r="M672" s="1201" t="s">
        <v>315</v>
      </c>
      <c r="N672" s="1208"/>
      <c r="O672" s="1201" t="s">
        <v>315</v>
      </c>
      <c r="P672" s="1201" t="s">
        <v>315</v>
      </c>
      <c r="Q672" s="1201" t="s">
        <v>315</v>
      </c>
      <c r="R672" s="1201" t="s">
        <v>315</v>
      </c>
      <c r="S672" s="1201" t="s">
        <v>315</v>
      </c>
      <c r="T672" s="1201" t="s">
        <v>315</v>
      </c>
      <c r="U672" s="1201" t="s">
        <v>315</v>
      </c>
      <c r="V672" s="1201" t="s">
        <v>315</v>
      </c>
      <c r="W672" s="1201" t="s">
        <v>315</v>
      </c>
      <c r="X672" s="1201" t="s">
        <v>658</v>
      </c>
      <c r="Y672" s="1201" t="s">
        <v>658</v>
      </c>
      <c r="Z672" s="1201" t="s">
        <v>744</v>
      </c>
      <c r="AA672" s="1201" t="s">
        <v>744</v>
      </c>
      <c r="AB672" s="1201" t="s">
        <v>744</v>
      </c>
      <c r="AC672" s="1201" t="s">
        <v>744</v>
      </c>
      <c r="AD672" s="85" t="s">
        <v>841</v>
      </c>
      <c r="AE672" s="85" t="s">
        <v>937</v>
      </c>
      <c r="AF672" s="1201" t="s">
        <v>944</v>
      </c>
      <c r="AG672" s="1201" t="s">
        <v>944</v>
      </c>
    </row>
    <row r="673" spans="1:33" ht="14.25" customHeight="1" thickTop="1" x14ac:dyDescent="0.2">
      <c r="A673" s="1209" t="s">
        <v>10</v>
      </c>
      <c r="B673" s="1201" t="s">
        <v>75</v>
      </c>
      <c r="C673" s="1201" t="s">
        <v>115</v>
      </c>
      <c r="D673" s="1201" t="s">
        <v>141</v>
      </c>
      <c r="E673" s="1201" t="s">
        <v>211</v>
      </c>
      <c r="F673" s="1201" t="s">
        <v>233</v>
      </c>
      <c r="G673" s="1201" t="s">
        <v>274</v>
      </c>
      <c r="H673" s="1201" t="s">
        <v>114</v>
      </c>
      <c r="I673" s="1201" t="s">
        <v>316</v>
      </c>
      <c r="J673" s="1201" t="s">
        <v>340</v>
      </c>
      <c r="K673" s="1201" t="s">
        <v>417</v>
      </c>
      <c r="L673" s="1201" t="s">
        <v>437</v>
      </c>
      <c r="M673" s="1201" t="s">
        <v>462</v>
      </c>
      <c r="N673" s="1"/>
      <c r="O673" s="1201" t="s">
        <v>489</v>
      </c>
      <c r="P673" s="1201" t="s">
        <v>492</v>
      </c>
      <c r="Q673" s="1201" t="s">
        <v>501</v>
      </c>
      <c r="R673" s="1201" t="s">
        <v>517</v>
      </c>
      <c r="S673" s="1201" t="s">
        <v>530</v>
      </c>
      <c r="T673" s="1201" t="s">
        <v>543</v>
      </c>
      <c r="U673" s="1201" t="s">
        <v>556</v>
      </c>
      <c r="V673" s="1201" t="s">
        <v>560</v>
      </c>
      <c r="W673" s="1201" t="s">
        <v>645</v>
      </c>
      <c r="X673" s="1201" t="s">
        <v>659</v>
      </c>
      <c r="Y673" s="1201" t="s">
        <v>700</v>
      </c>
      <c r="Z673" s="1201" t="s">
        <v>745</v>
      </c>
      <c r="AA673" s="1201" t="s">
        <v>802</v>
      </c>
      <c r="AB673" s="1201" t="s">
        <v>820</v>
      </c>
      <c r="AC673" s="1201" t="s">
        <v>834</v>
      </c>
      <c r="AD673" s="1201" t="s">
        <v>841</v>
      </c>
      <c r="AE673" s="1201" t="s">
        <v>937</v>
      </c>
      <c r="AF673" s="1201" t="s">
        <v>944</v>
      </c>
      <c r="AG673" s="1201" t="s">
        <v>1044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0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52">
        <f>IFERROR(Y99*1,"0")+IFERROR(Y100*1,"0")+IFERROR(Y101*1,"0")+IFERROR(Y105*1,"0")+IFERROR(Y106*1,"0")+IFERROR(Y107*1,"0")+IFERROR(Y108*1,"0")+IFERROR(Y109*1,"0")+IFERROR(Y110*1,"0")</f>
        <v>0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0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0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52">
        <f>IFERROR(Y403*1,"0")+IFERROR(Y407*1,"0")+IFERROR(Y408*1,"0")+IFERROR(Y409*1,"0")</f>
        <v>0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0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52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1068</v>
      </c>
      <c r="C6" s="53" t="s">
        <v>1069</v>
      </c>
      <c r="D6" s="53" t="s">
        <v>1070</v>
      </c>
      <c r="E6" s="53" t="s">
        <v>45</v>
      </c>
    </row>
    <row r="7" spans="2:8" x14ac:dyDescent="0.2">
      <c r="B7" s="53" t="s">
        <v>1071</v>
      </c>
      <c r="C7" s="53" t="s">
        <v>1072</v>
      </c>
      <c r="D7" s="53" t="s">
        <v>1073</v>
      </c>
      <c r="E7" s="53" t="s">
        <v>45</v>
      </c>
    </row>
    <row r="8" spans="2:8" x14ac:dyDescent="0.2">
      <c r="B8" s="53" t="s">
        <v>1074</v>
      </c>
      <c r="C8" s="53" t="s">
        <v>1075</v>
      </c>
      <c r="D8" s="53" t="s">
        <v>1076</v>
      </c>
      <c r="E8" s="53" t="s">
        <v>45</v>
      </c>
    </row>
    <row r="9" spans="2:8" x14ac:dyDescent="0.2">
      <c r="B9" s="53" t="s">
        <v>1077</v>
      </c>
      <c r="C9" s="53" t="s">
        <v>1078</v>
      </c>
      <c r="D9" s="53" t="s">
        <v>1079</v>
      </c>
      <c r="E9" s="53" t="s">
        <v>45</v>
      </c>
    </row>
    <row r="10" spans="2:8" x14ac:dyDescent="0.2">
      <c r="B10" s="53" t="s">
        <v>1080</v>
      </c>
      <c r="C10" s="53" t="s">
        <v>1081</v>
      </c>
      <c r="D10" s="53" t="s">
        <v>1082</v>
      </c>
      <c r="E10" s="53" t="s">
        <v>45</v>
      </c>
    </row>
    <row r="11" spans="2:8" x14ac:dyDescent="0.2">
      <c r="B11" s="53" t="s">
        <v>1083</v>
      </c>
      <c r="C11" s="53" t="s">
        <v>1084</v>
      </c>
      <c r="D11" s="53" t="s">
        <v>1085</v>
      </c>
      <c r="E11" s="53" t="s">
        <v>45</v>
      </c>
    </row>
    <row r="13" spans="2:8" x14ac:dyDescent="0.2">
      <c r="B13" s="53" t="s">
        <v>1086</v>
      </c>
      <c r="C13" s="53" t="s">
        <v>1069</v>
      </c>
      <c r="D13" s="53" t="s">
        <v>45</v>
      </c>
      <c r="E13" s="53" t="s">
        <v>45</v>
      </c>
    </row>
    <row r="15" spans="2:8" x14ac:dyDescent="0.2">
      <c r="B15" s="53" t="s">
        <v>1087</v>
      </c>
      <c r="C15" s="53" t="s">
        <v>1072</v>
      </c>
      <c r="D15" s="53" t="s">
        <v>45</v>
      </c>
      <c r="E15" s="53" t="s">
        <v>45</v>
      </c>
    </row>
    <row r="17" spans="2:5" x14ac:dyDescent="0.2">
      <c r="B17" s="53" t="s">
        <v>1088</v>
      </c>
      <c r="C17" s="53" t="s">
        <v>1075</v>
      </c>
      <c r="D17" s="53" t="s">
        <v>45</v>
      </c>
      <c r="E17" s="53" t="s">
        <v>45</v>
      </c>
    </row>
    <row r="19" spans="2:5" x14ac:dyDescent="0.2">
      <c r="B19" s="53" t="s">
        <v>1089</v>
      </c>
      <c r="C19" s="53" t="s">
        <v>1078</v>
      </c>
      <c r="D19" s="53" t="s">
        <v>45</v>
      </c>
      <c r="E19" s="53" t="s">
        <v>45</v>
      </c>
    </row>
    <row r="21" spans="2:5" x14ac:dyDescent="0.2">
      <c r="B21" s="53" t="s">
        <v>1090</v>
      </c>
      <c r="C21" s="53" t="s">
        <v>1081</v>
      </c>
      <c r="D21" s="53" t="s">
        <v>45</v>
      </c>
      <c r="E21" s="53" t="s">
        <v>45</v>
      </c>
    </row>
    <row r="23" spans="2:5" x14ac:dyDescent="0.2">
      <c r="B23" s="53" t="s">
        <v>1091</v>
      </c>
      <c r="C23" s="53" t="s">
        <v>1084</v>
      </c>
      <c r="D23" s="53" t="s">
        <v>45</v>
      </c>
      <c r="E23" s="53" t="s">
        <v>45</v>
      </c>
    </row>
    <row r="25" spans="2:5" x14ac:dyDescent="0.2">
      <c r="B25" s="53" t="s">
        <v>1092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1093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1094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1095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1096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1097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1098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1099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1100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1101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1102</v>
      </c>
      <c r="C35" s="53" t="s">
        <v>45</v>
      </c>
      <c r="D35" s="53" t="s">
        <v>45</v>
      </c>
      <c r="E35" s="53" t="s">
        <v>45</v>
      </c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1436</vt:i4>
      </vt:variant>
    </vt:vector>
  </HeadingPairs>
  <TitlesOfParts>
    <vt:vector size="14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