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3" i="2" l="1"/>
  <c r="V474" i="2" s="1"/>
  <c r="V472" i="2"/>
  <c r="W470" i="2"/>
  <c r="V470" i="2"/>
  <c r="V469" i="2"/>
  <c r="X468" i="2"/>
  <c r="X469" i="2" s="1"/>
  <c r="W468" i="2"/>
  <c r="U481" i="2" s="1"/>
  <c r="N468" i="2"/>
  <c r="V465" i="2"/>
  <c r="V464" i="2"/>
  <c r="W463" i="2"/>
  <c r="X463" i="2" s="1"/>
  <c r="W462" i="2"/>
  <c r="W465" i="2" s="1"/>
  <c r="W460" i="2"/>
  <c r="V460" i="2"/>
  <c r="V459" i="2"/>
  <c r="W458" i="2"/>
  <c r="X458" i="2" s="1"/>
  <c r="W457" i="2"/>
  <c r="W459" i="2" s="1"/>
  <c r="V455" i="2"/>
  <c r="W454" i="2"/>
  <c r="V454" i="2"/>
  <c r="X453" i="2"/>
  <c r="W453" i="2"/>
  <c r="W455" i="2" s="1"/>
  <c r="W452" i="2"/>
  <c r="X452" i="2" s="1"/>
  <c r="X454" i="2" s="1"/>
  <c r="V450" i="2"/>
  <c r="V449" i="2"/>
  <c r="W448" i="2"/>
  <c r="X448" i="2" s="1"/>
  <c r="W447" i="2"/>
  <c r="X447" i="2" s="1"/>
  <c r="V443" i="2"/>
  <c r="V442" i="2"/>
  <c r="X441" i="2"/>
  <c r="W441" i="2"/>
  <c r="N441" i="2"/>
  <c r="W440" i="2"/>
  <c r="W443" i="2" s="1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W437" i="2" s="1"/>
  <c r="N431" i="2"/>
  <c r="V429" i="2"/>
  <c r="V428" i="2"/>
  <c r="X427" i="2"/>
  <c r="W427" i="2"/>
  <c r="N427" i="2"/>
  <c r="X426" i="2"/>
  <c r="X428" i="2" s="1"/>
  <c r="W426" i="2"/>
  <c r="W428" i="2" s="1"/>
  <c r="N426" i="2"/>
  <c r="V424" i="2"/>
  <c r="V423" i="2"/>
  <c r="X422" i="2"/>
  <c r="W422" i="2"/>
  <c r="N422" i="2"/>
  <c r="W421" i="2"/>
  <c r="X421" i="2" s="1"/>
  <c r="N421" i="2"/>
  <c r="W420" i="2"/>
  <c r="X420" i="2" s="1"/>
  <c r="N420" i="2"/>
  <c r="W419" i="2"/>
  <c r="X419" i="2" s="1"/>
  <c r="N419" i="2"/>
  <c r="X418" i="2"/>
  <c r="W418" i="2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S481" i="2" s="1"/>
  <c r="N414" i="2"/>
  <c r="V410" i="2"/>
  <c r="V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X403" i="2"/>
  <c r="W403" i="2"/>
  <c r="N403" i="2"/>
  <c r="X402" i="2"/>
  <c r="W402" i="2"/>
  <c r="W409" i="2" s="1"/>
  <c r="N402" i="2"/>
  <c r="V400" i="2"/>
  <c r="V399" i="2"/>
  <c r="W398" i="2"/>
  <c r="X398" i="2" s="1"/>
  <c r="N398" i="2"/>
  <c r="X397" i="2"/>
  <c r="X399" i="2" s="1"/>
  <c r="W397" i="2"/>
  <c r="R481" i="2" s="1"/>
  <c r="N397" i="2"/>
  <c r="W394" i="2"/>
  <c r="V394" i="2"/>
  <c r="V393" i="2"/>
  <c r="W392" i="2"/>
  <c r="W393" i="2" s="1"/>
  <c r="X391" i="2"/>
  <c r="W391" i="2"/>
  <c r="V389" i="2"/>
  <c r="V388" i="2"/>
  <c r="W387" i="2"/>
  <c r="X387" i="2" s="1"/>
  <c r="X386" i="2"/>
  <c r="W386" i="2"/>
  <c r="W385" i="2"/>
  <c r="X385" i="2" s="1"/>
  <c r="W384" i="2"/>
  <c r="X384" i="2" s="1"/>
  <c r="X388" i="2" s="1"/>
  <c r="W382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X377" i="2" s="1"/>
  <c r="N373" i="2"/>
  <c r="V371" i="2"/>
  <c r="V370" i="2"/>
  <c r="X369" i="2"/>
  <c r="W369" i="2"/>
  <c r="W368" i="2"/>
  <c r="X368" i="2" s="1"/>
  <c r="N368" i="2"/>
  <c r="X367" i="2"/>
  <c r="W367" i="2"/>
  <c r="N367" i="2"/>
  <c r="W366" i="2"/>
  <c r="X366" i="2" s="1"/>
  <c r="N366" i="2"/>
  <c r="W365" i="2"/>
  <c r="X365" i="2" s="1"/>
  <c r="N365" i="2"/>
  <c r="W364" i="2"/>
  <c r="X364" i="2" s="1"/>
  <c r="N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W371" i="2" s="1"/>
  <c r="N357" i="2"/>
  <c r="V355" i="2"/>
  <c r="W354" i="2"/>
  <c r="V354" i="2"/>
  <c r="W353" i="2"/>
  <c r="X353" i="2" s="1"/>
  <c r="N353" i="2"/>
  <c r="W352" i="2"/>
  <c r="Q481" i="2" s="1"/>
  <c r="N352" i="2"/>
  <c r="V348" i="2"/>
  <c r="V347" i="2"/>
  <c r="X346" i="2"/>
  <c r="X347" i="2" s="1"/>
  <c r="W346" i="2"/>
  <c r="W347" i="2" s="1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4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X329" i="2"/>
  <c r="W329" i="2"/>
  <c r="N329" i="2"/>
  <c r="X328" i="2"/>
  <c r="W328" i="2"/>
  <c r="N328" i="2"/>
  <c r="X327" i="2"/>
  <c r="X331" i="2" s="1"/>
  <c r="W327" i="2"/>
  <c r="W331" i="2" s="1"/>
  <c r="N327" i="2"/>
  <c r="W324" i="2"/>
  <c r="V324" i="2"/>
  <c r="V323" i="2"/>
  <c r="W322" i="2"/>
  <c r="W323" i="2" s="1"/>
  <c r="N322" i="2"/>
  <c r="V320" i="2"/>
  <c r="W319" i="2"/>
  <c r="V319" i="2"/>
  <c r="W318" i="2"/>
  <c r="X318" i="2" s="1"/>
  <c r="X319" i="2" s="1"/>
  <c r="N318" i="2"/>
  <c r="V316" i="2"/>
  <c r="V315" i="2"/>
  <c r="X314" i="2"/>
  <c r="W314" i="2"/>
  <c r="N314" i="2"/>
  <c r="X313" i="2"/>
  <c r="W313" i="2"/>
  <c r="X312" i="2"/>
  <c r="X315" i="2" s="1"/>
  <c r="W312" i="2"/>
  <c r="W316" i="2" s="1"/>
  <c r="N312" i="2"/>
  <c r="V310" i="2"/>
  <c r="V309" i="2"/>
  <c r="W308" i="2"/>
  <c r="X308" i="2" s="1"/>
  <c r="N308" i="2"/>
  <c r="W307" i="2"/>
  <c r="X307" i="2" s="1"/>
  <c r="N307" i="2"/>
  <c r="W306" i="2"/>
  <c r="X306" i="2" s="1"/>
  <c r="X305" i="2"/>
  <c r="W305" i="2"/>
  <c r="N305" i="2"/>
  <c r="X304" i="2"/>
  <c r="W304" i="2"/>
  <c r="N304" i="2"/>
  <c r="X303" i="2"/>
  <c r="W303" i="2"/>
  <c r="W310" i="2" s="1"/>
  <c r="N303" i="2"/>
  <c r="X302" i="2"/>
  <c r="W302" i="2"/>
  <c r="N302" i="2"/>
  <c r="X301" i="2"/>
  <c r="W301" i="2"/>
  <c r="O481" i="2" s="1"/>
  <c r="N301" i="2"/>
  <c r="V297" i="2"/>
  <c r="X296" i="2"/>
  <c r="W296" i="2"/>
  <c r="V296" i="2"/>
  <c r="X295" i="2"/>
  <c r="W295" i="2"/>
  <c r="W297" i="2" s="1"/>
  <c r="N295" i="2"/>
  <c r="V293" i="2"/>
  <c r="V292" i="2"/>
  <c r="W291" i="2"/>
  <c r="X291" i="2" s="1"/>
  <c r="X292" i="2" s="1"/>
  <c r="N291" i="2"/>
  <c r="W289" i="2"/>
  <c r="V289" i="2"/>
  <c r="V288" i="2"/>
  <c r="X287" i="2"/>
  <c r="X288" i="2" s="1"/>
  <c r="W287" i="2"/>
  <c r="W288" i="2" s="1"/>
  <c r="N287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N277" i="2"/>
  <c r="V275" i="2"/>
  <c r="V274" i="2"/>
  <c r="X273" i="2"/>
  <c r="W273" i="2"/>
  <c r="N273" i="2"/>
  <c r="X272" i="2"/>
  <c r="W272" i="2"/>
  <c r="N272" i="2"/>
  <c r="X271" i="2"/>
  <c r="W271" i="2"/>
  <c r="N271" i="2"/>
  <c r="X270" i="2"/>
  <c r="W270" i="2"/>
  <c r="W269" i="2"/>
  <c r="X269" i="2" s="1"/>
  <c r="N269" i="2"/>
  <c r="X268" i="2"/>
  <c r="W268" i="2"/>
  <c r="N268" i="2"/>
  <c r="X267" i="2"/>
  <c r="X274" i="2" s="1"/>
  <c r="W267" i="2"/>
  <c r="W275" i="2" s="1"/>
  <c r="N267" i="2"/>
  <c r="V264" i="2"/>
  <c r="V263" i="2"/>
  <c r="W262" i="2"/>
  <c r="X262" i="2" s="1"/>
  <c r="N262" i="2"/>
  <c r="W261" i="2"/>
  <c r="X261" i="2" s="1"/>
  <c r="N261" i="2"/>
  <c r="W260" i="2"/>
  <c r="X260" i="2" s="1"/>
  <c r="N260" i="2"/>
  <c r="V258" i="2"/>
  <c r="V257" i="2"/>
  <c r="X256" i="2"/>
  <c r="W256" i="2"/>
  <c r="N256" i="2"/>
  <c r="X255" i="2"/>
  <c r="W255" i="2"/>
  <c r="W254" i="2"/>
  <c r="W257" i="2" s="1"/>
  <c r="V252" i="2"/>
  <c r="V251" i="2"/>
  <c r="X250" i="2"/>
  <c r="W250" i="2"/>
  <c r="N250" i="2"/>
  <c r="X249" i="2"/>
  <c r="W249" i="2"/>
  <c r="N249" i="2"/>
  <c r="X248" i="2"/>
  <c r="X251" i="2" s="1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W245" i="2" s="1"/>
  <c r="N241" i="2"/>
  <c r="X240" i="2"/>
  <c r="W240" i="2"/>
  <c r="W239" i="2"/>
  <c r="X239" i="2" s="1"/>
  <c r="X238" i="2"/>
  <c r="W238" i="2"/>
  <c r="N238" i="2"/>
  <c r="X237" i="2"/>
  <c r="W237" i="2"/>
  <c r="N237" i="2"/>
  <c r="X236" i="2"/>
  <c r="W236" i="2"/>
  <c r="W246" i="2" s="1"/>
  <c r="N236" i="2"/>
  <c r="V234" i="2"/>
  <c r="V233" i="2"/>
  <c r="W232" i="2"/>
  <c r="X232" i="2" s="1"/>
  <c r="N232" i="2"/>
  <c r="X231" i="2"/>
  <c r="W231" i="2"/>
  <c r="N231" i="2"/>
  <c r="X230" i="2"/>
  <c r="X233" i="2" s="1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X221" i="2"/>
  <c r="W221" i="2"/>
  <c r="N221" i="2"/>
  <c r="X220" i="2"/>
  <c r="W220" i="2"/>
  <c r="N220" i="2"/>
  <c r="X219" i="2"/>
  <c r="W219" i="2"/>
  <c r="N219" i="2"/>
  <c r="X218" i="2"/>
  <c r="W218" i="2"/>
  <c r="N218" i="2"/>
  <c r="X217" i="2"/>
  <c r="W217" i="2"/>
  <c r="N217" i="2"/>
  <c r="X216" i="2"/>
  <c r="W216" i="2"/>
  <c r="N216" i="2"/>
  <c r="X215" i="2"/>
  <c r="W215" i="2"/>
  <c r="N215" i="2"/>
  <c r="X214" i="2"/>
  <c r="W214" i="2"/>
  <c r="N214" i="2"/>
  <c r="X213" i="2"/>
  <c r="W213" i="2"/>
  <c r="N213" i="2"/>
  <c r="X212" i="2"/>
  <c r="W212" i="2"/>
  <c r="W224" i="2" s="1"/>
  <c r="N212" i="2"/>
  <c r="X211" i="2"/>
  <c r="W211" i="2"/>
  <c r="W223" i="2" s="1"/>
  <c r="N211" i="2"/>
  <c r="X210" i="2"/>
  <c r="X223" i="2" s="1"/>
  <c r="W210" i="2"/>
  <c r="N210" i="2"/>
  <c r="X209" i="2"/>
  <c r="W209" i="2"/>
  <c r="L481" i="2" s="1"/>
  <c r="N209" i="2"/>
  <c r="W206" i="2"/>
  <c r="V206" i="2"/>
  <c r="V205" i="2"/>
  <c r="W204" i="2"/>
  <c r="W205" i="2" s="1"/>
  <c r="N204" i="2"/>
  <c r="V201" i="2"/>
  <c r="W200" i="2"/>
  <c r="V200" i="2"/>
  <c r="W199" i="2"/>
  <c r="X199" i="2" s="1"/>
  <c r="N199" i="2"/>
  <c r="W198" i="2"/>
  <c r="X198" i="2" s="1"/>
  <c r="N198" i="2"/>
  <c r="W197" i="2"/>
  <c r="X197" i="2" s="1"/>
  <c r="X196" i="2"/>
  <c r="W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X182" i="2"/>
  <c r="W182" i="2"/>
  <c r="X181" i="2"/>
  <c r="W181" i="2"/>
  <c r="N181" i="2"/>
  <c r="W180" i="2"/>
  <c r="X180" i="2" s="1"/>
  <c r="N180" i="2"/>
  <c r="W179" i="2"/>
  <c r="X179" i="2" s="1"/>
  <c r="W178" i="2"/>
  <c r="X178" i="2" s="1"/>
  <c r="N178" i="2"/>
  <c r="W177" i="2"/>
  <c r="X177" i="2" s="1"/>
  <c r="X176" i="2"/>
  <c r="W176" i="2"/>
  <c r="N176" i="2"/>
  <c r="V174" i="2"/>
  <c r="V173" i="2"/>
  <c r="W172" i="2"/>
  <c r="X172" i="2" s="1"/>
  <c r="N172" i="2"/>
  <c r="X171" i="2"/>
  <c r="W171" i="2"/>
  <c r="N171" i="2"/>
  <c r="X170" i="2"/>
  <c r="W170" i="2"/>
  <c r="N170" i="2"/>
  <c r="W169" i="2"/>
  <c r="W174" i="2" s="1"/>
  <c r="N169" i="2"/>
  <c r="V167" i="2"/>
  <c r="W166" i="2"/>
  <c r="V166" i="2"/>
  <c r="W165" i="2"/>
  <c r="X165" i="2" s="1"/>
  <c r="N165" i="2"/>
  <c r="W164" i="2"/>
  <c r="X164" i="2" s="1"/>
  <c r="V162" i="2"/>
  <c r="V161" i="2"/>
  <c r="X160" i="2"/>
  <c r="W160" i="2"/>
  <c r="N160" i="2"/>
  <c r="X159" i="2"/>
  <c r="X161" i="2" s="1"/>
  <c r="W159" i="2"/>
  <c r="W162" i="2" s="1"/>
  <c r="N159" i="2"/>
  <c r="V156" i="2"/>
  <c r="V155" i="2"/>
  <c r="W154" i="2"/>
  <c r="X154" i="2" s="1"/>
  <c r="X153" i="2"/>
  <c r="W153" i="2"/>
  <c r="N153" i="2"/>
  <c r="X152" i="2"/>
  <c r="W152" i="2"/>
  <c r="N152" i="2"/>
  <c r="X151" i="2"/>
  <c r="W151" i="2"/>
  <c r="N151" i="2"/>
  <c r="X150" i="2"/>
  <c r="W150" i="2"/>
  <c r="N150" i="2"/>
  <c r="X149" i="2"/>
  <c r="W149" i="2"/>
  <c r="W156" i="2" s="1"/>
  <c r="N149" i="2"/>
  <c r="X148" i="2"/>
  <c r="W148" i="2"/>
  <c r="N148" i="2"/>
  <c r="X147" i="2"/>
  <c r="W147" i="2"/>
  <c r="N147" i="2"/>
  <c r="X146" i="2"/>
  <c r="W146" i="2"/>
  <c r="H481" i="2" s="1"/>
  <c r="N146" i="2"/>
  <c r="V143" i="2"/>
  <c r="V142" i="2"/>
  <c r="W141" i="2"/>
  <c r="X141" i="2" s="1"/>
  <c r="N141" i="2"/>
  <c r="W140" i="2"/>
  <c r="X140" i="2" s="1"/>
  <c r="N140" i="2"/>
  <c r="X139" i="2"/>
  <c r="W139" i="2"/>
  <c r="G481" i="2" s="1"/>
  <c r="N139" i="2"/>
  <c r="V135" i="2"/>
  <c r="V134" i="2"/>
  <c r="W133" i="2"/>
  <c r="X133" i="2" s="1"/>
  <c r="N133" i="2"/>
  <c r="W132" i="2"/>
  <c r="X132" i="2" s="1"/>
  <c r="N132" i="2"/>
  <c r="W131" i="2"/>
  <c r="F481" i="2" s="1"/>
  <c r="V128" i="2"/>
  <c r="V127" i="2"/>
  <c r="W126" i="2"/>
  <c r="X126" i="2" s="1"/>
  <c r="W125" i="2"/>
  <c r="X125" i="2" s="1"/>
  <c r="N125" i="2"/>
  <c r="W124" i="2"/>
  <c r="X124" i="2" s="1"/>
  <c r="X123" i="2"/>
  <c r="W123" i="2"/>
  <c r="W122" i="2"/>
  <c r="W128" i="2" s="1"/>
  <c r="N122" i="2"/>
  <c r="W121" i="2"/>
  <c r="X121" i="2" s="1"/>
  <c r="N121" i="2"/>
  <c r="V119" i="2"/>
  <c r="V118" i="2"/>
  <c r="W117" i="2"/>
  <c r="X117" i="2" s="1"/>
  <c r="X116" i="2"/>
  <c r="W116" i="2"/>
  <c r="N116" i="2"/>
  <c r="X115" i="2"/>
  <c r="W115" i="2"/>
  <c r="X114" i="2"/>
  <c r="W114" i="2"/>
  <c r="W113" i="2"/>
  <c r="X113" i="2" s="1"/>
  <c r="X112" i="2"/>
  <c r="W112" i="2"/>
  <c r="W111" i="2"/>
  <c r="X111" i="2" s="1"/>
  <c r="W110" i="2"/>
  <c r="X110" i="2" s="1"/>
  <c r="N110" i="2"/>
  <c r="W109" i="2"/>
  <c r="X109" i="2" s="1"/>
  <c r="X108" i="2"/>
  <c r="W108" i="2"/>
  <c r="X107" i="2"/>
  <c r="W107" i="2"/>
  <c r="W118" i="2" s="1"/>
  <c r="V105" i="2"/>
  <c r="V104" i="2"/>
  <c r="X103" i="2"/>
  <c r="W103" i="2"/>
  <c r="X102" i="2"/>
  <c r="W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V92" i="2"/>
  <c r="V91" i="2"/>
  <c r="X90" i="2"/>
  <c r="W90" i="2"/>
  <c r="N90" i="2"/>
  <c r="X89" i="2"/>
  <c r="W89" i="2"/>
  <c r="N89" i="2"/>
  <c r="X88" i="2"/>
  <c r="W88" i="2"/>
  <c r="X87" i="2"/>
  <c r="W87" i="2"/>
  <c r="W86" i="2"/>
  <c r="W92" i="2" s="1"/>
  <c r="X85" i="2"/>
  <c r="W85" i="2"/>
  <c r="W91" i="2" s="1"/>
  <c r="N85" i="2"/>
  <c r="X84" i="2"/>
  <c r="W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X75" i="2"/>
  <c r="W75" i="2"/>
  <c r="N75" i="2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W67" i="2"/>
  <c r="X67" i="2" s="1"/>
  <c r="N67" i="2"/>
  <c r="W66" i="2"/>
  <c r="X66" i="2" s="1"/>
  <c r="W65" i="2"/>
  <c r="X65" i="2" s="1"/>
  <c r="N65" i="2"/>
  <c r="W64" i="2"/>
  <c r="E481" i="2" s="1"/>
  <c r="V61" i="2"/>
  <c r="V60" i="2"/>
  <c r="W59" i="2"/>
  <c r="X59" i="2" s="1"/>
  <c r="W58" i="2"/>
  <c r="X58" i="2" s="1"/>
  <c r="N58" i="2"/>
  <c r="W57" i="2"/>
  <c r="X57" i="2" s="1"/>
  <c r="X56" i="2"/>
  <c r="W56" i="2"/>
  <c r="D481" i="2" s="1"/>
  <c r="N56" i="2"/>
  <c r="V53" i="2"/>
  <c r="V52" i="2"/>
  <c r="X51" i="2"/>
  <c r="W51" i="2"/>
  <c r="N51" i="2"/>
  <c r="W50" i="2"/>
  <c r="X50" i="2" s="1"/>
  <c r="X52" i="2" s="1"/>
  <c r="N50" i="2"/>
  <c r="V46" i="2"/>
  <c r="V45" i="2"/>
  <c r="W44" i="2"/>
  <c r="X44" i="2" s="1"/>
  <c r="X45" i="2" s="1"/>
  <c r="N44" i="2"/>
  <c r="W42" i="2"/>
  <c r="V42" i="2"/>
  <c r="X41" i="2"/>
  <c r="V41" i="2"/>
  <c r="X40" i="2"/>
  <c r="W40" i="2"/>
  <c r="W41" i="2" s="1"/>
  <c r="N40" i="2"/>
  <c r="V38" i="2"/>
  <c r="W37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X27" i="2"/>
  <c r="W27" i="2"/>
  <c r="W34" i="2" s="1"/>
  <c r="N27" i="2"/>
  <c r="X26" i="2"/>
  <c r="W26" i="2"/>
  <c r="N26" i="2"/>
  <c r="V24" i="2"/>
  <c r="V471" i="2" s="1"/>
  <c r="V23" i="2"/>
  <c r="V475" i="2" s="1"/>
  <c r="X22" i="2"/>
  <c r="X23" i="2" s="1"/>
  <c r="W22" i="2"/>
  <c r="W473" i="2" s="1"/>
  <c r="N22" i="2"/>
  <c r="H10" i="2"/>
  <c r="A9" i="2"/>
  <c r="F10" i="2" s="1"/>
  <c r="D7" i="2"/>
  <c r="O6" i="2"/>
  <c r="N2" i="2"/>
  <c r="X279" i="2" l="1"/>
  <c r="X193" i="2"/>
  <c r="X60" i="2"/>
  <c r="X336" i="2"/>
  <c r="X409" i="2"/>
  <c r="X166" i="2"/>
  <c r="X263" i="2"/>
  <c r="X309" i="2"/>
  <c r="X104" i="2"/>
  <c r="X155" i="2"/>
  <c r="X245" i="2"/>
  <c r="X449" i="2"/>
  <c r="X423" i="2"/>
  <c r="X118" i="2"/>
  <c r="X33" i="2"/>
  <c r="X142" i="2"/>
  <c r="X200" i="2"/>
  <c r="W82" i="2"/>
  <c r="W23" i="2"/>
  <c r="W38" i="2"/>
  <c r="W52" i="2"/>
  <c r="W161" i="2"/>
  <c r="W285" i="2"/>
  <c r="W423" i="2"/>
  <c r="I481" i="2"/>
  <c r="W33" i="2"/>
  <c r="W155" i="2"/>
  <c r="W167" i="2"/>
  <c r="W201" i="2"/>
  <c r="W227" i="2"/>
  <c r="W263" i="2"/>
  <c r="W279" i="2"/>
  <c r="W292" i="2"/>
  <c r="W309" i="2"/>
  <c r="W320" i="2"/>
  <c r="W337" i="2"/>
  <c r="W355" i="2"/>
  <c r="W378" i="2"/>
  <c r="X440" i="2"/>
  <c r="X442" i="2" s="1"/>
  <c r="J481" i="2"/>
  <c r="W45" i="2"/>
  <c r="F9" i="2"/>
  <c r="W104" i="2"/>
  <c r="W252" i="2"/>
  <c r="W258" i="2"/>
  <c r="W274" i="2"/>
  <c r="W315" i="2"/>
  <c r="W332" i="2"/>
  <c r="W348" i="2"/>
  <c r="X392" i="2"/>
  <c r="X393" i="2" s="1"/>
  <c r="W429" i="2"/>
  <c r="X462" i="2"/>
  <c r="X464" i="2" s="1"/>
  <c r="W469" i="2"/>
  <c r="W194" i="2"/>
  <c r="W377" i="2"/>
  <c r="W24" i="2"/>
  <c r="W471" i="2" s="1"/>
  <c r="W53" i="2"/>
  <c r="W60" i="2"/>
  <c r="W127" i="2"/>
  <c r="W173" i="2"/>
  <c r="W233" i="2"/>
  <c r="W343" i="2"/>
  <c r="W399" i="2"/>
  <c r="W424" i="2"/>
  <c r="W449" i="2"/>
  <c r="M481" i="2"/>
  <c r="H9" i="2"/>
  <c r="X122" i="2"/>
  <c r="X127" i="2" s="1"/>
  <c r="W134" i="2"/>
  <c r="X169" i="2"/>
  <c r="X173" i="2" s="1"/>
  <c r="X204" i="2"/>
  <c r="X205" i="2" s="1"/>
  <c r="W228" i="2"/>
  <c r="X254" i="2"/>
  <c r="X257" i="2" s="1"/>
  <c r="W264" i="2"/>
  <c r="W280" i="2"/>
  <c r="W293" i="2"/>
  <c r="X322" i="2"/>
  <c r="X323" i="2" s="1"/>
  <c r="X339" i="2"/>
  <c r="X343" i="2" s="1"/>
  <c r="X357" i="2"/>
  <c r="X370" i="2" s="1"/>
  <c r="X380" i="2"/>
  <c r="X381" i="2" s="1"/>
  <c r="J9" i="2"/>
  <c r="W46" i="2"/>
  <c r="A10" i="2"/>
  <c r="X86" i="2"/>
  <c r="X91" i="2" s="1"/>
  <c r="W105" i="2"/>
  <c r="X352" i="2"/>
  <c r="X354" i="2" s="1"/>
  <c r="W370" i="2"/>
  <c r="X431" i="2"/>
  <c r="X437" i="2" s="1"/>
  <c r="X457" i="2"/>
  <c r="X459" i="2" s="1"/>
  <c r="B481" i="2"/>
  <c r="W61" i="2"/>
  <c r="W142" i="2"/>
  <c r="W400" i="2"/>
  <c r="W442" i="2"/>
  <c r="W450" i="2"/>
  <c r="W464" i="2"/>
  <c r="C481" i="2"/>
  <c r="P481" i="2"/>
  <c r="W135" i="2"/>
  <c r="W193" i="2"/>
  <c r="W388" i="2"/>
  <c r="W410" i="2"/>
  <c r="W81" i="2"/>
  <c r="X64" i="2"/>
  <c r="X81" i="2" s="1"/>
  <c r="X131" i="2"/>
  <c r="X134" i="2" s="1"/>
  <c r="W143" i="2"/>
  <c r="W472" i="2"/>
  <c r="W474" i="2" s="1"/>
  <c r="T481" i="2"/>
  <c r="W119" i="2"/>
  <c r="W389" i="2"/>
  <c r="W438" i="2"/>
  <c r="X476" i="2" l="1"/>
  <c r="W475" i="2"/>
</calcChain>
</file>

<file path=xl/sharedStrings.xml><?xml version="1.0" encoding="utf-8"?>
<sst xmlns="http://schemas.openxmlformats.org/spreadsheetml/2006/main" count="3058" uniqueCount="686">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</sst>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8" t="s">
        <v>29</v>
      </c>
      <c r="E1" s="638"/>
      <c r="F1" s="638"/>
      <c r="G1" s="14" t="s">
        <v>66</v>
      </c>
      <c r="H1" s="638" t="s">
        <v>49</v>
      </c>
      <c r="I1" s="638"/>
      <c r="J1" s="638"/>
      <c r="K1" s="638"/>
      <c r="L1" s="638"/>
      <c r="M1" s="638"/>
      <c r="N1" s="638"/>
      <c r="O1" s="638"/>
      <c r="P1" s="639" t="s">
        <v>67</v>
      </c>
      <c r="Q1" s="640"/>
      <c r="R1" s="6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1"/>
      <c r="P2" s="641"/>
      <c r="Q2" s="641"/>
      <c r="R2" s="641"/>
      <c r="S2" s="641"/>
      <c r="T2" s="641"/>
      <c r="U2" s="6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1"/>
      <c r="O3" s="641"/>
      <c r="P3" s="641"/>
      <c r="Q3" s="641"/>
      <c r="R3" s="641"/>
      <c r="S3" s="641"/>
      <c r="T3" s="641"/>
      <c r="U3" s="6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0" t="s">
        <v>8</v>
      </c>
      <c r="B5" s="620"/>
      <c r="C5" s="620"/>
      <c r="D5" s="642"/>
      <c r="E5" s="642"/>
      <c r="F5" s="643" t="s">
        <v>14</v>
      </c>
      <c r="G5" s="643"/>
      <c r="H5" s="642"/>
      <c r="I5" s="642"/>
      <c r="J5" s="642"/>
      <c r="K5" s="642"/>
      <c r="L5" s="642"/>
      <c r="N5" s="27" t="s">
        <v>4</v>
      </c>
      <c r="O5" s="637">
        <v>45277</v>
      </c>
      <c r="P5" s="637"/>
      <c r="R5" s="644" t="s">
        <v>3</v>
      </c>
      <c r="S5" s="645"/>
      <c r="T5" s="646" t="s">
        <v>667</v>
      </c>
      <c r="U5" s="647"/>
      <c r="Z5" s="60"/>
      <c r="AA5" s="60"/>
      <c r="AB5" s="60"/>
    </row>
    <row r="6" spans="1:29" s="17" customFormat="1" ht="24" customHeight="1" x14ac:dyDescent="0.2">
      <c r="A6" s="620" t="s">
        <v>1</v>
      </c>
      <c r="B6" s="620"/>
      <c r="C6" s="620"/>
      <c r="D6" s="621" t="s">
        <v>668</v>
      </c>
      <c r="E6" s="621"/>
      <c r="F6" s="621"/>
      <c r="G6" s="621"/>
      <c r="H6" s="621"/>
      <c r="I6" s="621"/>
      <c r="J6" s="621"/>
      <c r="K6" s="621"/>
      <c r="L6" s="621"/>
      <c r="N6" s="27" t="s">
        <v>30</v>
      </c>
      <c r="O6" s="622" t="str">
        <f>IF(O5=0," ",CHOOSE(WEEKDAY(O5,2),"Понедельник","Вторник","Среда","Четверг","Пятница","Суббота","Воскресенье"))</f>
        <v>Воскресенье</v>
      </c>
      <c r="P6" s="622"/>
      <c r="R6" s="623" t="s">
        <v>5</v>
      </c>
      <c r="S6" s="624"/>
      <c r="T6" s="625" t="s">
        <v>69</v>
      </c>
      <c r="U6" s="6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3"/>
      <c r="N7" s="29"/>
      <c r="O7" s="49"/>
      <c r="P7" s="49"/>
      <c r="R7" s="623"/>
      <c r="S7" s="624"/>
      <c r="T7" s="627"/>
      <c r="U7" s="628"/>
      <c r="Z7" s="60"/>
      <c r="AA7" s="60"/>
      <c r="AB7" s="60"/>
    </row>
    <row r="8" spans="1:29" s="17" customFormat="1" ht="25.5" customHeight="1" x14ac:dyDescent="0.2">
      <c r="A8" s="634" t="s">
        <v>60</v>
      </c>
      <c r="B8" s="634"/>
      <c r="C8" s="634"/>
      <c r="D8" s="635"/>
      <c r="E8" s="635"/>
      <c r="F8" s="635"/>
      <c r="G8" s="635"/>
      <c r="H8" s="635"/>
      <c r="I8" s="635"/>
      <c r="J8" s="635"/>
      <c r="K8" s="635"/>
      <c r="L8" s="635"/>
      <c r="N8" s="27" t="s">
        <v>11</v>
      </c>
      <c r="O8" s="615">
        <v>0.41666666666666669</v>
      </c>
      <c r="P8" s="615"/>
      <c r="R8" s="623"/>
      <c r="S8" s="624"/>
      <c r="T8" s="627"/>
      <c r="U8" s="628"/>
      <c r="Z8" s="60"/>
      <c r="AA8" s="60"/>
      <c r="AB8" s="60"/>
    </row>
    <row r="9" spans="1:29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48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3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N9" s="31" t="s">
        <v>15</v>
      </c>
      <c r="O9" s="637"/>
      <c r="P9" s="637"/>
      <c r="R9" s="623"/>
      <c r="S9" s="624"/>
      <c r="T9" s="629"/>
      <c r="U9" s="6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4" t="str">
        <f>IFERROR(VLOOKUP($D$10,Proxy,2,FALSE),"")</f>
        <v/>
      </c>
      <c r="I10" s="614"/>
      <c r="J10" s="614"/>
      <c r="K10" s="614"/>
      <c r="L10" s="614"/>
      <c r="N10" s="31" t="s">
        <v>35</v>
      </c>
      <c r="O10" s="615"/>
      <c r="P10" s="615"/>
      <c r="S10" s="29" t="s">
        <v>12</v>
      </c>
      <c r="T10" s="616" t="s">
        <v>70</v>
      </c>
      <c r="U10" s="61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5"/>
      <c r="P11" s="615"/>
      <c r="S11" s="29" t="s">
        <v>31</v>
      </c>
      <c r="T11" s="603" t="s">
        <v>57</v>
      </c>
      <c r="U11" s="6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2" t="s">
        <v>71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N12" s="27" t="s">
        <v>33</v>
      </c>
      <c r="O12" s="618"/>
      <c r="P12" s="618"/>
      <c r="Q12" s="28"/>
      <c r="R12"/>
      <c r="S12" s="29" t="s">
        <v>48</v>
      </c>
      <c r="T12" s="619"/>
      <c r="U12" s="619"/>
      <c r="V12"/>
      <c r="Z12" s="60"/>
      <c r="AA12" s="60"/>
      <c r="AB12" s="60"/>
    </row>
    <row r="13" spans="1:29" s="17" customFormat="1" ht="23.25" customHeight="1" x14ac:dyDescent="0.2">
      <c r="A13" s="602" t="s">
        <v>72</v>
      </c>
      <c r="B13" s="602"/>
      <c r="C13" s="602"/>
      <c r="D13" s="602"/>
      <c r="E13" s="602"/>
      <c r="F13" s="602"/>
      <c r="G13" s="602"/>
      <c r="H13" s="602"/>
      <c r="I13" s="602"/>
      <c r="J13" s="602"/>
      <c r="K13" s="602"/>
      <c r="L13" s="602"/>
      <c r="M13" s="31"/>
      <c r="N13" s="31" t="s">
        <v>34</v>
      </c>
      <c r="O13" s="603"/>
      <c r="P13" s="6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2" t="s">
        <v>73</v>
      </c>
      <c r="B14" s="602"/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4" t="s">
        <v>74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/>
      <c r="N15" s="605" t="s">
        <v>63</v>
      </c>
      <c r="O15" s="605"/>
      <c r="P15" s="605"/>
      <c r="Q15" s="605"/>
      <c r="R15" s="60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6"/>
      <c r="O16" s="606"/>
      <c r="P16" s="606"/>
      <c r="Q16" s="606"/>
      <c r="R16" s="60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0" t="s">
        <v>61</v>
      </c>
      <c r="B17" s="590" t="s">
        <v>51</v>
      </c>
      <c r="C17" s="608" t="s">
        <v>50</v>
      </c>
      <c r="D17" s="590" t="s">
        <v>52</v>
      </c>
      <c r="E17" s="590"/>
      <c r="F17" s="590" t="s">
        <v>24</v>
      </c>
      <c r="G17" s="590" t="s">
        <v>27</v>
      </c>
      <c r="H17" s="590" t="s">
        <v>25</v>
      </c>
      <c r="I17" s="590" t="s">
        <v>26</v>
      </c>
      <c r="J17" s="609" t="s">
        <v>16</v>
      </c>
      <c r="K17" s="609" t="s">
        <v>65</v>
      </c>
      <c r="L17" s="609" t="s">
        <v>2</v>
      </c>
      <c r="M17" s="590" t="s">
        <v>28</v>
      </c>
      <c r="N17" s="590" t="s">
        <v>17</v>
      </c>
      <c r="O17" s="590"/>
      <c r="P17" s="590"/>
      <c r="Q17" s="590"/>
      <c r="R17" s="590"/>
      <c r="S17" s="607" t="s">
        <v>58</v>
      </c>
      <c r="T17" s="590"/>
      <c r="U17" s="590" t="s">
        <v>6</v>
      </c>
      <c r="V17" s="590" t="s">
        <v>44</v>
      </c>
      <c r="W17" s="591" t="s">
        <v>56</v>
      </c>
      <c r="X17" s="590" t="s">
        <v>18</v>
      </c>
      <c r="Y17" s="593" t="s">
        <v>62</v>
      </c>
      <c r="Z17" s="593" t="s">
        <v>19</v>
      </c>
      <c r="AA17" s="594" t="s">
        <v>59</v>
      </c>
      <c r="AB17" s="595"/>
      <c r="AC17" s="596"/>
      <c r="AD17" s="600"/>
      <c r="BA17" s="601" t="s">
        <v>64</v>
      </c>
    </row>
    <row r="18" spans="1:53" ht="14.25" customHeight="1" x14ac:dyDescent="0.2">
      <c r="A18" s="590"/>
      <c r="B18" s="590"/>
      <c r="C18" s="608"/>
      <c r="D18" s="590"/>
      <c r="E18" s="590"/>
      <c r="F18" s="590" t="s">
        <v>20</v>
      </c>
      <c r="G18" s="590" t="s">
        <v>21</v>
      </c>
      <c r="H18" s="590" t="s">
        <v>22</v>
      </c>
      <c r="I18" s="590" t="s">
        <v>22</v>
      </c>
      <c r="J18" s="610"/>
      <c r="K18" s="610"/>
      <c r="L18" s="610"/>
      <c r="M18" s="590"/>
      <c r="N18" s="590"/>
      <c r="O18" s="590"/>
      <c r="P18" s="590"/>
      <c r="Q18" s="590"/>
      <c r="R18" s="590"/>
      <c r="S18" s="36" t="s">
        <v>47</v>
      </c>
      <c r="T18" s="36" t="s">
        <v>46</v>
      </c>
      <c r="U18" s="590"/>
      <c r="V18" s="590"/>
      <c r="W18" s="592"/>
      <c r="X18" s="590"/>
      <c r="Y18" s="593"/>
      <c r="Z18" s="593"/>
      <c r="AA18" s="597"/>
      <c r="AB18" s="598"/>
      <c r="AC18" s="599"/>
      <c r="AD18" s="600"/>
      <c r="BA18" s="601"/>
    </row>
    <row r="19" spans="1:53" ht="27.75" customHeight="1" x14ac:dyDescent="0.2">
      <c r="A19" s="351" t="s">
        <v>75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customHeight="1" x14ac:dyDescent="0.25">
      <c r="A20" s="339" t="s">
        <v>75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66"/>
      <c r="Z20" s="66"/>
    </row>
    <row r="21" spans="1:53" ht="14.25" customHeight="1" x14ac:dyDescent="0.25">
      <c r="A21" s="340" t="s">
        <v>76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6" t="s">
        <v>43</v>
      </c>
      <c r="O23" s="327"/>
      <c r="P23" s="327"/>
      <c r="Q23" s="327"/>
      <c r="R23" s="327"/>
      <c r="S23" s="327"/>
      <c r="T23" s="3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6" t="s">
        <v>43</v>
      </c>
      <c r="O24" s="327"/>
      <c r="P24" s="327"/>
      <c r="Q24" s="327"/>
      <c r="R24" s="327"/>
      <c r="S24" s="327"/>
      <c r="T24" s="3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0" t="s">
        <v>81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35">
        <v>4607091388237</v>
      </c>
      <c r="E28" s="33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86" t="s">
        <v>87</v>
      </c>
      <c r="O28" s="337"/>
      <c r="P28" s="337"/>
      <c r="Q28" s="337"/>
      <c r="R28" s="33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35">
        <v>4607091383935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35">
        <v>4680115881853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35">
        <v>4607091383911</v>
      </c>
      <c r="E31" s="3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35">
        <v>4607091388244</v>
      </c>
      <c r="E32" s="3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3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6" t="s">
        <v>43</v>
      </c>
      <c r="O33" s="327"/>
      <c r="P33" s="327"/>
      <c r="Q33" s="327"/>
      <c r="R33" s="327"/>
      <c r="S33" s="327"/>
      <c r="T33" s="328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29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30"/>
      <c r="N34" s="326" t="s">
        <v>43</v>
      </c>
      <c r="O34" s="327"/>
      <c r="P34" s="327"/>
      <c r="Q34" s="327"/>
      <c r="R34" s="327"/>
      <c r="S34" s="327"/>
      <c r="T34" s="328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40" t="s">
        <v>96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35">
        <v>4607091388503</v>
      </c>
      <c r="E36" s="3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3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6" t="s">
        <v>43</v>
      </c>
      <c r="O37" s="327"/>
      <c r="P37" s="327"/>
      <c r="Q37" s="327"/>
      <c r="R37" s="327"/>
      <c r="S37" s="327"/>
      <c r="T37" s="328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30"/>
      <c r="N38" s="326" t="s">
        <v>43</v>
      </c>
      <c r="O38" s="327"/>
      <c r="P38" s="327"/>
      <c r="Q38" s="327"/>
      <c r="R38" s="327"/>
      <c r="S38" s="327"/>
      <c r="T38" s="328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40" t="s">
        <v>101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35">
        <v>4607091388282</v>
      </c>
      <c r="E40" s="3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3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6" t="s">
        <v>43</v>
      </c>
      <c r="O41" s="327"/>
      <c r="P41" s="327"/>
      <c r="Q41" s="327"/>
      <c r="R41" s="327"/>
      <c r="S41" s="327"/>
      <c r="T41" s="328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30"/>
      <c r="N42" s="326" t="s">
        <v>43</v>
      </c>
      <c r="O42" s="327"/>
      <c r="P42" s="327"/>
      <c r="Q42" s="327"/>
      <c r="R42" s="327"/>
      <c r="S42" s="327"/>
      <c r="T42" s="328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40" t="s">
        <v>105</v>
      </c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35">
        <v>4607091389111</v>
      </c>
      <c r="E44" s="3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3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6" t="s">
        <v>43</v>
      </c>
      <c r="O45" s="327"/>
      <c r="P45" s="327"/>
      <c r="Q45" s="327"/>
      <c r="R45" s="327"/>
      <c r="S45" s="327"/>
      <c r="T45" s="328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29"/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30"/>
      <c r="N46" s="326" t="s">
        <v>43</v>
      </c>
      <c r="O46" s="327"/>
      <c r="P46" s="327"/>
      <c r="Q46" s="327"/>
      <c r="R46" s="327"/>
      <c r="S46" s="327"/>
      <c r="T46" s="328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51" t="s">
        <v>108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55"/>
      <c r="Z47" s="55"/>
    </row>
    <row r="48" spans="1:53" ht="16.5" customHeight="1" x14ac:dyDescent="0.25">
      <c r="A48" s="339" t="s">
        <v>109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6"/>
      <c r="Z48" s="66"/>
    </row>
    <row r="49" spans="1:53" ht="14.25" customHeight="1" x14ac:dyDescent="0.25">
      <c r="A49" s="340" t="s">
        <v>110</v>
      </c>
      <c r="B49" s="34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35">
        <v>4680115881440</v>
      </c>
      <c r="E50" s="3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35">
        <v>4680115881433</v>
      </c>
      <c r="E51" s="3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5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3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6" t="s">
        <v>43</v>
      </c>
      <c r="O52" s="327"/>
      <c r="P52" s="327"/>
      <c r="Q52" s="327"/>
      <c r="R52" s="327"/>
      <c r="S52" s="327"/>
      <c r="T52" s="328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30"/>
      <c r="N53" s="326" t="s">
        <v>43</v>
      </c>
      <c r="O53" s="327"/>
      <c r="P53" s="327"/>
      <c r="Q53" s="327"/>
      <c r="R53" s="327"/>
      <c r="S53" s="327"/>
      <c r="T53" s="328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39" t="s">
        <v>117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6"/>
      <c r="Z54" s="66"/>
    </row>
    <row r="55" spans="1:53" ht="14.25" customHeight="1" x14ac:dyDescent="0.25">
      <c r="A55" s="340" t="s">
        <v>118</v>
      </c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5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35">
        <v>4680115881426</v>
      </c>
      <c r="E57" s="3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123</v>
      </c>
      <c r="M57" s="38">
        <v>55</v>
      </c>
      <c r="N57" s="574" t="s">
        <v>122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35">
        <v>4680115881419</v>
      </c>
      <c r="E58" s="3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5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35">
        <v>4680115881525</v>
      </c>
      <c r="E59" s="3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576" t="s">
        <v>128</v>
      </c>
      <c r="O59" s="337"/>
      <c r="P59" s="337"/>
      <c r="Q59" s="337"/>
      <c r="R59" s="33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6" t="s">
        <v>43</v>
      </c>
      <c r="O60" s="327"/>
      <c r="P60" s="327"/>
      <c r="Q60" s="327"/>
      <c r="R60" s="327"/>
      <c r="S60" s="327"/>
      <c r="T60" s="328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29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30"/>
      <c r="N61" s="326" t="s">
        <v>43</v>
      </c>
      <c r="O61" s="327"/>
      <c r="P61" s="327"/>
      <c r="Q61" s="327"/>
      <c r="R61" s="327"/>
      <c r="S61" s="327"/>
      <c r="T61" s="328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39" t="s">
        <v>108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6"/>
      <c r="Z62" s="66"/>
    </row>
    <row r="63" spans="1:53" ht="14.25" customHeight="1" x14ac:dyDescent="0.25">
      <c r="A63" s="340" t="s">
        <v>118</v>
      </c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35">
        <v>4607091382945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569" t="s">
        <v>131</v>
      </c>
      <c r="O64" s="337"/>
      <c r="P64" s="337"/>
      <c r="Q64" s="337"/>
      <c r="R64" s="33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4301011380</v>
      </c>
      <c r="D65" s="335">
        <v>4607091385670</v>
      </c>
      <c r="E65" s="3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5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7"/>
      <c r="P65" s="337"/>
      <c r="Q65" s="337"/>
      <c r="R65" s="33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134</v>
      </c>
      <c r="C66" s="37">
        <v>4301011540</v>
      </c>
      <c r="D66" s="335">
        <v>4607091385670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136</v>
      </c>
      <c r="M66" s="38">
        <v>50</v>
      </c>
      <c r="N66" s="571" t="s">
        <v>135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35">
        <v>4680115881327</v>
      </c>
      <c r="E67" s="33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35">
        <v>4680115882133</v>
      </c>
      <c r="E68" s="33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564" t="s">
        <v>142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35">
        <v>4607091382952</v>
      </c>
      <c r="E69" s="335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5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4301011382</v>
      </c>
      <c r="D70" s="335">
        <v>4607091385687</v>
      </c>
      <c r="E70" s="33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136</v>
      </c>
      <c r="M70" s="38">
        <v>50</v>
      </c>
      <c r="N70" s="5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35">
        <v>4680115882539</v>
      </c>
      <c r="E71" s="335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136</v>
      </c>
      <c r="M71" s="38">
        <v>50</v>
      </c>
      <c r="N71" s="5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35">
        <v>4607091384604</v>
      </c>
      <c r="E72" s="3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5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35">
        <v>4680115880283</v>
      </c>
      <c r="E73" s="335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5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35">
        <v>4680115881518</v>
      </c>
      <c r="E74" s="33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136</v>
      </c>
      <c r="M74" s="38">
        <v>50</v>
      </c>
      <c r="N74" s="5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35">
        <v>4680115881303</v>
      </c>
      <c r="E75" s="33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35">
        <v>4680115882720</v>
      </c>
      <c r="E76" s="33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562" t="s">
        <v>159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35">
        <v>4607091388466</v>
      </c>
      <c r="E77" s="33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136</v>
      </c>
      <c r="M77" s="38">
        <v>45</v>
      </c>
      <c r="N77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35">
        <v>4680115880269</v>
      </c>
      <c r="E78" s="33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136</v>
      </c>
      <c r="M78" s="38">
        <v>50</v>
      </c>
      <c r="N78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35">
        <v>4680115880429</v>
      </c>
      <c r="E79" s="33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136</v>
      </c>
      <c r="M79" s="38">
        <v>50</v>
      </c>
      <c r="N79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35">
        <v>4680115881457</v>
      </c>
      <c r="E80" s="33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136</v>
      </c>
      <c r="M80" s="38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6" t="s">
        <v>43</v>
      </c>
      <c r="O81" s="327"/>
      <c r="P81" s="327"/>
      <c r="Q81" s="327"/>
      <c r="R81" s="327"/>
      <c r="S81" s="327"/>
      <c r="T81" s="328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6" t="s">
        <v>43</v>
      </c>
      <c r="O82" s="327"/>
      <c r="P82" s="327"/>
      <c r="Q82" s="327"/>
      <c r="R82" s="327"/>
      <c r="S82" s="327"/>
      <c r="T82" s="328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40" t="s">
        <v>110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35">
        <v>4607091384789</v>
      </c>
      <c r="E84" s="33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552" t="s">
        <v>170</v>
      </c>
      <c r="O84" s="337"/>
      <c r="P84" s="337"/>
      <c r="Q84" s="337"/>
      <c r="R84" s="33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35">
        <v>4680115881488</v>
      </c>
      <c r="E85" s="33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35">
        <v>4607091384765</v>
      </c>
      <c r="E86" s="33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554" t="s">
        <v>175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35">
        <v>4680115882751</v>
      </c>
      <c r="E87" s="33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555" t="s">
        <v>178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35">
        <v>4680115882775</v>
      </c>
      <c r="E88" s="33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136</v>
      </c>
      <c r="M88" s="38">
        <v>50</v>
      </c>
      <c r="N88" s="549" t="s">
        <v>181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35">
        <v>4680115880658</v>
      </c>
      <c r="E89" s="33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5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35">
        <v>4607091381962</v>
      </c>
      <c r="E90" s="33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5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6" t="s">
        <v>43</v>
      </c>
      <c r="O91" s="327"/>
      <c r="P91" s="327"/>
      <c r="Q91" s="327"/>
      <c r="R91" s="327"/>
      <c r="S91" s="327"/>
      <c r="T91" s="32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6" t="s">
        <v>43</v>
      </c>
      <c r="O92" s="327"/>
      <c r="P92" s="327"/>
      <c r="Q92" s="327"/>
      <c r="R92" s="327"/>
      <c r="S92" s="327"/>
      <c r="T92" s="32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0" t="s">
        <v>76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35">
        <v>4607091387667</v>
      </c>
      <c r="E94" s="33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35">
        <v>4607091387636</v>
      </c>
      <c r="E95" s="33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35">
        <v>4607091384727</v>
      </c>
      <c r="E96" s="33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35">
        <v>4607091386745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54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35">
        <v>4607091382426</v>
      </c>
      <c r="E98" s="3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35">
        <v>4607091386547</v>
      </c>
      <c r="E99" s="3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35">
        <v>4607091384734</v>
      </c>
      <c r="E100" s="3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35">
        <v>4607091382464</v>
      </c>
      <c r="E101" s="3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35">
        <v>4680115883444</v>
      </c>
      <c r="E102" s="3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544" t="s">
        <v>205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537" t="s">
        <v>205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6" t="s">
        <v>43</v>
      </c>
      <c r="O104" s="327"/>
      <c r="P104" s="327"/>
      <c r="Q104" s="327"/>
      <c r="R104" s="327"/>
      <c r="S104" s="327"/>
      <c r="T104" s="32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6" t="s">
        <v>43</v>
      </c>
      <c r="O105" s="327"/>
      <c r="P105" s="327"/>
      <c r="Q105" s="327"/>
      <c r="R105" s="327"/>
      <c r="S105" s="327"/>
      <c r="T105" s="32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40" t="s">
        <v>81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35">
        <v>4607091386967</v>
      </c>
      <c r="E107" s="33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136</v>
      </c>
      <c r="M107" s="38">
        <v>45</v>
      </c>
      <c r="N107" s="538" t="s">
        <v>209</v>
      </c>
      <c r="O107" s="337"/>
      <c r="P107" s="337"/>
      <c r="Q107" s="337"/>
      <c r="R107" s="33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35">
        <v>4607091386967</v>
      </c>
      <c r="E108" s="33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539" t="s">
        <v>211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35">
        <v>4607091385304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532" t="s">
        <v>214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35">
        <v>4607091386264</v>
      </c>
      <c r="E110" s="33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35">
        <v>4680115882584</v>
      </c>
      <c r="E111" s="33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34" t="s">
        <v>219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35" t="s">
        <v>221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35">
        <v>4607091385731</v>
      </c>
      <c r="E113" s="33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136</v>
      </c>
      <c r="M113" s="38">
        <v>45</v>
      </c>
      <c r="N113" s="536" t="s">
        <v>224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35">
        <v>4680115880214</v>
      </c>
      <c r="E114" s="33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136</v>
      </c>
      <c r="M114" s="38">
        <v>45</v>
      </c>
      <c r="N114" s="528" t="s">
        <v>227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35">
        <v>4680115880894</v>
      </c>
      <c r="E115" s="33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136</v>
      </c>
      <c r="M115" s="38">
        <v>45</v>
      </c>
      <c r="N115" s="529" t="s">
        <v>230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35">
        <v>4607091385427</v>
      </c>
      <c r="E116" s="33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35">
        <v>4680115882645</v>
      </c>
      <c r="E117" s="33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31" t="s">
        <v>235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6" t="s">
        <v>43</v>
      </c>
      <c r="O118" s="327"/>
      <c r="P118" s="327"/>
      <c r="Q118" s="327"/>
      <c r="R118" s="327"/>
      <c r="S118" s="327"/>
      <c r="T118" s="3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6" t="s">
        <v>43</v>
      </c>
      <c r="O119" s="327"/>
      <c r="P119" s="327"/>
      <c r="Q119" s="327"/>
      <c r="R119" s="327"/>
      <c r="S119" s="327"/>
      <c r="T119" s="3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0" t="s">
        <v>236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35">
        <v>4607091383065</v>
      </c>
      <c r="E121" s="33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7"/>
      <c r="P121" s="337"/>
      <c r="Q121" s="337"/>
      <c r="R121" s="33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4301060350</v>
      </c>
      <c r="D122" s="335">
        <v>4680115881532</v>
      </c>
      <c r="E122" s="33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136</v>
      </c>
      <c r="M122" s="38">
        <v>30</v>
      </c>
      <c r="N122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241</v>
      </c>
      <c r="C123" s="37">
        <v>4301060371</v>
      </c>
      <c r="D123" s="335">
        <v>4680115881532</v>
      </c>
      <c r="E123" s="335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79</v>
      </c>
      <c r="M123" s="38">
        <v>30</v>
      </c>
      <c r="N123" s="526" t="s">
        <v>242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35">
        <v>4680115882652</v>
      </c>
      <c r="E124" s="335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27" t="s">
        <v>245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35">
        <v>4680115880238</v>
      </c>
      <c r="E125" s="335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35">
        <v>4680115881464</v>
      </c>
      <c r="E126" s="335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136</v>
      </c>
      <c r="M126" s="38">
        <v>30</v>
      </c>
      <c r="N126" s="523" t="s">
        <v>250</v>
      </c>
      <c r="O126" s="337"/>
      <c r="P126" s="337"/>
      <c r="Q126" s="337"/>
      <c r="R126" s="33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6" t="s">
        <v>43</v>
      </c>
      <c r="O127" s="327"/>
      <c r="P127" s="327"/>
      <c r="Q127" s="327"/>
      <c r="R127" s="327"/>
      <c r="S127" s="327"/>
      <c r="T127" s="328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30"/>
      <c r="N128" s="326" t="s">
        <v>43</v>
      </c>
      <c r="O128" s="327"/>
      <c r="P128" s="327"/>
      <c r="Q128" s="327"/>
      <c r="R128" s="327"/>
      <c r="S128" s="327"/>
      <c r="T128" s="328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customHeight="1" x14ac:dyDescent="0.25">
      <c r="A129" s="339" t="s">
        <v>251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6"/>
      <c r="Z129" s="66"/>
    </row>
    <row r="130" spans="1:53" ht="14.25" customHeight="1" x14ac:dyDescent="0.25">
      <c r="A130" s="340" t="s">
        <v>81</v>
      </c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35">
        <v>4607091385168</v>
      </c>
      <c r="E131" s="335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19" t="s">
        <v>254</v>
      </c>
      <c r="O131" s="337"/>
      <c r="P131" s="337"/>
      <c r="Q131" s="337"/>
      <c r="R131" s="33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35">
        <v>4607091383256</v>
      </c>
      <c r="E132" s="33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136</v>
      </c>
      <c r="M132" s="38">
        <v>45</v>
      </c>
      <c r="N132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35">
        <v>4607091385748</v>
      </c>
      <c r="E133" s="33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136</v>
      </c>
      <c r="M133" s="38">
        <v>45</v>
      </c>
      <c r="N133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7"/>
      <c r="P133" s="337"/>
      <c r="Q133" s="337"/>
      <c r="R133" s="33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6" t="s">
        <v>43</v>
      </c>
      <c r="O134" s="327"/>
      <c r="P134" s="327"/>
      <c r="Q134" s="327"/>
      <c r="R134" s="327"/>
      <c r="S134" s="327"/>
      <c r="T134" s="328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30"/>
      <c r="N135" s="326" t="s">
        <v>43</v>
      </c>
      <c r="O135" s="327"/>
      <c r="P135" s="327"/>
      <c r="Q135" s="327"/>
      <c r="R135" s="327"/>
      <c r="S135" s="327"/>
      <c r="T135" s="328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51" t="s">
        <v>259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55"/>
      <c r="Z136" s="55"/>
    </row>
    <row r="137" spans="1:53" ht="16.5" customHeight="1" x14ac:dyDescent="0.25">
      <c r="A137" s="339" t="s">
        <v>260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6"/>
      <c r="Z137" s="66"/>
    </row>
    <row r="138" spans="1:53" ht="14.25" customHeight="1" x14ac:dyDescent="0.25">
      <c r="A138" s="340" t="s">
        <v>118</v>
      </c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35">
        <v>4607091383423</v>
      </c>
      <c r="E139" s="33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136</v>
      </c>
      <c r="M139" s="38">
        <v>35</v>
      </c>
      <c r="N139" s="5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7"/>
      <c r="P139" s="337"/>
      <c r="Q139" s="337"/>
      <c r="R139" s="33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35">
        <v>4607091381405</v>
      </c>
      <c r="E140" s="33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5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35">
        <v>4607091386516</v>
      </c>
      <c r="E141" s="33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7"/>
      <c r="P141" s="337"/>
      <c r="Q141" s="337"/>
      <c r="R141" s="33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6" t="s">
        <v>43</v>
      </c>
      <c r="O142" s="327"/>
      <c r="P142" s="327"/>
      <c r="Q142" s="327"/>
      <c r="R142" s="327"/>
      <c r="S142" s="327"/>
      <c r="T142" s="328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29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30"/>
      <c r="N143" s="326" t="s">
        <v>43</v>
      </c>
      <c r="O143" s="327"/>
      <c r="P143" s="327"/>
      <c r="Q143" s="327"/>
      <c r="R143" s="327"/>
      <c r="S143" s="327"/>
      <c r="T143" s="328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39" t="s">
        <v>267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6"/>
      <c r="Z144" s="66"/>
    </row>
    <row r="145" spans="1:53" ht="14.25" customHeight="1" x14ac:dyDescent="0.25">
      <c r="A145" s="340" t="s">
        <v>76</v>
      </c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35">
        <v>4680115880993</v>
      </c>
      <c r="E146" s="33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7"/>
      <c r="P146" s="337"/>
      <c r="Q146" s="337"/>
      <c r="R146" s="33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35">
        <v>4680115881761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35">
        <v>4680115881563</v>
      </c>
      <c r="E148" s="33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35">
        <v>4680115880986</v>
      </c>
      <c r="E149" s="33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35">
        <v>4680115880207</v>
      </c>
      <c r="E150" s="33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35">
        <v>4680115881785</v>
      </c>
      <c r="E151" s="33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5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35">
        <v>4680115881679</v>
      </c>
      <c r="E152" s="33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35">
        <v>4680115880191</v>
      </c>
      <c r="E153" s="33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35">
        <v>4680115883963</v>
      </c>
      <c r="E154" s="33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508" t="s">
        <v>286</v>
      </c>
      <c r="O154" s="337"/>
      <c r="P154" s="337"/>
      <c r="Q154" s="337"/>
      <c r="R154" s="33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6" t="s">
        <v>43</v>
      </c>
      <c r="O155" s="327"/>
      <c r="P155" s="327"/>
      <c r="Q155" s="327"/>
      <c r="R155" s="327"/>
      <c r="S155" s="327"/>
      <c r="T155" s="328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29"/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30"/>
      <c r="N156" s="326" t="s">
        <v>43</v>
      </c>
      <c r="O156" s="327"/>
      <c r="P156" s="327"/>
      <c r="Q156" s="327"/>
      <c r="R156" s="327"/>
      <c r="S156" s="327"/>
      <c r="T156" s="328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39" t="s">
        <v>287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6"/>
      <c r="Z157" s="66"/>
    </row>
    <row r="158" spans="1:53" ht="14.25" customHeight="1" x14ac:dyDescent="0.25">
      <c r="A158" s="340" t="s">
        <v>118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35">
        <v>4680115881402</v>
      </c>
      <c r="E159" s="33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7"/>
      <c r="P159" s="337"/>
      <c r="Q159" s="337"/>
      <c r="R159" s="33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35">
        <v>4680115881396</v>
      </c>
      <c r="E160" s="33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7"/>
      <c r="P160" s="337"/>
      <c r="Q160" s="337"/>
      <c r="R160" s="33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6" t="s">
        <v>43</v>
      </c>
      <c r="O161" s="327"/>
      <c r="P161" s="327"/>
      <c r="Q161" s="327"/>
      <c r="R161" s="327"/>
      <c r="S161" s="327"/>
      <c r="T161" s="328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30"/>
      <c r="N162" s="326" t="s">
        <v>43</v>
      </c>
      <c r="O162" s="327"/>
      <c r="P162" s="327"/>
      <c r="Q162" s="327"/>
      <c r="R162" s="327"/>
      <c r="S162" s="327"/>
      <c r="T162" s="328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40" t="s">
        <v>110</v>
      </c>
      <c r="B163" s="34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35">
        <v>4680115882935</v>
      </c>
      <c r="E164" s="33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136</v>
      </c>
      <c r="M164" s="38">
        <v>50</v>
      </c>
      <c r="N164" s="506" t="s">
        <v>294</v>
      </c>
      <c r="O164" s="337"/>
      <c r="P164" s="337"/>
      <c r="Q164" s="337"/>
      <c r="R164" s="33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35">
        <v>4680115880764</v>
      </c>
      <c r="E165" s="33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7"/>
      <c r="P165" s="337"/>
      <c r="Q165" s="337"/>
      <c r="R165" s="33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6" t="s">
        <v>43</v>
      </c>
      <c r="O166" s="327"/>
      <c r="P166" s="327"/>
      <c r="Q166" s="327"/>
      <c r="R166" s="327"/>
      <c r="S166" s="327"/>
      <c r="T166" s="328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29"/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30"/>
      <c r="N167" s="326" t="s">
        <v>43</v>
      </c>
      <c r="O167" s="327"/>
      <c r="P167" s="327"/>
      <c r="Q167" s="327"/>
      <c r="R167" s="327"/>
      <c r="S167" s="327"/>
      <c r="T167" s="328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40" t="s">
        <v>76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35">
        <v>4680115882683</v>
      </c>
      <c r="E169" s="33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7"/>
      <c r="P169" s="337"/>
      <c r="Q169" s="337"/>
      <c r="R169" s="33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35">
        <v>4680115882690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35">
        <v>4680115882669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35">
        <v>4680115882676</v>
      </c>
      <c r="E172" s="33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7"/>
      <c r="P172" s="337"/>
      <c r="Q172" s="337"/>
      <c r="R172" s="33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6" t="s">
        <v>43</v>
      </c>
      <c r="O173" s="327"/>
      <c r="P173" s="327"/>
      <c r="Q173" s="327"/>
      <c r="R173" s="327"/>
      <c r="S173" s="327"/>
      <c r="T173" s="328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29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30"/>
      <c r="N174" s="326" t="s">
        <v>43</v>
      </c>
      <c r="O174" s="327"/>
      <c r="P174" s="327"/>
      <c r="Q174" s="327"/>
      <c r="R174" s="327"/>
      <c r="S174" s="327"/>
      <c r="T174" s="328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40" t="s">
        <v>81</v>
      </c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35">
        <v>4680115881556</v>
      </c>
      <c r="E176" s="33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136</v>
      </c>
      <c r="M176" s="38">
        <v>45</v>
      </c>
      <c r="N176" s="5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7"/>
      <c r="P176" s="337"/>
      <c r="Q176" s="337"/>
      <c r="R176" s="33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35">
        <v>4680115880573</v>
      </c>
      <c r="E177" s="33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93" t="s">
        <v>309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35">
        <v>4680115881594</v>
      </c>
      <c r="E178" s="33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136</v>
      </c>
      <c r="M178" s="38">
        <v>40</v>
      </c>
      <c r="N178" s="4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35">
        <v>4680115881587</v>
      </c>
      <c r="E179" s="33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95" t="s">
        <v>314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35">
        <v>4680115880962</v>
      </c>
      <c r="E180" s="33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4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35">
        <v>4680115881617</v>
      </c>
      <c r="E181" s="33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136</v>
      </c>
      <c r="M181" s="38">
        <v>40</v>
      </c>
      <c r="N181" s="4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35">
        <v>4680115881228</v>
      </c>
      <c r="E182" s="33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88" t="s">
        <v>321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35">
        <v>4680115881037</v>
      </c>
      <c r="E183" s="33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89" t="s">
        <v>324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35">
        <v>4680115881211</v>
      </c>
      <c r="E184" s="33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35">
        <v>4680115881020</v>
      </c>
      <c r="E185" s="33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35">
        <v>4680115882195</v>
      </c>
      <c r="E186" s="33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136</v>
      </c>
      <c r="M186" s="38">
        <v>40</v>
      </c>
      <c r="N186" s="4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35">
        <v>4680115882607</v>
      </c>
      <c r="E187" s="33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136</v>
      </c>
      <c r="M187" s="38">
        <v>45</v>
      </c>
      <c r="N187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35">
        <v>4680115880092</v>
      </c>
      <c r="E188" s="3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136</v>
      </c>
      <c r="M188" s="38">
        <v>45</v>
      </c>
      <c r="N188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35">
        <v>4680115880221</v>
      </c>
      <c r="E189" s="33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136</v>
      </c>
      <c r="M189" s="38">
        <v>45</v>
      </c>
      <c r="N189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35">
        <v>4680115882942</v>
      </c>
      <c r="E190" s="33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35">
        <v>4680115880504</v>
      </c>
      <c r="E191" s="33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35">
        <v>4680115882164</v>
      </c>
      <c r="E192" s="33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136</v>
      </c>
      <c r="M192" s="38">
        <v>40</v>
      </c>
      <c r="N192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7"/>
      <c r="P192" s="337"/>
      <c r="Q192" s="337"/>
      <c r="R192" s="33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6" t="s">
        <v>43</v>
      </c>
      <c r="O193" s="327"/>
      <c r="P193" s="327"/>
      <c r="Q193" s="327"/>
      <c r="R193" s="327"/>
      <c r="S193" s="327"/>
      <c r="T193" s="328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29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30"/>
      <c r="N194" s="326" t="s">
        <v>43</v>
      </c>
      <c r="O194" s="327"/>
      <c r="P194" s="327"/>
      <c r="Q194" s="327"/>
      <c r="R194" s="327"/>
      <c r="S194" s="327"/>
      <c r="T194" s="328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40" t="s">
        <v>236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35">
        <v>4680115882874</v>
      </c>
      <c r="E196" s="33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1" t="s">
        <v>345</v>
      </c>
      <c r="O196" s="337"/>
      <c r="P196" s="337"/>
      <c r="Q196" s="337"/>
      <c r="R196" s="33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35">
        <v>4680115884434</v>
      </c>
      <c r="E197" s="33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2" t="s">
        <v>348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35">
        <v>4680115880801</v>
      </c>
      <c r="E198" s="33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35">
        <v>4680115880818</v>
      </c>
      <c r="E199" s="33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7"/>
      <c r="P199" s="337"/>
      <c r="Q199" s="337"/>
      <c r="R199" s="33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6" t="s">
        <v>43</v>
      </c>
      <c r="O200" s="327"/>
      <c r="P200" s="327"/>
      <c r="Q200" s="327"/>
      <c r="R200" s="327"/>
      <c r="S200" s="327"/>
      <c r="T200" s="328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30"/>
      <c r="N201" s="326" t="s">
        <v>43</v>
      </c>
      <c r="O201" s="327"/>
      <c r="P201" s="327"/>
      <c r="Q201" s="327"/>
      <c r="R201" s="327"/>
      <c r="S201" s="327"/>
      <c r="T201" s="328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39" t="s">
        <v>353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66"/>
      <c r="Z202" s="66"/>
    </row>
    <row r="203" spans="1:53" ht="14.25" customHeight="1" x14ac:dyDescent="0.25">
      <c r="A203" s="340" t="s">
        <v>76</v>
      </c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35">
        <v>4607091389845</v>
      </c>
      <c r="E204" s="33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47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7"/>
      <c r="P204" s="337"/>
      <c r="Q204" s="337"/>
      <c r="R204" s="33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6" t="s">
        <v>43</v>
      </c>
      <c r="O205" s="327"/>
      <c r="P205" s="327"/>
      <c r="Q205" s="327"/>
      <c r="R205" s="327"/>
      <c r="S205" s="327"/>
      <c r="T205" s="328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x14ac:dyDescent="0.2">
      <c r="A206" s="329"/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30"/>
      <c r="N206" s="326" t="s">
        <v>43</v>
      </c>
      <c r="O206" s="327"/>
      <c r="P206" s="327"/>
      <c r="Q206" s="327"/>
      <c r="R206" s="327"/>
      <c r="S206" s="327"/>
      <c r="T206" s="328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customHeight="1" x14ac:dyDescent="0.25">
      <c r="A207" s="339" t="s">
        <v>356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66"/>
      <c r="Z207" s="66"/>
    </row>
    <row r="208" spans="1:53" ht="14.25" customHeight="1" x14ac:dyDescent="0.25">
      <c r="A208" s="340" t="s">
        <v>118</v>
      </c>
      <c r="B208" s="34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67"/>
      <c r="Z208" s="67"/>
    </row>
    <row r="209" spans="1:53" ht="27" customHeight="1" x14ac:dyDescent="0.25">
      <c r="A209" s="64" t="s">
        <v>357</v>
      </c>
      <c r="B209" s="64" t="s">
        <v>358</v>
      </c>
      <c r="C209" s="37">
        <v>4301011346</v>
      </c>
      <c r="D209" s="335">
        <v>4607091387445</v>
      </c>
      <c r="E209" s="335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114</v>
      </c>
      <c r="L209" s="39" t="s">
        <v>113</v>
      </c>
      <c r="M209" s="38">
        <v>31</v>
      </c>
      <c r="N209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37"/>
      <c r="P209" s="337"/>
      <c r="Q209" s="337"/>
      <c r="R209" s="33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22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4301011362</v>
      </c>
      <c r="D210" s="335">
        <v>4607091386004</v>
      </c>
      <c r="E210" s="335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114</v>
      </c>
      <c r="L210" s="39" t="s">
        <v>123</v>
      </c>
      <c r="M210" s="38">
        <v>55</v>
      </c>
      <c r="N210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7"/>
      <c r="P210" s="337"/>
      <c r="Q210" s="337"/>
      <c r="R210" s="33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359</v>
      </c>
      <c r="B211" s="64" t="s">
        <v>361</v>
      </c>
      <c r="C211" s="37">
        <v>4301011308</v>
      </c>
      <c r="D211" s="335">
        <v>4607091386004</v>
      </c>
      <c r="E211" s="335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114</v>
      </c>
      <c r="L211" s="39" t="s">
        <v>113</v>
      </c>
      <c r="M211" s="38">
        <v>55</v>
      </c>
      <c r="N211" s="4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363</v>
      </c>
      <c r="C212" s="37">
        <v>4301011347</v>
      </c>
      <c r="D212" s="335">
        <v>4607091386073</v>
      </c>
      <c r="E212" s="335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114</v>
      </c>
      <c r="L212" s="39" t="s">
        <v>113</v>
      </c>
      <c r="M212" s="38">
        <v>31</v>
      </c>
      <c r="N212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4301011395</v>
      </c>
      <c r="D213" s="335">
        <v>4607091387322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114</v>
      </c>
      <c r="L213" s="39" t="s">
        <v>123</v>
      </c>
      <c r="M213" s="38">
        <v>55</v>
      </c>
      <c r="N213" s="47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4301010928</v>
      </c>
      <c r="D214" s="335">
        <v>4607091387322</v>
      </c>
      <c r="E214" s="33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4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4301011311</v>
      </c>
      <c r="D215" s="335">
        <v>4607091387377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114</v>
      </c>
      <c r="L215" s="39" t="s">
        <v>113</v>
      </c>
      <c r="M215" s="38">
        <v>55</v>
      </c>
      <c r="N215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4301010945</v>
      </c>
      <c r="D216" s="335">
        <v>4607091387353</v>
      </c>
      <c r="E216" s="33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371</v>
      </c>
      <c r="B217" s="64" t="s">
        <v>372</v>
      </c>
      <c r="C217" s="37">
        <v>4301011328</v>
      </c>
      <c r="D217" s="335">
        <v>4607091386011</v>
      </c>
      <c r="E217" s="335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80</v>
      </c>
      <c r="L217" s="39" t="s">
        <v>79</v>
      </c>
      <c r="M217" s="38">
        <v>55</v>
      </c>
      <c r="N217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 t="shared" ref="X217:X222" si="12"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373</v>
      </c>
      <c r="B218" s="64" t="s">
        <v>374</v>
      </c>
      <c r="C218" s="37">
        <v>4301011329</v>
      </c>
      <c r="D218" s="335">
        <v>4607091387308</v>
      </c>
      <c r="E218" s="335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4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si="12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375</v>
      </c>
      <c r="B219" s="64" t="s">
        <v>376</v>
      </c>
      <c r="C219" s="37">
        <v>4301011049</v>
      </c>
      <c r="D219" s="335">
        <v>4607091387339</v>
      </c>
      <c r="E219" s="335"/>
      <c r="F219" s="63">
        <v>0.5</v>
      </c>
      <c r="G219" s="38">
        <v>10</v>
      </c>
      <c r="H219" s="63">
        <v>5</v>
      </c>
      <c r="I219" s="63">
        <v>5.24</v>
      </c>
      <c r="J219" s="38">
        <v>120</v>
      </c>
      <c r="K219" s="38" t="s">
        <v>80</v>
      </c>
      <c r="L219" s="39" t="s">
        <v>113</v>
      </c>
      <c r="M219" s="38">
        <v>55</v>
      </c>
      <c r="N219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377</v>
      </c>
      <c r="B220" s="64" t="s">
        <v>378</v>
      </c>
      <c r="C220" s="37">
        <v>4301011433</v>
      </c>
      <c r="D220" s="335">
        <v>4680115882638</v>
      </c>
      <c r="E220" s="33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90</v>
      </c>
      <c r="N220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379</v>
      </c>
      <c r="B221" s="64" t="s">
        <v>380</v>
      </c>
      <c r="C221" s="37">
        <v>4301011573</v>
      </c>
      <c r="D221" s="335">
        <v>4680115881938</v>
      </c>
      <c r="E221" s="33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381</v>
      </c>
      <c r="B222" s="64" t="s">
        <v>382</v>
      </c>
      <c r="C222" s="37">
        <v>4301010944</v>
      </c>
      <c r="D222" s="335">
        <v>4607091387346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6" t="s">
        <v>43</v>
      </c>
      <c r="O223" s="327"/>
      <c r="P223" s="327"/>
      <c r="Q223" s="327"/>
      <c r="R223" s="327"/>
      <c r="S223" s="327"/>
      <c r="T223" s="328"/>
      <c r="U223" s="43" t="s">
        <v>42</v>
      </c>
      <c r="V223" s="44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6" t="s">
        <v>43</v>
      </c>
      <c r="O224" s="327"/>
      <c r="P224" s="327"/>
      <c r="Q224" s="327"/>
      <c r="R224" s="327"/>
      <c r="S224" s="327"/>
      <c r="T224" s="328"/>
      <c r="U224" s="43" t="s">
        <v>0</v>
      </c>
      <c r="V224" s="44">
        <f>IFERROR(SUM(V209:V222),"0")</f>
        <v>0</v>
      </c>
      <c r="W224" s="44">
        <f>IFERROR(SUM(W209:W222),"0")</f>
        <v>0</v>
      </c>
      <c r="X224" s="43"/>
      <c r="Y224" s="68"/>
      <c r="Z224" s="68"/>
    </row>
    <row r="225" spans="1:53" ht="14.25" customHeight="1" x14ac:dyDescent="0.25">
      <c r="A225" s="340" t="s">
        <v>110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67"/>
      <c r="Z225" s="67"/>
    </row>
    <row r="226" spans="1:53" ht="27" customHeight="1" x14ac:dyDescent="0.25">
      <c r="A226" s="64" t="s">
        <v>383</v>
      </c>
      <c r="B226" s="64" t="s">
        <v>384</v>
      </c>
      <c r="C226" s="37">
        <v>4301020254</v>
      </c>
      <c r="D226" s="335">
        <v>4680115881914</v>
      </c>
      <c r="E226" s="335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113</v>
      </c>
      <c r="M226" s="38">
        <v>90</v>
      </c>
      <c r="N226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7"/>
      <c r="P226" s="337"/>
      <c r="Q226" s="337"/>
      <c r="R226" s="33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6" t="s">
        <v>43</v>
      </c>
      <c r="O227" s="327"/>
      <c r="P227" s="327"/>
      <c r="Q227" s="327"/>
      <c r="R227" s="327"/>
      <c r="S227" s="327"/>
      <c r="T227" s="328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6" t="s">
        <v>43</v>
      </c>
      <c r="O228" s="327"/>
      <c r="P228" s="327"/>
      <c r="Q228" s="327"/>
      <c r="R228" s="327"/>
      <c r="S228" s="327"/>
      <c r="T228" s="328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40" t="s">
        <v>76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67"/>
      <c r="Z229" s="67"/>
    </row>
    <row r="230" spans="1:53" ht="27" customHeight="1" x14ac:dyDescent="0.25">
      <c r="A230" s="64" t="s">
        <v>385</v>
      </c>
      <c r="B230" s="64" t="s">
        <v>386</v>
      </c>
      <c r="C230" s="37">
        <v>4301030878</v>
      </c>
      <c r="D230" s="335">
        <v>4607091387193</v>
      </c>
      <c r="E230" s="335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35</v>
      </c>
      <c r="N230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7"/>
      <c r="P230" s="337"/>
      <c r="Q230" s="337"/>
      <c r="R230" s="338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4301031153</v>
      </c>
      <c r="D231" s="335">
        <v>4607091387230</v>
      </c>
      <c r="E231" s="335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80</v>
      </c>
      <c r="L231" s="39" t="s">
        <v>79</v>
      </c>
      <c r="M231" s="38">
        <v>40</v>
      </c>
      <c r="N231" s="4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7"/>
      <c r="P231" s="337"/>
      <c r="Q231" s="337"/>
      <c r="R231" s="338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4301031152</v>
      </c>
      <c r="D232" s="335">
        <v>4607091387285</v>
      </c>
      <c r="E232" s="335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182</v>
      </c>
      <c r="L232" s="39" t="s">
        <v>79</v>
      </c>
      <c r="M232" s="38">
        <v>40</v>
      </c>
      <c r="N232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7"/>
      <c r="P232" s="337"/>
      <c r="Q232" s="337"/>
      <c r="R232" s="33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6" t="s">
        <v>43</v>
      </c>
      <c r="O233" s="327"/>
      <c r="P233" s="327"/>
      <c r="Q233" s="327"/>
      <c r="R233" s="327"/>
      <c r="S233" s="327"/>
      <c r="T233" s="328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6" t="s">
        <v>43</v>
      </c>
      <c r="O234" s="327"/>
      <c r="P234" s="327"/>
      <c r="Q234" s="327"/>
      <c r="R234" s="327"/>
      <c r="S234" s="327"/>
      <c r="T234" s="328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40" t="s">
        <v>81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67"/>
      <c r="Z235" s="67"/>
    </row>
    <row r="236" spans="1:53" ht="16.5" customHeight="1" x14ac:dyDescent="0.25">
      <c r="A236" s="64" t="s">
        <v>391</v>
      </c>
      <c r="B236" s="64" t="s">
        <v>392</v>
      </c>
      <c r="C236" s="37">
        <v>4301051100</v>
      </c>
      <c r="D236" s="335">
        <v>4607091387766</v>
      </c>
      <c r="E236" s="335"/>
      <c r="F236" s="63">
        <v>1.3</v>
      </c>
      <c r="G236" s="38">
        <v>6</v>
      </c>
      <c r="H236" s="63">
        <v>7.8</v>
      </c>
      <c r="I236" s="63">
        <v>8.3580000000000005</v>
      </c>
      <c r="J236" s="38">
        <v>56</v>
      </c>
      <c r="K236" s="38" t="s">
        <v>114</v>
      </c>
      <c r="L236" s="39" t="s">
        <v>136</v>
      </c>
      <c r="M236" s="38">
        <v>40</v>
      </c>
      <c r="N236" s="4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7"/>
      <c r="P236" s="337"/>
      <c r="Q236" s="337"/>
      <c r="R236" s="33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3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393</v>
      </c>
      <c r="B237" s="64" t="s">
        <v>394</v>
      </c>
      <c r="C237" s="37">
        <v>4301051116</v>
      </c>
      <c r="D237" s="335">
        <v>4607091387957</v>
      </c>
      <c r="E237" s="335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114</v>
      </c>
      <c r="L237" s="39" t="s">
        <v>79</v>
      </c>
      <c r="M237" s="38">
        <v>40</v>
      </c>
      <c r="N237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7"/>
      <c r="P237" s="337"/>
      <c r="Q237" s="337"/>
      <c r="R237" s="33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4301051115</v>
      </c>
      <c r="D238" s="335">
        <v>4607091387964</v>
      </c>
      <c r="E238" s="335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114</v>
      </c>
      <c r="L238" s="39" t="s">
        <v>79</v>
      </c>
      <c r="M238" s="38">
        <v>40</v>
      </c>
      <c r="N238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7"/>
      <c r="P238" s="337"/>
      <c r="Q238" s="337"/>
      <c r="R238" s="33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397</v>
      </c>
      <c r="B239" s="64" t="s">
        <v>398</v>
      </c>
      <c r="C239" s="37">
        <v>4301051461</v>
      </c>
      <c r="D239" s="335">
        <v>4680115883604</v>
      </c>
      <c r="E239" s="335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80</v>
      </c>
      <c r="L239" s="39" t="s">
        <v>136</v>
      </c>
      <c r="M239" s="38">
        <v>45</v>
      </c>
      <c r="N239" s="455" t="s">
        <v>399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4301051485</v>
      </c>
      <c r="D240" s="335">
        <v>4680115883567</v>
      </c>
      <c r="E240" s="335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80</v>
      </c>
      <c r="L240" s="39" t="s">
        <v>79</v>
      </c>
      <c r="M240" s="38">
        <v>40</v>
      </c>
      <c r="N240" s="456" t="s">
        <v>402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4301051134</v>
      </c>
      <c r="D241" s="335">
        <v>4607091381672</v>
      </c>
      <c r="E241" s="335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80</v>
      </c>
      <c r="L241" s="39" t="s">
        <v>79</v>
      </c>
      <c r="M241" s="38">
        <v>40</v>
      </c>
      <c r="N241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4301051130</v>
      </c>
      <c r="D242" s="335">
        <v>4607091387537</v>
      </c>
      <c r="E242" s="335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80</v>
      </c>
      <c r="L242" s="39" t="s">
        <v>79</v>
      </c>
      <c r="M242" s="38">
        <v>40</v>
      </c>
      <c r="N242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407</v>
      </c>
      <c r="B243" s="64" t="s">
        <v>408</v>
      </c>
      <c r="C243" s="37">
        <v>4301051132</v>
      </c>
      <c r="D243" s="335">
        <v>4607091387513</v>
      </c>
      <c r="E243" s="335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80</v>
      </c>
      <c r="L243" s="39" t="s">
        <v>79</v>
      </c>
      <c r="M243" s="38">
        <v>40</v>
      </c>
      <c r="N243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409</v>
      </c>
      <c r="B244" s="64" t="s">
        <v>410</v>
      </c>
      <c r="C244" s="37">
        <v>4301051277</v>
      </c>
      <c r="D244" s="335">
        <v>4680115880511</v>
      </c>
      <c r="E244" s="335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80</v>
      </c>
      <c r="L244" s="39" t="s">
        <v>136</v>
      </c>
      <c r="M244" s="38">
        <v>40</v>
      </c>
      <c r="N244" s="4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6" t="s">
        <v>43</v>
      </c>
      <c r="O245" s="327"/>
      <c r="P245" s="327"/>
      <c r="Q245" s="327"/>
      <c r="R245" s="327"/>
      <c r="S245" s="327"/>
      <c r="T245" s="328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6" t="s">
        <v>43</v>
      </c>
      <c r="O246" s="327"/>
      <c r="P246" s="327"/>
      <c r="Q246" s="327"/>
      <c r="R246" s="327"/>
      <c r="S246" s="327"/>
      <c r="T246" s="328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40" t="s">
        <v>236</v>
      </c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67"/>
      <c r="Z247" s="67"/>
    </row>
    <row r="248" spans="1:53" ht="16.5" customHeight="1" x14ac:dyDescent="0.25">
      <c r="A248" s="64" t="s">
        <v>411</v>
      </c>
      <c r="B248" s="64" t="s">
        <v>412</v>
      </c>
      <c r="C248" s="37">
        <v>4301060326</v>
      </c>
      <c r="D248" s="335">
        <v>4607091380880</v>
      </c>
      <c r="E248" s="335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114</v>
      </c>
      <c r="L248" s="39" t="s">
        <v>79</v>
      </c>
      <c r="M248" s="38">
        <v>30</v>
      </c>
      <c r="N248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7"/>
      <c r="P248" s="337"/>
      <c r="Q248" s="337"/>
      <c r="R248" s="33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413</v>
      </c>
      <c r="B249" s="64" t="s">
        <v>414</v>
      </c>
      <c r="C249" s="37">
        <v>4301060308</v>
      </c>
      <c r="D249" s="335">
        <v>4607091384482</v>
      </c>
      <c r="E249" s="33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114</v>
      </c>
      <c r="L249" s="39" t="s">
        <v>79</v>
      </c>
      <c r="M249" s="38">
        <v>30</v>
      </c>
      <c r="N249" s="4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7"/>
      <c r="P249" s="337"/>
      <c r="Q249" s="337"/>
      <c r="R249" s="33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415</v>
      </c>
      <c r="B250" s="64" t="s">
        <v>416</v>
      </c>
      <c r="C250" s="37">
        <v>4301060325</v>
      </c>
      <c r="D250" s="335">
        <v>4607091380897</v>
      </c>
      <c r="E250" s="33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7"/>
      <c r="P250" s="337"/>
      <c r="Q250" s="337"/>
      <c r="R250" s="33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6" t="s">
        <v>43</v>
      </c>
      <c r="O251" s="327"/>
      <c r="P251" s="327"/>
      <c r="Q251" s="327"/>
      <c r="R251" s="327"/>
      <c r="S251" s="327"/>
      <c r="T251" s="32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6" t="s">
        <v>43</v>
      </c>
      <c r="O252" s="327"/>
      <c r="P252" s="327"/>
      <c r="Q252" s="327"/>
      <c r="R252" s="327"/>
      <c r="S252" s="327"/>
      <c r="T252" s="32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40" t="s">
        <v>96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67"/>
      <c r="Z253" s="67"/>
    </row>
    <row r="254" spans="1:53" ht="16.5" customHeight="1" x14ac:dyDescent="0.25">
      <c r="A254" s="64" t="s">
        <v>417</v>
      </c>
      <c r="B254" s="64" t="s">
        <v>418</v>
      </c>
      <c r="C254" s="37">
        <v>4301030232</v>
      </c>
      <c r="D254" s="335">
        <v>4607091388374</v>
      </c>
      <c r="E254" s="335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80</v>
      </c>
      <c r="L254" s="39" t="s">
        <v>100</v>
      </c>
      <c r="M254" s="38">
        <v>180</v>
      </c>
      <c r="N254" s="444" t="s">
        <v>419</v>
      </c>
      <c r="O254" s="337"/>
      <c r="P254" s="337"/>
      <c r="Q254" s="337"/>
      <c r="R254" s="33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420</v>
      </c>
      <c r="B255" s="64" t="s">
        <v>421</v>
      </c>
      <c r="C255" s="37">
        <v>4301030235</v>
      </c>
      <c r="D255" s="335">
        <v>4607091388381</v>
      </c>
      <c r="E255" s="335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80</v>
      </c>
      <c r="L255" s="39" t="s">
        <v>100</v>
      </c>
      <c r="M255" s="38">
        <v>180</v>
      </c>
      <c r="N255" s="445" t="s">
        <v>422</v>
      </c>
      <c r="O255" s="337"/>
      <c r="P255" s="337"/>
      <c r="Q255" s="337"/>
      <c r="R255" s="33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423</v>
      </c>
      <c r="B256" s="64" t="s">
        <v>424</v>
      </c>
      <c r="C256" s="37">
        <v>4301030233</v>
      </c>
      <c r="D256" s="335">
        <v>4607091388404</v>
      </c>
      <c r="E256" s="335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80</v>
      </c>
      <c r="L256" s="39" t="s">
        <v>100</v>
      </c>
      <c r="M256" s="38">
        <v>180</v>
      </c>
      <c r="N256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7"/>
      <c r="P256" s="337"/>
      <c r="Q256" s="337"/>
      <c r="R256" s="33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6" t="s">
        <v>43</v>
      </c>
      <c r="O257" s="327"/>
      <c r="P257" s="327"/>
      <c r="Q257" s="327"/>
      <c r="R257" s="327"/>
      <c r="S257" s="327"/>
      <c r="T257" s="32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6" t="s">
        <v>43</v>
      </c>
      <c r="O258" s="327"/>
      <c r="P258" s="327"/>
      <c r="Q258" s="327"/>
      <c r="R258" s="327"/>
      <c r="S258" s="327"/>
      <c r="T258" s="32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40" t="s">
        <v>425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67"/>
      <c r="Z259" s="67"/>
    </row>
    <row r="260" spans="1:53" ht="16.5" customHeight="1" x14ac:dyDescent="0.25">
      <c r="A260" s="64" t="s">
        <v>426</v>
      </c>
      <c r="B260" s="64" t="s">
        <v>427</v>
      </c>
      <c r="C260" s="37">
        <v>4301180007</v>
      </c>
      <c r="D260" s="335">
        <v>4680115881808</v>
      </c>
      <c r="E260" s="335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429</v>
      </c>
      <c r="L260" s="39" t="s">
        <v>428</v>
      </c>
      <c r="M260" s="38">
        <v>730</v>
      </c>
      <c r="N260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7"/>
      <c r="P260" s="337"/>
      <c r="Q260" s="337"/>
      <c r="R260" s="338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430</v>
      </c>
      <c r="B261" s="64" t="s">
        <v>431</v>
      </c>
      <c r="C261" s="37">
        <v>4301180006</v>
      </c>
      <c r="D261" s="335">
        <v>4680115881822</v>
      </c>
      <c r="E261" s="335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429</v>
      </c>
      <c r="L261" s="39" t="s">
        <v>428</v>
      </c>
      <c r="M261" s="38">
        <v>730</v>
      </c>
      <c r="N261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7"/>
      <c r="P261" s="337"/>
      <c r="Q261" s="337"/>
      <c r="R261" s="33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432</v>
      </c>
      <c r="B262" s="64" t="s">
        <v>433</v>
      </c>
      <c r="C262" s="37">
        <v>4301180001</v>
      </c>
      <c r="D262" s="335">
        <v>4680115880016</v>
      </c>
      <c r="E262" s="33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429</v>
      </c>
      <c r="L262" s="39" t="s">
        <v>428</v>
      </c>
      <c r="M262" s="38">
        <v>730</v>
      </c>
      <c r="N262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7"/>
      <c r="P262" s="337"/>
      <c r="Q262" s="337"/>
      <c r="R262" s="33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6" t="s">
        <v>43</v>
      </c>
      <c r="O263" s="327"/>
      <c r="P263" s="327"/>
      <c r="Q263" s="327"/>
      <c r="R263" s="327"/>
      <c r="S263" s="327"/>
      <c r="T263" s="328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6" t="s">
        <v>43</v>
      </c>
      <c r="O264" s="327"/>
      <c r="P264" s="327"/>
      <c r="Q264" s="327"/>
      <c r="R264" s="327"/>
      <c r="S264" s="327"/>
      <c r="T264" s="328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39" t="s">
        <v>434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6"/>
      <c r="Z265" s="66"/>
    </row>
    <row r="266" spans="1:53" ht="14.25" customHeight="1" x14ac:dyDescent="0.25">
      <c r="A266" s="340" t="s">
        <v>118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67"/>
      <c r="Z266" s="67"/>
    </row>
    <row r="267" spans="1:53" ht="27" customHeight="1" x14ac:dyDescent="0.25">
      <c r="A267" s="64" t="s">
        <v>435</v>
      </c>
      <c r="B267" s="64" t="s">
        <v>436</v>
      </c>
      <c r="C267" s="37">
        <v>4301011315</v>
      </c>
      <c r="D267" s="335">
        <v>4607091387421</v>
      </c>
      <c r="E267" s="33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114</v>
      </c>
      <c r="L267" s="39" t="s">
        <v>113</v>
      </c>
      <c r="M267" s="38">
        <v>55</v>
      </c>
      <c r="N267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7"/>
      <c r="P267" s="337"/>
      <c r="Q267" s="337"/>
      <c r="R267" s="33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4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435</v>
      </c>
      <c r="B268" s="64" t="s">
        <v>437</v>
      </c>
      <c r="C268" s="37">
        <v>4301011121</v>
      </c>
      <c r="D268" s="335">
        <v>4607091387421</v>
      </c>
      <c r="E268" s="335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114</v>
      </c>
      <c r="L268" s="39" t="s">
        <v>123</v>
      </c>
      <c r="M268" s="38">
        <v>55</v>
      </c>
      <c r="N268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7"/>
      <c r="P268" s="337"/>
      <c r="Q268" s="337"/>
      <c r="R268" s="33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4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4301011396</v>
      </c>
      <c r="D269" s="335">
        <v>4607091387452</v>
      </c>
      <c r="E269" s="33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114</v>
      </c>
      <c r="L269" s="39" t="s">
        <v>123</v>
      </c>
      <c r="M269" s="38">
        <v>55</v>
      </c>
      <c r="N269" s="4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7"/>
      <c r="P269" s="337"/>
      <c r="Q269" s="337"/>
      <c r="R269" s="33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4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438</v>
      </c>
      <c r="B270" s="64" t="s">
        <v>440</v>
      </c>
      <c r="C270" s="37">
        <v>4301011619</v>
      </c>
      <c r="D270" s="335">
        <v>4607091387452</v>
      </c>
      <c r="E270" s="335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114</v>
      </c>
      <c r="L270" s="39" t="s">
        <v>113</v>
      </c>
      <c r="M270" s="38">
        <v>55</v>
      </c>
      <c r="N270" s="440" t="s">
        <v>441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442</v>
      </c>
      <c r="B271" s="64" t="s">
        <v>443</v>
      </c>
      <c r="C271" s="37">
        <v>4301011313</v>
      </c>
      <c r="D271" s="335">
        <v>4607091385984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114</v>
      </c>
      <c r="L271" s="39" t="s">
        <v>113</v>
      </c>
      <c r="M271" s="38">
        <v>55</v>
      </c>
      <c r="N271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444</v>
      </c>
      <c r="B272" s="64" t="s">
        <v>445</v>
      </c>
      <c r="C272" s="37">
        <v>4301011316</v>
      </c>
      <c r="D272" s="335">
        <v>4607091387438</v>
      </c>
      <c r="E272" s="335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80</v>
      </c>
      <c r="L272" s="39" t="s">
        <v>113</v>
      </c>
      <c r="M272" s="38">
        <v>55</v>
      </c>
      <c r="N272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446</v>
      </c>
      <c r="B273" s="64" t="s">
        <v>447</v>
      </c>
      <c r="C273" s="37">
        <v>4301011318</v>
      </c>
      <c r="D273" s="335">
        <v>4607091387469</v>
      </c>
      <c r="E273" s="335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80</v>
      </c>
      <c r="L273" s="39" t="s">
        <v>79</v>
      </c>
      <c r="M273" s="38">
        <v>55</v>
      </c>
      <c r="N273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6" t="s">
        <v>43</v>
      </c>
      <c r="O274" s="327"/>
      <c r="P274" s="327"/>
      <c r="Q274" s="327"/>
      <c r="R274" s="327"/>
      <c r="S274" s="327"/>
      <c r="T274" s="328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6" t="s">
        <v>43</v>
      </c>
      <c r="O275" s="327"/>
      <c r="P275" s="327"/>
      <c r="Q275" s="327"/>
      <c r="R275" s="327"/>
      <c r="S275" s="327"/>
      <c r="T275" s="328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40" t="s">
        <v>76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67"/>
      <c r="Z276" s="67"/>
    </row>
    <row r="277" spans="1:53" ht="27" customHeight="1" x14ac:dyDescent="0.25">
      <c r="A277" s="64" t="s">
        <v>448</v>
      </c>
      <c r="B277" s="64" t="s">
        <v>449</v>
      </c>
      <c r="C277" s="37">
        <v>4301031154</v>
      </c>
      <c r="D277" s="335">
        <v>4607091387292</v>
      </c>
      <c r="E277" s="335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80</v>
      </c>
      <c r="L277" s="39" t="s">
        <v>79</v>
      </c>
      <c r="M277" s="38">
        <v>45</v>
      </c>
      <c r="N277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7"/>
      <c r="P277" s="337"/>
      <c r="Q277" s="337"/>
      <c r="R277" s="33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450</v>
      </c>
      <c r="B278" s="64" t="s">
        <v>451</v>
      </c>
      <c r="C278" s="37">
        <v>4301031155</v>
      </c>
      <c r="D278" s="335">
        <v>4607091387315</v>
      </c>
      <c r="E278" s="335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80</v>
      </c>
      <c r="L278" s="39" t="s">
        <v>79</v>
      </c>
      <c r="M278" s="38">
        <v>45</v>
      </c>
      <c r="N278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7"/>
      <c r="P278" s="337"/>
      <c r="Q278" s="337"/>
      <c r="R278" s="33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6" t="s">
        <v>43</v>
      </c>
      <c r="O279" s="327"/>
      <c r="P279" s="327"/>
      <c r="Q279" s="327"/>
      <c r="R279" s="327"/>
      <c r="S279" s="327"/>
      <c r="T279" s="328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6" t="s">
        <v>43</v>
      </c>
      <c r="O280" s="327"/>
      <c r="P280" s="327"/>
      <c r="Q280" s="327"/>
      <c r="R280" s="327"/>
      <c r="S280" s="327"/>
      <c r="T280" s="328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39" t="s">
        <v>452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6"/>
      <c r="Z281" s="66"/>
    </row>
    <row r="282" spans="1:53" ht="14.25" customHeight="1" x14ac:dyDescent="0.25">
      <c r="A282" s="340" t="s">
        <v>76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67"/>
      <c r="Z282" s="67"/>
    </row>
    <row r="283" spans="1:53" ht="27" customHeight="1" x14ac:dyDescent="0.25">
      <c r="A283" s="64" t="s">
        <v>453</v>
      </c>
      <c r="B283" s="64" t="s">
        <v>454</v>
      </c>
      <c r="C283" s="37">
        <v>4301031066</v>
      </c>
      <c r="D283" s="335">
        <v>4607091383836</v>
      </c>
      <c r="E283" s="335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80</v>
      </c>
      <c r="L283" s="39" t="s">
        <v>79</v>
      </c>
      <c r="M283" s="38">
        <v>40</v>
      </c>
      <c r="N283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7"/>
      <c r="P283" s="337"/>
      <c r="Q283" s="337"/>
      <c r="R283" s="33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6" t="s">
        <v>43</v>
      </c>
      <c r="O284" s="327"/>
      <c r="P284" s="327"/>
      <c r="Q284" s="327"/>
      <c r="R284" s="327"/>
      <c r="S284" s="327"/>
      <c r="T284" s="328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6" t="s">
        <v>43</v>
      </c>
      <c r="O285" s="327"/>
      <c r="P285" s="327"/>
      <c r="Q285" s="327"/>
      <c r="R285" s="327"/>
      <c r="S285" s="327"/>
      <c r="T285" s="328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40" t="s">
        <v>81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67"/>
      <c r="Z286" s="67"/>
    </row>
    <row r="287" spans="1:53" ht="27" customHeight="1" x14ac:dyDescent="0.25">
      <c r="A287" s="64" t="s">
        <v>455</v>
      </c>
      <c r="B287" s="64" t="s">
        <v>456</v>
      </c>
      <c r="C287" s="37">
        <v>4301051142</v>
      </c>
      <c r="D287" s="335">
        <v>4607091387919</v>
      </c>
      <c r="E287" s="335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114</v>
      </c>
      <c r="L287" s="39" t="s">
        <v>79</v>
      </c>
      <c r="M287" s="38">
        <v>45</v>
      </c>
      <c r="N287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7"/>
      <c r="P287" s="337"/>
      <c r="Q287" s="337"/>
      <c r="R287" s="33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6" t="s">
        <v>43</v>
      </c>
      <c r="O288" s="327"/>
      <c r="P288" s="327"/>
      <c r="Q288" s="327"/>
      <c r="R288" s="327"/>
      <c r="S288" s="327"/>
      <c r="T288" s="328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6" t="s">
        <v>43</v>
      </c>
      <c r="O289" s="327"/>
      <c r="P289" s="327"/>
      <c r="Q289" s="327"/>
      <c r="R289" s="327"/>
      <c r="S289" s="327"/>
      <c r="T289" s="328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40" t="s">
        <v>236</v>
      </c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67"/>
      <c r="Z290" s="67"/>
    </row>
    <row r="291" spans="1:53" ht="27" customHeight="1" x14ac:dyDescent="0.25">
      <c r="A291" s="64" t="s">
        <v>457</v>
      </c>
      <c r="B291" s="64" t="s">
        <v>458</v>
      </c>
      <c r="C291" s="37">
        <v>4301060324</v>
      </c>
      <c r="D291" s="335">
        <v>4607091388831</v>
      </c>
      <c r="E291" s="335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80</v>
      </c>
      <c r="L291" s="39" t="s">
        <v>79</v>
      </c>
      <c r="M291" s="38">
        <v>40</v>
      </c>
      <c r="N291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7"/>
      <c r="P291" s="337"/>
      <c r="Q291" s="337"/>
      <c r="R291" s="33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6" t="s">
        <v>43</v>
      </c>
      <c r="O292" s="327"/>
      <c r="P292" s="327"/>
      <c r="Q292" s="327"/>
      <c r="R292" s="327"/>
      <c r="S292" s="327"/>
      <c r="T292" s="328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6" t="s">
        <v>43</v>
      </c>
      <c r="O293" s="327"/>
      <c r="P293" s="327"/>
      <c r="Q293" s="327"/>
      <c r="R293" s="327"/>
      <c r="S293" s="327"/>
      <c r="T293" s="328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40" t="s">
        <v>96</v>
      </c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4301032015</v>
      </c>
      <c r="D295" s="335">
        <v>4607091383102</v>
      </c>
      <c r="E295" s="335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80</v>
      </c>
      <c r="L295" s="39" t="s">
        <v>100</v>
      </c>
      <c r="M295" s="38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7"/>
      <c r="P295" s="337"/>
      <c r="Q295" s="337"/>
      <c r="R295" s="338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6" t="s">
        <v>43</v>
      </c>
      <c r="O296" s="327"/>
      <c r="P296" s="327"/>
      <c r="Q296" s="327"/>
      <c r="R296" s="327"/>
      <c r="S296" s="327"/>
      <c r="T296" s="328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6" t="s">
        <v>43</v>
      </c>
      <c r="O297" s="327"/>
      <c r="P297" s="327"/>
      <c r="Q297" s="327"/>
      <c r="R297" s="327"/>
      <c r="S297" s="327"/>
      <c r="T297" s="328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51" t="s">
        <v>461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55"/>
      <c r="Z298" s="55"/>
    </row>
    <row r="299" spans="1:53" ht="16.5" customHeight="1" x14ac:dyDescent="0.25">
      <c r="A299" s="339" t="s">
        <v>462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6"/>
      <c r="Z299" s="66"/>
    </row>
    <row r="300" spans="1:53" ht="14.25" customHeight="1" x14ac:dyDescent="0.25">
      <c r="A300" s="340" t="s">
        <v>118</v>
      </c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67"/>
      <c r="Z300" s="67"/>
    </row>
    <row r="301" spans="1:53" ht="27" customHeight="1" x14ac:dyDescent="0.25">
      <c r="A301" s="64" t="s">
        <v>463</v>
      </c>
      <c r="B301" s="64" t="s">
        <v>464</v>
      </c>
      <c r="C301" s="37">
        <v>4301011339</v>
      </c>
      <c r="D301" s="335">
        <v>4607091383997</v>
      </c>
      <c r="E301" s="33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114</v>
      </c>
      <c r="L301" s="39" t="s">
        <v>79</v>
      </c>
      <c r="M301" s="38">
        <v>60</v>
      </c>
      <c r="N301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7"/>
      <c r="P301" s="337"/>
      <c r="Q301" s="337"/>
      <c r="R301" s="338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5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463</v>
      </c>
      <c r="B302" s="64" t="s">
        <v>465</v>
      </c>
      <c r="C302" s="37">
        <v>4301011239</v>
      </c>
      <c r="D302" s="335">
        <v>4607091383997</v>
      </c>
      <c r="E302" s="335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114</v>
      </c>
      <c r="L302" s="39" t="s">
        <v>123</v>
      </c>
      <c r="M302" s="38">
        <v>60</v>
      </c>
      <c r="N302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7"/>
      <c r="P302" s="337"/>
      <c r="Q302" s="337"/>
      <c r="R302" s="33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466</v>
      </c>
      <c r="B303" s="64" t="s">
        <v>467</v>
      </c>
      <c r="C303" s="37">
        <v>4301011326</v>
      </c>
      <c r="D303" s="335">
        <v>4607091384130</v>
      </c>
      <c r="E303" s="33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7"/>
      <c r="P303" s="337"/>
      <c r="Q303" s="337"/>
      <c r="R303" s="338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5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466</v>
      </c>
      <c r="B304" s="64" t="s">
        <v>468</v>
      </c>
      <c r="C304" s="37">
        <v>4301011240</v>
      </c>
      <c r="D304" s="335">
        <v>4607091384130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123</v>
      </c>
      <c r="M304" s="38">
        <v>60</v>
      </c>
      <c r="N304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4301011330</v>
      </c>
      <c r="D305" s="335">
        <v>4607091384147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469</v>
      </c>
      <c r="B306" s="64" t="s">
        <v>471</v>
      </c>
      <c r="C306" s="37">
        <v>4301011238</v>
      </c>
      <c r="D306" s="335">
        <v>4607091384147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123</v>
      </c>
      <c r="M306" s="38">
        <v>60</v>
      </c>
      <c r="N306" s="420" t="s">
        <v>472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473</v>
      </c>
      <c r="B307" s="64" t="s">
        <v>474</v>
      </c>
      <c r="C307" s="37">
        <v>4301011327</v>
      </c>
      <c r="D307" s="335">
        <v>4607091384154</v>
      </c>
      <c r="E307" s="335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475</v>
      </c>
      <c r="B308" s="64" t="s">
        <v>476</v>
      </c>
      <c r="C308" s="37">
        <v>4301011332</v>
      </c>
      <c r="D308" s="335">
        <v>4607091384161</v>
      </c>
      <c r="E308" s="335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80</v>
      </c>
      <c r="L308" s="39" t="s">
        <v>79</v>
      </c>
      <c r="M308" s="38">
        <v>60</v>
      </c>
      <c r="N308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6" t="s">
        <v>43</v>
      </c>
      <c r="O309" s="327"/>
      <c r="P309" s="327"/>
      <c r="Q309" s="327"/>
      <c r="R309" s="327"/>
      <c r="S309" s="327"/>
      <c r="T309" s="328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0</v>
      </c>
      <c r="W309" s="44">
        <f>IFERROR(W301/H301,"0")+IFERROR(W302/H302,"0")+IFERROR(W303/H303,"0")+IFERROR(W304/H304,"0")+IFERROR(W305/H305,"0")+IFERROR(W306/H306,"0")+IFERROR(W307/H307,"0")+IFERROR(W308/H308,"0")</f>
        <v>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68"/>
      <c r="Z309" s="6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6" t="s">
        <v>43</v>
      </c>
      <c r="O310" s="327"/>
      <c r="P310" s="327"/>
      <c r="Q310" s="327"/>
      <c r="R310" s="327"/>
      <c r="S310" s="327"/>
      <c r="T310" s="328"/>
      <c r="U310" s="43" t="s">
        <v>0</v>
      </c>
      <c r="V310" s="44">
        <f>IFERROR(SUM(V301:V308),"0")</f>
        <v>0</v>
      </c>
      <c r="W310" s="44">
        <f>IFERROR(SUM(W301:W308),"0")</f>
        <v>0</v>
      </c>
      <c r="X310" s="43"/>
      <c r="Y310" s="68"/>
      <c r="Z310" s="68"/>
    </row>
    <row r="311" spans="1:53" ht="14.25" customHeight="1" x14ac:dyDescent="0.25">
      <c r="A311" s="340" t="s">
        <v>110</v>
      </c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67"/>
      <c r="Z311" s="67"/>
    </row>
    <row r="312" spans="1:53" ht="27" customHeight="1" x14ac:dyDescent="0.25">
      <c r="A312" s="64" t="s">
        <v>477</v>
      </c>
      <c r="B312" s="64" t="s">
        <v>478</v>
      </c>
      <c r="C312" s="37">
        <v>4301020178</v>
      </c>
      <c r="D312" s="335">
        <v>4607091383980</v>
      </c>
      <c r="E312" s="335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114</v>
      </c>
      <c r="L312" s="39" t="s">
        <v>113</v>
      </c>
      <c r="M312" s="38">
        <v>50</v>
      </c>
      <c r="N312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7"/>
      <c r="P312" s="337"/>
      <c r="Q312" s="337"/>
      <c r="R312" s="33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479</v>
      </c>
      <c r="B313" s="64" t="s">
        <v>480</v>
      </c>
      <c r="C313" s="37">
        <v>4301020270</v>
      </c>
      <c r="D313" s="335">
        <v>4680115883314</v>
      </c>
      <c r="E313" s="33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114</v>
      </c>
      <c r="L313" s="39" t="s">
        <v>136</v>
      </c>
      <c r="M313" s="38">
        <v>50</v>
      </c>
      <c r="N313" s="418" t="s">
        <v>481</v>
      </c>
      <c r="O313" s="337"/>
      <c r="P313" s="337"/>
      <c r="Q313" s="337"/>
      <c r="R313" s="33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482</v>
      </c>
      <c r="B314" s="64" t="s">
        <v>483</v>
      </c>
      <c r="C314" s="37">
        <v>4301020179</v>
      </c>
      <c r="D314" s="335">
        <v>4607091384178</v>
      </c>
      <c r="E314" s="33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80</v>
      </c>
      <c r="L314" s="39" t="s">
        <v>113</v>
      </c>
      <c r="M314" s="38">
        <v>50</v>
      </c>
      <c r="N314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7"/>
      <c r="P314" s="337"/>
      <c r="Q314" s="337"/>
      <c r="R314" s="33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6" t="s">
        <v>43</v>
      </c>
      <c r="O315" s="327"/>
      <c r="P315" s="327"/>
      <c r="Q315" s="327"/>
      <c r="R315" s="327"/>
      <c r="S315" s="327"/>
      <c r="T315" s="328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6" t="s">
        <v>43</v>
      </c>
      <c r="O316" s="327"/>
      <c r="P316" s="327"/>
      <c r="Q316" s="327"/>
      <c r="R316" s="327"/>
      <c r="S316" s="327"/>
      <c r="T316" s="328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40" t="s">
        <v>81</v>
      </c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67"/>
      <c r="Z317" s="67"/>
    </row>
    <row r="318" spans="1:53" ht="27" customHeight="1" x14ac:dyDescent="0.25">
      <c r="A318" s="64" t="s">
        <v>484</v>
      </c>
      <c r="B318" s="64" t="s">
        <v>485</v>
      </c>
      <c r="C318" s="37">
        <v>4301051298</v>
      </c>
      <c r="D318" s="335">
        <v>4607091384260</v>
      </c>
      <c r="E318" s="33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114</v>
      </c>
      <c r="L318" s="39" t="s">
        <v>79</v>
      </c>
      <c r="M318" s="38">
        <v>35</v>
      </c>
      <c r="N31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7"/>
      <c r="P318" s="337"/>
      <c r="Q318" s="337"/>
      <c r="R318" s="33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6" t="s">
        <v>43</v>
      </c>
      <c r="O319" s="327"/>
      <c r="P319" s="327"/>
      <c r="Q319" s="327"/>
      <c r="R319" s="327"/>
      <c r="S319" s="327"/>
      <c r="T319" s="32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6" t="s">
        <v>43</v>
      </c>
      <c r="O320" s="327"/>
      <c r="P320" s="327"/>
      <c r="Q320" s="327"/>
      <c r="R320" s="327"/>
      <c r="S320" s="327"/>
      <c r="T320" s="32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40" t="s">
        <v>236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67"/>
      <c r="Z321" s="67"/>
    </row>
    <row r="322" spans="1:53" ht="16.5" customHeight="1" x14ac:dyDescent="0.25">
      <c r="A322" s="64" t="s">
        <v>486</v>
      </c>
      <c r="B322" s="64" t="s">
        <v>487</v>
      </c>
      <c r="C322" s="37">
        <v>4301060314</v>
      </c>
      <c r="D322" s="335">
        <v>4607091384673</v>
      </c>
      <c r="E322" s="33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114</v>
      </c>
      <c r="L322" s="39" t="s">
        <v>79</v>
      </c>
      <c r="M322" s="38">
        <v>30</v>
      </c>
      <c r="N32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7"/>
      <c r="P322" s="337"/>
      <c r="Q322" s="337"/>
      <c r="R322" s="33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6" t="s">
        <v>43</v>
      </c>
      <c r="O323" s="327"/>
      <c r="P323" s="327"/>
      <c r="Q323" s="327"/>
      <c r="R323" s="327"/>
      <c r="S323" s="327"/>
      <c r="T323" s="328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6" t="s">
        <v>43</v>
      </c>
      <c r="O324" s="327"/>
      <c r="P324" s="327"/>
      <c r="Q324" s="327"/>
      <c r="R324" s="327"/>
      <c r="S324" s="327"/>
      <c r="T324" s="328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39" t="s">
        <v>488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6"/>
      <c r="Z325" s="66"/>
    </row>
    <row r="326" spans="1:53" ht="14.25" customHeight="1" x14ac:dyDescent="0.25">
      <c r="A326" s="340" t="s">
        <v>118</v>
      </c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67"/>
      <c r="Z326" s="67"/>
    </row>
    <row r="327" spans="1:53" ht="27" customHeight="1" x14ac:dyDescent="0.25">
      <c r="A327" s="64" t="s">
        <v>489</v>
      </c>
      <c r="B327" s="64" t="s">
        <v>490</v>
      </c>
      <c r="C327" s="37">
        <v>4301011324</v>
      </c>
      <c r="D327" s="335">
        <v>4607091384185</v>
      </c>
      <c r="E327" s="335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114</v>
      </c>
      <c r="L327" s="39" t="s">
        <v>79</v>
      </c>
      <c r="M327" s="38">
        <v>60</v>
      </c>
      <c r="N327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7"/>
      <c r="P327" s="337"/>
      <c r="Q327" s="337"/>
      <c r="R327" s="33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491</v>
      </c>
      <c r="B328" s="64" t="s">
        <v>492</v>
      </c>
      <c r="C328" s="37">
        <v>4301011312</v>
      </c>
      <c r="D328" s="335">
        <v>4607091384192</v>
      </c>
      <c r="E328" s="335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114</v>
      </c>
      <c r="L328" s="39" t="s">
        <v>113</v>
      </c>
      <c r="M328" s="38">
        <v>60</v>
      </c>
      <c r="N328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7"/>
      <c r="P328" s="337"/>
      <c r="Q328" s="337"/>
      <c r="R328" s="33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493</v>
      </c>
      <c r="B329" s="64" t="s">
        <v>494</v>
      </c>
      <c r="C329" s="37">
        <v>4301011483</v>
      </c>
      <c r="D329" s="335">
        <v>4680115881907</v>
      </c>
      <c r="E329" s="335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114</v>
      </c>
      <c r="L329" s="39" t="s">
        <v>79</v>
      </c>
      <c r="M329" s="38">
        <v>60</v>
      </c>
      <c r="N32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7"/>
      <c r="P329" s="337"/>
      <c r="Q329" s="337"/>
      <c r="R329" s="33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495</v>
      </c>
      <c r="B330" s="64" t="s">
        <v>496</v>
      </c>
      <c r="C330" s="37">
        <v>4301011303</v>
      </c>
      <c r="D330" s="335">
        <v>4607091384680</v>
      </c>
      <c r="E330" s="33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6" t="s">
        <v>43</v>
      </c>
      <c r="O331" s="327"/>
      <c r="P331" s="327"/>
      <c r="Q331" s="327"/>
      <c r="R331" s="327"/>
      <c r="S331" s="327"/>
      <c r="T331" s="328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6" t="s">
        <v>43</v>
      </c>
      <c r="O332" s="327"/>
      <c r="P332" s="327"/>
      <c r="Q332" s="327"/>
      <c r="R332" s="327"/>
      <c r="S332" s="327"/>
      <c r="T332" s="328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40" t="s">
        <v>76</v>
      </c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67"/>
      <c r="Z333" s="67"/>
    </row>
    <row r="334" spans="1:53" ht="27" customHeight="1" x14ac:dyDescent="0.25">
      <c r="A334" s="64" t="s">
        <v>497</v>
      </c>
      <c r="B334" s="64" t="s">
        <v>498</v>
      </c>
      <c r="C334" s="37">
        <v>4301031139</v>
      </c>
      <c r="D334" s="335">
        <v>4607091384802</v>
      </c>
      <c r="E334" s="335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8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499</v>
      </c>
      <c r="B335" s="64" t="s">
        <v>500</v>
      </c>
      <c r="C335" s="37">
        <v>4301031140</v>
      </c>
      <c r="D335" s="335">
        <v>4607091384826</v>
      </c>
      <c r="E335" s="335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182</v>
      </c>
      <c r="L335" s="39" t="s">
        <v>79</v>
      </c>
      <c r="M335" s="38">
        <v>35</v>
      </c>
      <c r="N33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6" t="s">
        <v>43</v>
      </c>
      <c r="O336" s="327"/>
      <c r="P336" s="327"/>
      <c r="Q336" s="327"/>
      <c r="R336" s="327"/>
      <c r="S336" s="327"/>
      <c r="T336" s="328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6" t="s">
        <v>43</v>
      </c>
      <c r="O337" s="327"/>
      <c r="P337" s="327"/>
      <c r="Q337" s="327"/>
      <c r="R337" s="327"/>
      <c r="S337" s="327"/>
      <c r="T337" s="328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0" t="s">
        <v>81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67"/>
      <c r="Z338" s="67"/>
    </row>
    <row r="339" spans="1:53" ht="27" customHeight="1" x14ac:dyDescent="0.25">
      <c r="A339" s="64" t="s">
        <v>501</v>
      </c>
      <c r="B339" s="64" t="s">
        <v>502</v>
      </c>
      <c r="C339" s="37">
        <v>4301051303</v>
      </c>
      <c r="D339" s="335">
        <v>4607091384246</v>
      </c>
      <c r="E339" s="335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114</v>
      </c>
      <c r="L339" s="39" t="s">
        <v>79</v>
      </c>
      <c r="M339" s="38">
        <v>40</v>
      </c>
      <c r="N339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503</v>
      </c>
      <c r="B340" s="64" t="s">
        <v>504</v>
      </c>
      <c r="C340" s="37">
        <v>4301051445</v>
      </c>
      <c r="D340" s="335">
        <v>4680115881976</v>
      </c>
      <c r="E340" s="335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114</v>
      </c>
      <c r="L340" s="39" t="s">
        <v>79</v>
      </c>
      <c r="M340" s="38">
        <v>40</v>
      </c>
      <c r="N340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505</v>
      </c>
      <c r="B341" s="64" t="s">
        <v>506</v>
      </c>
      <c r="C341" s="37">
        <v>4301051297</v>
      </c>
      <c r="D341" s="335">
        <v>4607091384253</v>
      </c>
      <c r="E341" s="335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507</v>
      </c>
      <c r="B342" s="64" t="s">
        <v>508</v>
      </c>
      <c r="C342" s="37">
        <v>4301051444</v>
      </c>
      <c r="D342" s="335">
        <v>4680115881969</v>
      </c>
      <c r="E342" s="335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6" t="s">
        <v>43</v>
      </c>
      <c r="O343" s="327"/>
      <c r="P343" s="327"/>
      <c r="Q343" s="327"/>
      <c r="R343" s="327"/>
      <c r="S343" s="327"/>
      <c r="T343" s="328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6" t="s">
        <v>43</v>
      </c>
      <c r="O344" s="327"/>
      <c r="P344" s="327"/>
      <c r="Q344" s="327"/>
      <c r="R344" s="327"/>
      <c r="S344" s="327"/>
      <c r="T344" s="328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0" t="s">
        <v>236</v>
      </c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4301060322</v>
      </c>
      <c r="D346" s="335">
        <v>4607091389357</v>
      </c>
      <c r="E346" s="335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114</v>
      </c>
      <c r="L346" s="39" t="s">
        <v>79</v>
      </c>
      <c r="M346" s="38">
        <v>40</v>
      </c>
      <c r="N346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6" t="s">
        <v>43</v>
      </c>
      <c r="O347" s="327"/>
      <c r="P347" s="327"/>
      <c r="Q347" s="327"/>
      <c r="R347" s="327"/>
      <c r="S347" s="327"/>
      <c r="T347" s="32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6" t="s">
        <v>43</v>
      </c>
      <c r="O348" s="327"/>
      <c r="P348" s="327"/>
      <c r="Q348" s="327"/>
      <c r="R348" s="327"/>
      <c r="S348" s="327"/>
      <c r="T348" s="32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51" t="s">
        <v>511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55"/>
      <c r="Z349" s="55"/>
    </row>
    <row r="350" spans="1:53" ht="16.5" customHeight="1" x14ac:dyDescent="0.25">
      <c r="A350" s="339" t="s">
        <v>512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6"/>
      <c r="Z350" s="66"/>
    </row>
    <row r="351" spans="1:53" ht="14.25" customHeight="1" x14ac:dyDescent="0.25">
      <c r="A351" s="340" t="s">
        <v>118</v>
      </c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67"/>
      <c r="Z351" s="67"/>
    </row>
    <row r="352" spans="1:53" ht="27" customHeight="1" x14ac:dyDescent="0.25">
      <c r="A352" s="64" t="s">
        <v>513</v>
      </c>
      <c r="B352" s="64" t="s">
        <v>514</v>
      </c>
      <c r="C352" s="37">
        <v>4301011428</v>
      </c>
      <c r="D352" s="335">
        <v>4607091389708</v>
      </c>
      <c r="E352" s="335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113</v>
      </c>
      <c r="M352" s="38">
        <v>50</v>
      </c>
      <c r="N35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8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4301011427</v>
      </c>
      <c r="D353" s="335">
        <v>4607091389692</v>
      </c>
      <c r="E353" s="335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113</v>
      </c>
      <c r="M353" s="38">
        <v>50</v>
      </c>
      <c r="N35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6" t="s">
        <v>43</v>
      </c>
      <c r="O354" s="327"/>
      <c r="P354" s="327"/>
      <c r="Q354" s="327"/>
      <c r="R354" s="327"/>
      <c r="S354" s="327"/>
      <c r="T354" s="328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6" t="s">
        <v>43</v>
      </c>
      <c r="O355" s="327"/>
      <c r="P355" s="327"/>
      <c r="Q355" s="327"/>
      <c r="R355" s="327"/>
      <c r="S355" s="327"/>
      <c r="T355" s="328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0" t="s">
        <v>76</v>
      </c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67"/>
      <c r="Z356" s="67"/>
    </row>
    <row r="357" spans="1:53" ht="27" customHeight="1" x14ac:dyDescent="0.25">
      <c r="A357" s="64" t="s">
        <v>517</v>
      </c>
      <c r="B357" s="64" t="s">
        <v>518</v>
      </c>
      <c r="C357" s="37">
        <v>4301031177</v>
      </c>
      <c r="D357" s="335">
        <v>4607091389753</v>
      </c>
      <c r="E357" s="335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6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4301031174</v>
      </c>
      <c r="D358" s="335">
        <v>4607091389760</v>
      </c>
      <c r="E358" s="335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4301031175</v>
      </c>
      <c r="D359" s="335">
        <v>4607091389746</v>
      </c>
      <c r="E359" s="33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523</v>
      </c>
      <c r="B360" s="64" t="s">
        <v>524</v>
      </c>
      <c r="C360" s="37">
        <v>4301031236</v>
      </c>
      <c r="D360" s="335">
        <v>4680115882928</v>
      </c>
      <c r="E360" s="335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525</v>
      </c>
      <c r="B361" s="64" t="s">
        <v>526</v>
      </c>
      <c r="C361" s="37">
        <v>4301031257</v>
      </c>
      <c r="D361" s="335">
        <v>4680115883147</v>
      </c>
      <c r="E361" s="33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ref="X361:X369" si="17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527</v>
      </c>
      <c r="B362" s="64" t="s">
        <v>528</v>
      </c>
      <c r="C362" s="37">
        <v>4301031178</v>
      </c>
      <c r="D362" s="335">
        <v>4607091384338</v>
      </c>
      <c r="E362" s="33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182</v>
      </c>
      <c r="L362" s="39" t="s">
        <v>79</v>
      </c>
      <c r="M362" s="38">
        <v>45</v>
      </c>
      <c r="N36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529</v>
      </c>
      <c r="B363" s="64" t="s">
        <v>530</v>
      </c>
      <c r="C363" s="37">
        <v>4301031254</v>
      </c>
      <c r="D363" s="335">
        <v>4680115883154</v>
      </c>
      <c r="E363" s="33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531</v>
      </c>
      <c r="B364" s="64" t="s">
        <v>532</v>
      </c>
      <c r="C364" s="37">
        <v>4301031171</v>
      </c>
      <c r="D364" s="335">
        <v>4607091389524</v>
      </c>
      <c r="E364" s="33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533</v>
      </c>
      <c r="B365" s="64" t="s">
        <v>534</v>
      </c>
      <c r="C365" s="37">
        <v>4301031258</v>
      </c>
      <c r="D365" s="335">
        <v>4680115883161</v>
      </c>
      <c r="E365" s="33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4301031170</v>
      </c>
      <c r="D366" s="335">
        <v>4607091384345</v>
      </c>
      <c r="E366" s="33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4301031256</v>
      </c>
      <c r="D367" s="335">
        <v>4680115883178</v>
      </c>
      <c r="E367" s="33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539</v>
      </c>
      <c r="B368" s="64" t="s">
        <v>540</v>
      </c>
      <c r="C368" s="37">
        <v>4301031172</v>
      </c>
      <c r="D368" s="335">
        <v>4607091389531</v>
      </c>
      <c r="E368" s="33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4301031255</v>
      </c>
      <c r="D369" s="335">
        <v>4680115883185</v>
      </c>
      <c r="E369" s="33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393" t="s">
        <v>543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6" t="s">
        <v>43</v>
      </c>
      <c r="O370" s="327"/>
      <c r="P370" s="327"/>
      <c r="Q370" s="327"/>
      <c r="R370" s="327"/>
      <c r="S370" s="327"/>
      <c r="T370" s="328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6" t="s">
        <v>43</v>
      </c>
      <c r="O371" s="327"/>
      <c r="P371" s="327"/>
      <c r="Q371" s="327"/>
      <c r="R371" s="327"/>
      <c r="S371" s="327"/>
      <c r="T371" s="328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0" t="s">
        <v>81</v>
      </c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67"/>
      <c r="Z372" s="67"/>
    </row>
    <row r="373" spans="1:53" ht="27" customHeight="1" x14ac:dyDescent="0.25">
      <c r="A373" s="64" t="s">
        <v>544</v>
      </c>
      <c r="B373" s="64" t="s">
        <v>545</v>
      </c>
      <c r="C373" s="37">
        <v>4301051258</v>
      </c>
      <c r="D373" s="335">
        <v>4607091389685</v>
      </c>
      <c r="E373" s="335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114</v>
      </c>
      <c r="L373" s="39" t="s">
        <v>136</v>
      </c>
      <c r="M373" s="38">
        <v>45</v>
      </c>
      <c r="N37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546</v>
      </c>
      <c r="B374" s="64" t="s">
        <v>547</v>
      </c>
      <c r="C374" s="37">
        <v>4301051431</v>
      </c>
      <c r="D374" s="335">
        <v>4607091389654</v>
      </c>
      <c r="E374" s="335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136</v>
      </c>
      <c r="M374" s="38">
        <v>45</v>
      </c>
      <c r="N374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548</v>
      </c>
      <c r="B375" s="64" t="s">
        <v>549</v>
      </c>
      <c r="C375" s="37">
        <v>4301051284</v>
      </c>
      <c r="D375" s="335">
        <v>4607091384352</v>
      </c>
      <c r="E375" s="335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136</v>
      </c>
      <c r="M375" s="38">
        <v>45</v>
      </c>
      <c r="N375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550</v>
      </c>
      <c r="B376" s="64" t="s">
        <v>551</v>
      </c>
      <c r="C376" s="37">
        <v>4301051257</v>
      </c>
      <c r="D376" s="335">
        <v>4607091389661</v>
      </c>
      <c r="E376" s="335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136</v>
      </c>
      <c r="M376" s="38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6" t="s">
        <v>43</v>
      </c>
      <c r="O377" s="327"/>
      <c r="P377" s="327"/>
      <c r="Q377" s="327"/>
      <c r="R377" s="327"/>
      <c r="S377" s="327"/>
      <c r="T377" s="328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6" t="s">
        <v>43</v>
      </c>
      <c r="O378" s="327"/>
      <c r="P378" s="327"/>
      <c r="Q378" s="327"/>
      <c r="R378" s="327"/>
      <c r="S378" s="327"/>
      <c r="T378" s="328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0" t="s">
        <v>236</v>
      </c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67"/>
      <c r="Z379" s="67"/>
    </row>
    <row r="380" spans="1:53" ht="27" customHeight="1" x14ac:dyDescent="0.25">
      <c r="A380" s="64" t="s">
        <v>552</v>
      </c>
      <c r="B380" s="64" t="s">
        <v>553</v>
      </c>
      <c r="C380" s="37">
        <v>4301060352</v>
      </c>
      <c r="D380" s="335">
        <v>4680115881648</v>
      </c>
      <c r="E380" s="335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114</v>
      </c>
      <c r="L380" s="39" t="s">
        <v>79</v>
      </c>
      <c r="M380" s="38">
        <v>35</v>
      </c>
      <c r="N380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6" t="s">
        <v>43</v>
      </c>
      <c r="O381" s="327"/>
      <c r="P381" s="327"/>
      <c r="Q381" s="327"/>
      <c r="R381" s="327"/>
      <c r="S381" s="327"/>
      <c r="T381" s="328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6" t="s">
        <v>43</v>
      </c>
      <c r="O382" s="327"/>
      <c r="P382" s="327"/>
      <c r="Q382" s="327"/>
      <c r="R382" s="327"/>
      <c r="S382" s="327"/>
      <c r="T382" s="328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0" t="s">
        <v>96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67"/>
      <c r="Z383" s="67"/>
    </row>
    <row r="384" spans="1:53" ht="27" customHeight="1" x14ac:dyDescent="0.25">
      <c r="A384" s="64" t="s">
        <v>554</v>
      </c>
      <c r="B384" s="64" t="s">
        <v>555</v>
      </c>
      <c r="C384" s="37">
        <v>4301032046</v>
      </c>
      <c r="D384" s="335">
        <v>4680115884359</v>
      </c>
      <c r="E384" s="335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558</v>
      </c>
      <c r="L384" s="39" t="s">
        <v>557</v>
      </c>
      <c r="M384" s="38">
        <v>60</v>
      </c>
      <c r="N384" s="380" t="s">
        <v>556</v>
      </c>
      <c r="O384" s="337"/>
      <c r="P384" s="337"/>
      <c r="Q384" s="337"/>
      <c r="R384" s="33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559</v>
      </c>
      <c r="B385" s="64" t="s">
        <v>560</v>
      </c>
      <c r="C385" s="37">
        <v>4301032045</v>
      </c>
      <c r="D385" s="335">
        <v>4680115884335</v>
      </c>
      <c r="E385" s="335"/>
      <c r="F385" s="63">
        <v>0.06</v>
      </c>
      <c r="G385" s="38">
        <v>20</v>
      </c>
      <c r="H385" s="63">
        <v>1.2</v>
      </c>
      <c r="I385" s="63">
        <v>1.8</v>
      </c>
      <c r="J385" s="38">
        <v>160</v>
      </c>
      <c r="K385" s="38" t="s">
        <v>558</v>
      </c>
      <c r="L385" s="39" t="s">
        <v>557</v>
      </c>
      <c r="M385" s="38">
        <v>60</v>
      </c>
      <c r="N385" s="381" t="s">
        <v>561</v>
      </c>
      <c r="O385" s="337"/>
      <c r="P385" s="337"/>
      <c r="Q385" s="337"/>
      <c r="R385" s="33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562</v>
      </c>
      <c r="B386" s="64" t="s">
        <v>563</v>
      </c>
      <c r="C386" s="37">
        <v>4301032047</v>
      </c>
      <c r="D386" s="335">
        <v>4680115884342</v>
      </c>
      <c r="E386" s="33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558</v>
      </c>
      <c r="L386" s="39" t="s">
        <v>557</v>
      </c>
      <c r="M386" s="38">
        <v>60</v>
      </c>
      <c r="N386" s="382" t="s">
        <v>564</v>
      </c>
      <c r="O386" s="337"/>
      <c r="P386" s="337"/>
      <c r="Q386" s="337"/>
      <c r="R386" s="33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565</v>
      </c>
      <c r="B387" s="64" t="s">
        <v>566</v>
      </c>
      <c r="C387" s="37">
        <v>4301170011</v>
      </c>
      <c r="D387" s="335">
        <v>4680115884113</v>
      </c>
      <c r="E387" s="335"/>
      <c r="F387" s="63">
        <v>0.11</v>
      </c>
      <c r="G387" s="38">
        <v>12</v>
      </c>
      <c r="H387" s="63">
        <v>1.32</v>
      </c>
      <c r="I387" s="63">
        <v>1.88</v>
      </c>
      <c r="J387" s="38">
        <v>160</v>
      </c>
      <c r="K387" s="38" t="s">
        <v>558</v>
      </c>
      <c r="L387" s="39" t="s">
        <v>557</v>
      </c>
      <c r="M387" s="38">
        <v>150</v>
      </c>
      <c r="N387" s="383" t="s">
        <v>567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6" t="s">
        <v>43</v>
      </c>
      <c r="O388" s="327"/>
      <c r="P388" s="327"/>
      <c r="Q388" s="327"/>
      <c r="R388" s="327"/>
      <c r="S388" s="327"/>
      <c r="T388" s="328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6" t="s">
        <v>43</v>
      </c>
      <c r="O389" s="327"/>
      <c r="P389" s="327"/>
      <c r="Q389" s="327"/>
      <c r="R389" s="327"/>
      <c r="S389" s="327"/>
      <c r="T389" s="328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40" t="s">
        <v>105</v>
      </c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67"/>
      <c r="Z390" s="67"/>
    </row>
    <row r="391" spans="1:53" ht="27" customHeight="1" x14ac:dyDescent="0.25">
      <c r="A391" s="64" t="s">
        <v>568</v>
      </c>
      <c r="B391" s="64" t="s">
        <v>569</v>
      </c>
      <c r="C391" s="37">
        <v>4301170010</v>
      </c>
      <c r="D391" s="335">
        <v>4680115884090</v>
      </c>
      <c r="E391" s="335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558</v>
      </c>
      <c r="L391" s="39" t="s">
        <v>557</v>
      </c>
      <c r="M391" s="38">
        <v>150</v>
      </c>
      <c r="N391" s="378" t="s">
        <v>570</v>
      </c>
      <c r="O391" s="337"/>
      <c r="P391" s="337"/>
      <c r="Q391" s="337"/>
      <c r="R391" s="33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571</v>
      </c>
      <c r="B392" s="64" t="s">
        <v>572</v>
      </c>
      <c r="C392" s="37">
        <v>4301170009</v>
      </c>
      <c r="D392" s="335">
        <v>4680115882997</v>
      </c>
      <c r="E392" s="335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558</v>
      </c>
      <c r="L392" s="39" t="s">
        <v>557</v>
      </c>
      <c r="M392" s="38">
        <v>150</v>
      </c>
      <c r="N392" s="379" t="s">
        <v>573</v>
      </c>
      <c r="O392" s="337"/>
      <c r="P392" s="337"/>
      <c r="Q392" s="337"/>
      <c r="R392" s="33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6" t="s">
        <v>43</v>
      </c>
      <c r="O393" s="327"/>
      <c r="P393" s="327"/>
      <c r="Q393" s="327"/>
      <c r="R393" s="327"/>
      <c r="S393" s="327"/>
      <c r="T393" s="32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6" t="s">
        <v>43</v>
      </c>
      <c r="O394" s="327"/>
      <c r="P394" s="327"/>
      <c r="Q394" s="327"/>
      <c r="R394" s="327"/>
      <c r="S394" s="327"/>
      <c r="T394" s="32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39" t="s">
        <v>574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6"/>
      <c r="Z395" s="66"/>
    </row>
    <row r="396" spans="1:53" ht="14.25" customHeight="1" x14ac:dyDescent="0.25">
      <c r="A396" s="340" t="s">
        <v>110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67"/>
      <c r="Z396" s="67"/>
    </row>
    <row r="397" spans="1:53" ht="27" customHeight="1" x14ac:dyDescent="0.25">
      <c r="A397" s="64" t="s">
        <v>575</v>
      </c>
      <c r="B397" s="64" t="s">
        <v>576</v>
      </c>
      <c r="C397" s="37">
        <v>4301020196</v>
      </c>
      <c r="D397" s="335">
        <v>4607091389388</v>
      </c>
      <c r="E397" s="335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114</v>
      </c>
      <c r="L397" s="39" t="s">
        <v>136</v>
      </c>
      <c r="M397" s="38">
        <v>35</v>
      </c>
      <c r="N397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37"/>
      <c r="P397" s="337"/>
      <c r="Q397" s="337"/>
      <c r="R397" s="33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577</v>
      </c>
      <c r="B398" s="64" t="s">
        <v>578</v>
      </c>
      <c r="C398" s="37">
        <v>4301020185</v>
      </c>
      <c r="D398" s="335">
        <v>4607091389364</v>
      </c>
      <c r="E398" s="335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80</v>
      </c>
      <c r="L398" s="39" t="s">
        <v>136</v>
      </c>
      <c r="M398" s="38">
        <v>35</v>
      </c>
      <c r="N398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37"/>
      <c r="P398" s="337"/>
      <c r="Q398" s="337"/>
      <c r="R398" s="338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6" t="s">
        <v>43</v>
      </c>
      <c r="O399" s="327"/>
      <c r="P399" s="327"/>
      <c r="Q399" s="327"/>
      <c r="R399" s="327"/>
      <c r="S399" s="327"/>
      <c r="T399" s="328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6" t="s">
        <v>43</v>
      </c>
      <c r="O400" s="327"/>
      <c r="P400" s="327"/>
      <c r="Q400" s="327"/>
      <c r="R400" s="327"/>
      <c r="S400" s="327"/>
      <c r="T400" s="328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40" t="s">
        <v>76</v>
      </c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67"/>
      <c r="Z401" s="67"/>
    </row>
    <row r="402" spans="1:53" ht="27" customHeight="1" x14ac:dyDescent="0.25">
      <c r="A402" s="64" t="s">
        <v>579</v>
      </c>
      <c r="B402" s="64" t="s">
        <v>580</v>
      </c>
      <c r="C402" s="37">
        <v>4301031212</v>
      </c>
      <c r="D402" s="335">
        <v>4607091389739</v>
      </c>
      <c r="E402" s="33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80</v>
      </c>
      <c r="L402" s="39" t="s">
        <v>113</v>
      </c>
      <c r="M402" s="38">
        <v>45</v>
      </c>
      <c r="N402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8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581</v>
      </c>
      <c r="B403" s="64" t="s">
        <v>582</v>
      </c>
      <c r="C403" s="37">
        <v>4301031247</v>
      </c>
      <c r="D403" s="335">
        <v>4680115883048</v>
      </c>
      <c r="E403" s="335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80</v>
      </c>
      <c r="L403" s="39" t="s">
        <v>79</v>
      </c>
      <c r="M403" s="38">
        <v>40</v>
      </c>
      <c r="N403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583</v>
      </c>
      <c r="B404" s="64" t="s">
        <v>584</v>
      </c>
      <c r="C404" s="37">
        <v>4301031176</v>
      </c>
      <c r="D404" s="335">
        <v>4607091389425</v>
      </c>
      <c r="E404" s="33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182</v>
      </c>
      <c r="L404" s="39" t="s">
        <v>79</v>
      </c>
      <c r="M404" s="38">
        <v>45</v>
      </c>
      <c r="N40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585</v>
      </c>
      <c r="B405" s="64" t="s">
        <v>586</v>
      </c>
      <c r="C405" s="37">
        <v>4301031215</v>
      </c>
      <c r="D405" s="335">
        <v>4680115882911</v>
      </c>
      <c r="E405" s="335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182</v>
      </c>
      <c r="L405" s="39" t="s">
        <v>79</v>
      </c>
      <c r="M405" s="38">
        <v>40</v>
      </c>
      <c r="N405" s="375" t="s">
        <v>587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4301031167</v>
      </c>
      <c r="D406" s="335">
        <v>4680115880771</v>
      </c>
      <c r="E406" s="33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182</v>
      </c>
      <c r="L406" s="39" t="s">
        <v>79</v>
      </c>
      <c r="M406" s="38">
        <v>45</v>
      </c>
      <c r="N406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4301031173</v>
      </c>
      <c r="D407" s="335">
        <v>4607091389500</v>
      </c>
      <c r="E407" s="335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182</v>
      </c>
      <c r="L407" s="39" t="s">
        <v>79</v>
      </c>
      <c r="M407" s="38">
        <v>45</v>
      </c>
      <c r="N407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37"/>
      <c r="P407" s="337"/>
      <c r="Q407" s="337"/>
      <c r="R407" s="33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592</v>
      </c>
      <c r="B408" s="64" t="s">
        <v>593</v>
      </c>
      <c r="C408" s="37">
        <v>4301031103</v>
      </c>
      <c r="D408" s="335">
        <v>4680115881983</v>
      </c>
      <c r="E408" s="335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182</v>
      </c>
      <c r="L408" s="39" t="s">
        <v>79</v>
      </c>
      <c r="M408" s="38">
        <v>40</v>
      </c>
      <c r="N408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37"/>
      <c r="P408" s="337"/>
      <c r="Q408" s="337"/>
      <c r="R408" s="33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6" t="s">
        <v>43</v>
      </c>
      <c r="O409" s="327"/>
      <c r="P409" s="327"/>
      <c r="Q409" s="327"/>
      <c r="R409" s="327"/>
      <c r="S409" s="327"/>
      <c r="T409" s="328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6" t="s">
        <v>43</v>
      </c>
      <c r="O410" s="327"/>
      <c r="P410" s="327"/>
      <c r="Q410" s="327"/>
      <c r="R410" s="327"/>
      <c r="S410" s="327"/>
      <c r="T410" s="328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51" t="s">
        <v>594</v>
      </c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55"/>
      <c r="Z411" s="55"/>
    </row>
    <row r="412" spans="1:53" ht="16.5" customHeight="1" x14ac:dyDescent="0.25">
      <c r="A412" s="339" t="s">
        <v>594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6"/>
      <c r="Z412" s="66"/>
    </row>
    <row r="413" spans="1:53" ht="14.25" customHeight="1" x14ac:dyDescent="0.25">
      <c r="A413" s="340" t="s">
        <v>118</v>
      </c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67"/>
      <c r="Z413" s="67"/>
    </row>
    <row r="414" spans="1:53" ht="27" customHeight="1" x14ac:dyDescent="0.25">
      <c r="A414" s="64" t="s">
        <v>595</v>
      </c>
      <c r="B414" s="64" t="s">
        <v>596</v>
      </c>
      <c r="C414" s="37">
        <v>4301011371</v>
      </c>
      <c r="D414" s="335">
        <v>4607091389067</v>
      </c>
      <c r="E414" s="33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114</v>
      </c>
      <c r="L414" s="39" t="s">
        <v>136</v>
      </c>
      <c r="M414" s="38">
        <v>55</v>
      </c>
      <c r="N414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7"/>
      <c r="P414" s="337"/>
      <c r="Q414" s="337"/>
      <c r="R414" s="33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4301011363</v>
      </c>
      <c r="D415" s="335">
        <v>4607091383522</v>
      </c>
      <c r="E415" s="33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114</v>
      </c>
      <c r="L415" s="39" t="s">
        <v>113</v>
      </c>
      <c r="M415" s="38">
        <v>55</v>
      </c>
      <c r="N415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7"/>
      <c r="P415" s="337"/>
      <c r="Q415" s="337"/>
      <c r="R415" s="33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4301011431</v>
      </c>
      <c r="D416" s="335">
        <v>4607091384437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113</v>
      </c>
      <c r="M416" s="38">
        <v>50</v>
      </c>
      <c r="N416" s="36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601</v>
      </c>
      <c r="B417" s="64" t="s">
        <v>602</v>
      </c>
      <c r="C417" s="37">
        <v>4301011365</v>
      </c>
      <c r="D417" s="335">
        <v>4607091389104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603</v>
      </c>
      <c r="B418" s="64" t="s">
        <v>604</v>
      </c>
      <c r="C418" s="37">
        <v>4301011367</v>
      </c>
      <c r="D418" s="335">
        <v>4680115880603</v>
      </c>
      <c r="E418" s="33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113</v>
      </c>
      <c r="M418" s="38">
        <v>55</v>
      </c>
      <c r="N418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605</v>
      </c>
      <c r="B419" s="64" t="s">
        <v>606</v>
      </c>
      <c r="C419" s="37">
        <v>4301011168</v>
      </c>
      <c r="D419" s="335">
        <v>4607091389999</v>
      </c>
      <c r="E419" s="33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113</v>
      </c>
      <c r="M419" s="38">
        <v>55</v>
      </c>
      <c r="N419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607</v>
      </c>
      <c r="B420" s="64" t="s">
        <v>608</v>
      </c>
      <c r="C420" s="37">
        <v>4301011372</v>
      </c>
      <c r="D420" s="335">
        <v>4680115882782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50</v>
      </c>
      <c r="N420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609</v>
      </c>
      <c r="B421" s="64" t="s">
        <v>610</v>
      </c>
      <c r="C421" s="37">
        <v>4301011190</v>
      </c>
      <c r="D421" s="335">
        <v>4607091389098</v>
      </c>
      <c r="E421" s="335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136</v>
      </c>
      <c r="M421" s="38">
        <v>50</v>
      </c>
      <c r="N421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611</v>
      </c>
      <c r="B422" s="64" t="s">
        <v>612</v>
      </c>
      <c r="C422" s="37">
        <v>4301011366</v>
      </c>
      <c r="D422" s="335">
        <v>4607091389982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55</v>
      </c>
      <c r="N422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6" t="s">
        <v>43</v>
      </c>
      <c r="O423" s="327"/>
      <c r="P423" s="327"/>
      <c r="Q423" s="327"/>
      <c r="R423" s="327"/>
      <c r="S423" s="327"/>
      <c r="T423" s="328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6" t="s">
        <v>43</v>
      </c>
      <c r="O424" s="327"/>
      <c r="P424" s="327"/>
      <c r="Q424" s="327"/>
      <c r="R424" s="327"/>
      <c r="S424" s="327"/>
      <c r="T424" s="328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40" t="s">
        <v>110</v>
      </c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67"/>
      <c r="Z425" s="67"/>
    </row>
    <row r="426" spans="1:53" ht="16.5" customHeight="1" x14ac:dyDescent="0.25">
      <c r="A426" s="64" t="s">
        <v>613</v>
      </c>
      <c r="B426" s="64" t="s">
        <v>614</v>
      </c>
      <c r="C426" s="37">
        <v>4301020222</v>
      </c>
      <c r="D426" s="335">
        <v>4607091388930</v>
      </c>
      <c r="E426" s="33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114</v>
      </c>
      <c r="L426" s="39" t="s">
        <v>113</v>
      </c>
      <c r="M426" s="38">
        <v>55</v>
      </c>
      <c r="N426" s="3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7"/>
      <c r="P426" s="337"/>
      <c r="Q426" s="337"/>
      <c r="R426" s="33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615</v>
      </c>
      <c r="B427" s="64" t="s">
        <v>616</v>
      </c>
      <c r="C427" s="37">
        <v>4301020206</v>
      </c>
      <c r="D427" s="335">
        <v>4680115880054</v>
      </c>
      <c r="E427" s="335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113</v>
      </c>
      <c r="M427" s="38">
        <v>55</v>
      </c>
      <c r="N427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7"/>
      <c r="P427" s="337"/>
      <c r="Q427" s="337"/>
      <c r="R427" s="33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6" t="s">
        <v>43</v>
      </c>
      <c r="O428" s="327"/>
      <c r="P428" s="327"/>
      <c r="Q428" s="327"/>
      <c r="R428" s="327"/>
      <c r="S428" s="327"/>
      <c r="T428" s="32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6" t="s">
        <v>43</v>
      </c>
      <c r="O429" s="327"/>
      <c r="P429" s="327"/>
      <c r="Q429" s="327"/>
      <c r="R429" s="327"/>
      <c r="S429" s="327"/>
      <c r="T429" s="32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40" t="s">
        <v>76</v>
      </c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67"/>
      <c r="Z430" s="67"/>
    </row>
    <row r="431" spans="1:53" ht="27" customHeight="1" x14ac:dyDescent="0.25">
      <c r="A431" s="64" t="s">
        <v>617</v>
      </c>
      <c r="B431" s="64" t="s">
        <v>618</v>
      </c>
      <c r="C431" s="37">
        <v>4301031252</v>
      </c>
      <c r="D431" s="335">
        <v>4680115883116</v>
      </c>
      <c r="E431" s="33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114</v>
      </c>
      <c r="L431" s="39" t="s">
        <v>113</v>
      </c>
      <c r="M431" s="38">
        <v>60</v>
      </c>
      <c r="N431" s="3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7"/>
      <c r="P431" s="337"/>
      <c r="Q431" s="337"/>
      <c r="R431" s="33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20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619</v>
      </c>
      <c r="B432" s="64" t="s">
        <v>620</v>
      </c>
      <c r="C432" s="37">
        <v>4301031248</v>
      </c>
      <c r="D432" s="335">
        <v>4680115883093</v>
      </c>
      <c r="E432" s="33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114</v>
      </c>
      <c r="L432" s="39" t="s">
        <v>79</v>
      </c>
      <c r="M432" s="38">
        <v>60</v>
      </c>
      <c r="N432" s="3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7"/>
      <c r="P432" s="337"/>
      <c r="Q432" s="337"/>
      <c r="R432" s="33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621</v>
      </c>
      <c r="B433" s="64" t="s">
        <v>622</v>
      </c>
      <c r="C433" s="37">
        <v>4301031250</v>
      </c>
      <c r="D433" s="335">
        <v>4680115883109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79</v>
      </c>
      <c r="M433" s="38">
        <v>60</v>
      </c>
      <c r="N433" s="3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623</v>
      </c>
      <c r="B434" s="64" t="s">
        <v>624</v>
      </c>
      <c r="C434" s="37">
        <v>4301031249</v>
      </c>
      <c r="D434" s="335">
        <v>4680115882072</v>
      </c>
      <c r="E434" s="335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113</v>
      </c>
      <c r="M434" s="38">
        <v>60</v>
      </c>
      <c r="N434" s="352" t="s">
        <v>625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4301031251</v>
      </c>
      <c r="D435" s="335">
        <v>4680115882102</v>
      </c>
      <c r="E435" s="335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353" t="s">
        <v>628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629</v>
      </c>
      <c r="B436" s="64" t="s">
        <v>630</v>
      </c>
      <c r="C436" s="37">
        <v>4301031253</v>
      </c>
      <c r="D436" s="335">
        <v>4680115882096</v>
      </c>
      <c r="E436" s="33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354" t="s">
        <v>631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6" t="s">
        <v>43</v>
      </c>
      <c r="O437" s="327"/>
      <c r="P437" s="327"/>
      <c r="Q437" s="327"/>
      <c r="R437" s="327"/>
      <c r="S437" s="327"/>
      <c r="T437" s="328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6" t="s">
        <v>43</v>
      </c>
      <c r="O438" s="327"/>
      <c r="P438" s="327"/>
      <c r="Q438" s="327"/>
      <c r="R438" s="327"/>
      <c r="S438" s="327"/>
      <c r="T438" s="328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40" t="s">
        <v>81</v>
      </c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67"/>
      <c r="Z439" s="67"/>
    </row>
    <row r="440" spans="1:53" ht="16.5" customHeight="1" x14ac:dyDescent="0.25">
      <c r="A440" s="64" t="s">
        <v>632</v>
      </c>
      <c r="B440" s="64" t="s">
        <v>633</v>
      </c>
      <c r="C440" s="37">
        <v>4301051230</v>
      </c>
      <c r="D440" s="335">
        <v>4607091383409</v>
      </c>
      <c r="E440" s="335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114</v>
      </c>
      <c r="L440" s="39" t="s">
        <v>79</v>
      </c>
      <c r="M440" s="38">
        <v>45</v>
      </c>
      <c r="N440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7"/>
      <c r="P440" s="337"/>
      <c r="Q440" s="337"/>
      <c r="R440" s="33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634</v>
      </c>
      <c r="B441" s="64" t="s">
        <v>635</v>
      </c>
      <c r="C441" s="37">
        <v>4301051231</v>
      </c>
      <c r="D441" s="335">
        <v>4607091383416</v>
      </c>
      <c r="E441" s="335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114</v>
      </c>
      <c r="L441" s="39" t="s">
        <v>79</v>
      </c>
      <c r="M441" s="38">
        <v>45</v>
      </c>
      <c r="N441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7"/>
      <c r="P441" s="337"/>
      <c r="Q441" s="337"/>
      <c r="R441" s="33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6" t="s">
        <v>43</v>
      </c>
      <c r="O442" s="327"/>
      <c r="P442" s="327"/>
      <c r="Q442" s="327"/>
      <c r="R442" s="327"/>
      <c r="S442" s="327"/>
      <c r="T442" s="328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6" t="s">
        <v>43</v>
      </c>
      <c r="O443" s="327"/>
      <c r="P443" s="327"/>
      <c r="Q443" s="327"/>
      <c r="R443" s="327"/>
      <c r="S443" s="327"/>
      <c r="T443" s="328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1" t="s">
        <v>636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55"/>
      <c r="Z444" s="55"/>
    </row>
    <row r="445" spans="1:53" ht="16.5" customHeight="1" x14ac:dyDescent="0.25">
      <c r="A445" s="339" t="s">
        <v>637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6"/>
      <c r="Z445" s="66"/>
    </row>
    <row r="446" spans="1:53" ht="14.25" customHeight="1" x14ac:dyDescent="0.25">
      <c r="A446" s="340" t="s">
        <v>118</v>
      </c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67"/>
      <c r="Z446" s="67"/>
    </row>
    <row r="447" spans="1:53" ht="27" customHeight="1" x14ac:dyDescent="0.25">
      <c r="A447" s="64" t="s">
        <v>638</v>
      </c>
      <c r="B447" s="64" t="s">
        <v>639</v>
      </c>
      <c r="C447" s="37">
        <v>4301011585</v>
      </c>
      <c r="D447" s="335">
        <v>4640242180441</v>
      </c>
      <c r="E447" s="335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114</v>
      </c>
      <c r="L447" s="39" t="s">
        <v>113</v>
      </c>
      <c r="M447" s="38">
        <v>50</v>
      </c>
      <c r="N447" s="347" t="s">
        <v>640</v>
      </c>
      <c r="O447" s="337"/>
      <c r="P447" s="337"/>
      <c r="Q447" s="337"/>
      <c r="R447" s="33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641</v>
      </c>
      <c r="B448" s="64" t="s">
        <v>642</v>
      </c>
      <c r="C448" s="37">
        <v>4301011584</v>
      </c>
      <c r="D448" s="335">
        <v>4640242180564</v>
      </c>
      <c r="E448" s="335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114</v>
      </c>
      <c r="L448" s="39" t="s">
        <v>113</v>
      </c>
      <c r="M448" s="38">
        <v>50</v>
      </c>
      <c r="N448" s="348" t="s">
        <v>643</v>
      </c>
      <c r="O448" s="337"/>
      <c r="P448" s="337"/>
      <c r="Q448" s="337"/>
      <c r="R448" s="33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6" t="s">
        <v>43</v>
      </c>
      <c r="O449" s="327"/>
      <c r="P449" s="327"/>
      <c r="Q449" s="327"/>
      <c r="R449" s="327"/>
      <c r="S449" s="327"/>
      <c r="T449" s="32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6" t="s">
        <v>43</v>
      </c>
      <c r="O450" s="327"/>
      <c r="P450" s="327"/>
      <c r="Q450" s="327"/>
      <c r="R450" s="327"/>
      <c r="S450" s="327"/>
      <c r="T450" s="32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40" t="s">
        <v>110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67"/>
      <c r="Z451" s="67"/>
    </row>
    <row r="452" spans="1:53" ht="27" customHeight="1" x14ac:dyDescent="0.25">
      <c r="A452" s="64" t="s">
        <v>644</v>
      </c>
      <c r="B452" s="64" t="s">
        <v>645</v>
      </c>
      <c r="C452" s="37">
        <v>4301020260</v>
      </c>
      <c r="D452" s="335">
        <v>4640242180526</v>
      </c>
      <c r="E452" s="335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114</v>
      </c>
      <c r="L452" s="39" t="s">
        <v>113</v>
      </c>
      <c r="M452" s="38">
        <v>50</v>
      </c>
      <c r="N452" s="345" t="s">
        <v>646</v>
      </c>
      <c r="O452" s="337"/>
      <c r="P452" s="337"/>
      <c r="Q452" s="337"/>
      <c r="R452" s="33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647</v>
      </c>
      <c r="B453" s="64" t="s">
        <v>648</v>
      </c>
      <c r="C453" s="37">
        <v>4301020269</v>
      </c>
      <c r="D453" s="335">
        <v>4640242180519</v>
      </c>
      <c r="E453" s="335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114</v>
      </c>
      <c r="L453" s="39" t="s">
        <v>136</v>
      </c>
      <c r="M453" s="38">
        <v>50</v>
      </c>
      <c r="N453" s="346" t="s">
        <v>649</v>
      </c>
      <c r="O453" s="337"/>
      <c r="P453" s="337"/>
      <c r="Q453" s="337"/>
      <c r="R453" s="33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6" t="s">
        <v>43</v>
      </c>
      <c r="O454" s="327"/>
      <c r="P454" s="327"/>
      <c r="Q454" s="327"/>
      <c r="R454" s="327"/>
      <c r="S454" s="327"/>
      <c r="T454" s="328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6" t="s">
        <v>43</v>
      </c>
      <c r="O455" s="327"/>
      <c r="P455" s="327"/>
      <c r="Q455" s="327"/>
      <c r="R455" s="327"/>
      <c r="S455" s="327"/>
      <c r="T455" s="328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40" t="s">
        <v>76</v>
      </c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67"/>
      <c r="Z456" s="67"/>
    </row>
    <row r="457" spans="1:53" ht="27" customHeight="1" x14ac:dyDescent="0.25">
      <c r="A457" s="64" t="s">
        <v>650</v>
      </c>
      <c r="B457" s="64" t="s">
        <v>651</v>
      </c>
      <c r="C457" s="37">
        <v>4301031280</v>
      </c>
      <c r="D457" s="335">
        <v>4640242180816</v>
      </c>
      <c r="E457" s="33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80</v>
      </c>
      <c r="L457" s="39" t="s">
        <v>79</v>
      </c>
      <c r="M457" s="38">
        <v>40</v>
      </c>
      <c r="N457" s="342" t="s">
        <v>652</v>
      </c>
      <c r="O457" s="337"/>
      <c r="P457" s="337"/>
      <c r="Q457" s="337"/>
      <c r="R457" s="33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653</v>
      </c>
      <c r="B458" s="64" t="s">
        <v>654</v>
      </c>
      <c r="C458" s="37">
        <v>4301031244</v>
      </c>
      <c r="D458" s="335">
        <v>4640242180595</v>
      </c>
      <c r="E458" s="335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343" t="s">
        <v>655</v>
      </c>
      <c r="O458" s="337"/>
      <c r="P458" s="337"/>
      <c r="Q458" s="337"/>
      <c r="R458" s="33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6" t="s">
        <v>43</v>
      </c>
      <c r="O459" s="327"/>
      <c r="P459" s="327"/>
      <c r="Q459" s="327"/>
      <c r="R459" s="327"/>
      <c r="S459" s="327"/>
      <c r="T459" s="328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6" t="s">
        <v>43</v>
      </c>
      <c r="O460" s="327"/>
      <c r="P460" s="327"/>
      <c r="Q460" s="327"/>
      <c r="R460" s="327"/>
      <c r="S460" s="327"/>
      <c r="T460" s="328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40" t="s">
        <v>81</v>
      </c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67"/>
      <c r="Z461" s="67"/>
    </row>
    <row r="462" spans="1:53" ht="27" customHeight="1" x14ac:dyDescent="0.25">
      <c r="A462" s="64" t="s">
        <v>656</v>
      </c>
      <c r="B462" s="64" t="s">
        <v>657</v>
      </c>
      <c r="C462" s="37">
        <v>4301051510</v>
      </c>
      <c r="D462" s="335">
        <v>4640242180540</v>
      </c>
      <c r="E462" s="33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114</v>
      </c>
      <c r="L462" s="39" t="s">
        <v>79</v>
      </c>
      <c r="M462" s="38">
        <v>30</v>
      </c>
      <c r="N462" s="344" t="s">
        <v>658</v>
      </c>
      <c r="O462" s="337"/>
      <c r="P462" s="337"/>
      <c r="Q462" s="337"/>
      <c r="R462" s="33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659</v>
      </c>
      <c r="B463" s="64" t="s">
        <v>660</v>
      </c>
      <c r="C463" s="37">
        <v>4301051508</v>
      </c>
      <c r="D463" s="335">
        <v>4640242180557</v>
      </c>
      <c r="E463" s="33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80</v>
      </c>
      <c r="L463" s="39" t="s">
        <v>79</v>
      </c>
      <c r="M463" s="38">
        <v>30</v>
      </c>
      <c r="N463" s="336" t="s">
        <v>661</v>
      </c>
      <c r="O463" s="337"/>
      <c r="P463" s="337"/>
      <c r="Q463" s="337"/>
      <c r="R463" s="33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6" t="s">
        <v>43</v>
      </c>
      <c r="O464" s="327"/>
      <c r="P464" s="327"/>
      <c r="Q464" s="327"/>
      <c r="R464" s="327"/>
      <c r="S464" s="327"/>
      <c r="T464" s="328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6" t="s">
        <v>43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39" t="s">
        <v>662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6"/>
      <c r="Z466" s="66"/>
    </row>
    <row r="467" spans="1:53" ht="14.25" customHeight="1" x14ac:dyDescent="0.25">
      <c r="A467" s="340" t="s">
        <v>81</v>
      </c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67"/>
      <c r="Z467" s="67"/>
    </row>
    <row r="468" spans="1:53" ht="16.5" customHeight="1" x14ac:dyDescent="0.25">
      <c r="A468" s="64" t="s">
        <v>663</v>
      </c>
      <c r="B468" s="64" t="s">
        <v>664</v>
      </c>
      <c r="C468" s="37">
        <v>4301051310</v>
      </c>
      <c r="D468" s="335">
        <v>4680115880870</v>
      </c>
      <c r="E468" s="335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114</v>
      </c>
      <c r="L468" s="39" t="s">
        <v>136</v>
      </c>
      <c r="M468" s="38">
        <v>40</v>
      </c>
      <c r="N468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37"/>
      <c r="P468" s="337"/>
      <c r="Q468" s="337"/>
      <c r="R468" s="338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6" t="s">
        <v>43</v>
      </c>
      <c r="O469" s="327"/>
      <c r="P469" s="327"/>
      <c r="Q469" s="327"/>
      <c r="R469" s="327"/>
      <c r="S469" s="327"/>
      <c r="T469" s="328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6" t="s">
        <v>43</v>
      </c>
      <c r="O470" s="327"/>
      <c r="P470" s="327"/>
      <c r="Q470" s="327"/>
      <c r="R470" s="327"/>
      <c r="S470" s="327"/>
      <c r="T470" s="328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34"/>
      <c r="N471" s="331" t="s">
        <v>36</v>
      </c>
      <c r="O471" s="332"/>
      <c r="P471" s="332"/>
      <c r="Q471" s="332"/>
      <c r="R471" s="332"/>
      <c r="S471" s="332"/>
      <c r="T471" s="333"/>
      <c r="U471" s="43" t="s">
        <v>0</v>
      </c>
      <c r="V471" s="44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0</v>
      </c>
      <c r="W471" s="44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0</v>
      </c>
      <c r="X471" s="43"/>
      <c r="Y471" s="68"/>
      <c r="Z471" s="6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4"/>
      <c r="N472" s="331" t="s">
        <v>37</v>
      </c>
      <c r="O472" s="332"/>
      <c r="P472" s="332"/>
      <c r="Q472" s="332"/>
      <c r="R472" s="332"/>
      <c r="S472" s="332"/>
      <c r="T472" s="33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0</v>
      </c>
      <c r="W47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0</v>
      </c>
      <c r="X472" s="43"/>
      <c r="Y472" s="68"/>
      <c r="Z472" s="6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4"/>
      <c r="N473" s="331" t="s">
        <v>38</v>
      </c>
      <c r="O473" s="332"/>
      <c r="P473" s="332"/>
      <c r="Q473" s="332"/>
      <c r="R473" s="332"/>
      <c r="S473" s="332"/>
      <c r="T473" s="333"/>
      <c r="U473" s="43" t="s">
        <v>23</v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0</v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0</v>
      </c>
      <c r="X473" s="43"/>
      <c r="Y473" s="68"/>
      <c r="Z473" s="6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34"/>
      <c r="N474" s="331" t="s">
        <v>39</v>
      </c>
      <c r="O474" s="332"/>
      <c r="P474" s="332"/>
      <c r="Q474" s="332"/>
      <c r="R474" s="332"/>
      <c r="S474" s="332"/>
      <c r="T474" s="333"/>
      <c r="U474" s="43" t="s">
        <v>0</v>
      </c>
      <c r="V474" s="44">
        <f>GrossWeightTotal+PalletQtyTotal*25</f>
        <v>0</v>
      </c>
      <c r="W474" s="44">
        <f>GrossWeightTotalR+PalletQtyTotalR*25</f>
        <v>0</v>
      </c>
      <c r="X474" s="43"/>
      <c r="Y474" s="68"/>
      <c r="Z474" s="6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34"/>
      <c r="N475" s="331" t="s">
        <v>40</v>
      </c>
      <c r="O475" s="332"/>
      <c r="P475" s="332"/>
      <c r="Q475" s="332"/>
      <c r="R475" s="332"/>
      <c r="S475" s="332"/>
      <c r="T475" s="333"/>
      <c r="U475" s="43" t="s">
        <v>23</v>
      </c>
      <c r="V475" s="44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0</v>
      </c>
      <c r="W475" s="44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0</v>
      </c>
      <c r="X475" s="43"/>
      <c r="Y475" s="68"/>
      <c r="Z475" s="68"/>
    </row>
    <row r="476" spans="1:53" ht="14.25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34"/>
      <c r="N476" s="331" t="s">
        <v>41</v>
      </c>
      <c r="O476" s="332"/>
      <c r="P476" s="332"/>
      <c r="Q476" s="332"/>
      <c r="R476" s="332"/>
      <c r="S476" s="332"/>
      <c r="T476" s="333"/>
      <c r="U476" s="46" t="s">
        <v>54</v>
      </c>
      <c r="V476" s="43"/>
      <c r="W476" s="43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0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322" t="s">
        <v>108</v>
      </c>
      <c r="D478" s="322" t="s">
        <v>108</v>
      </c>
      <c r="E478" s="322" t="s">
        <v>108</v>
      </c>
      <c r="F478" s="322" t="s">
        <v>108</v>
      </c>
      <c r="G478" s="322" t="s">
        <v>259</v>
      </c>
      <c r="H478" s="322" t="s">
        <v>259</v>
      </c>
      <c r="I478" s="322" t="s">
        <v>259</v>
      </c>
      <c r="J478" s="322" t="s">
        <v>259</v>
      </c>
      <c r="K478" s="323"/>
      <c r="L478" s="322" t="s">
        <v>259</v>
      </c>
      <c r="M478" s="322" t="s">
        <v>259</v>
      </c>
      <c r="N478" s="322" t="s">
        <v>259</v>
      </c>
      <c r="O478" s="322" t="s">
        <v>461</v>
      </c>
      <c r="P478" s="322" t="s">
        <v>461</v>
      </c>
      <c r="Q478" s="322" t="s">
        <v>511</v>
      </c>
      <c r="R478" s="322" t="s">
        <v>511</v>
      </c>
      <c r="S478" s="72" t="s">
        <v>594</v>
      </c>
      <c r="T478" s="322" t="s">
        <v>636</v>
      </c>
      <c r="U478" s="322" t="s">
        <v>636</v>
      </c>
      <c r="Z478" s="61"/>
      <c r="AC478" s="1"/>
    </row>
    <row r="479" spans="1:53" ht="14.25" customHeight="1" thickTop="1" x14ac:dyDescent="0.2">
      <c r="A479" s="324" t="s">
        <v>10</v>
      </c>
      <c r="B479" s="322" t="s">
        <v>75</v>
      </c>
      <c r="C479" s="322" t="s">
        <v>109</v>
      </c>
      <c r="D479" s="322" t="s">
        <v>117</v>
      </c>
      <c r="E479" s="322" t="s">
        <v>108</v>
      </c>
      <c r="F479" s="322" t="s">
        <v>251</v>
      </c>
      <c r="G479" s="322" t="s">
        <v>260</v>
      </c>
      <c r="H479" s="322" t="s">
        <v>267</v>
      </c>
      <c r="I479" s="322" t="s">
        <v>287</v>
      </c>
      <c r="J479" s="322" t="s">
        <v>353</v>
      </c>
      <c r="K479" s="1"/>
      <c r="L479" s="322" t="s">
        <v>356</v>
      </c>
      <c r="M479" s="322" t="s">
        <v>434</v>
      </c>
      <c r="N479" s="322" t="s">
        <v>452</v>
      </c>
      <c r="O479" s="322" t="s">
        <v>462</v>
      </c>
      <c r="P479" s="322" t="s">
        <v>488</v>
      </c>
      <c r="Q479" s="322" t="s">
        <v>512</v>
      </c>
      <c r="R479" s="322" t="s">
        <v>574</v>
      </c>
      <c r="S479" s="322" t="s">
        <v>594</v>
      </c>
      <c r="T479" s="322" t="s">
        <v>637</v>
      </c>
      <c r="U479" s="322" t="s">
        <v>662</v>
      </c>
      <c r="Z479" s="61"/>
      <c r="AC479" s="1"/>
    </row>
    <row r="480" spans="1:53" ht="13.5" thickBot="1" x14ac:dyDescent="0.25">
      <c r="A480" s="325"/>
      <c r="B480" s="322"/>
      <c r="C480" s="322"/>
      <c r="D480" s="322"/>
      <c r="E480" s="322"/>
      <c r="F480" s="322"/>
      <c r="G480" s="322"/>
      <c r="H480" s="322"/>
      <c r="I480" s="322"/>
      <c r="J480" s="322"/>
      <c r="K480" s="1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IFERROR(W22*1,"0")+IFERROR(W26*1,"0")+IFERROR(W27*1,"0")+IFERROR(W28*1,"0")+IFERROR(W29*1,"0")+IFERROR(W30*1,"0")+IFERROR(W31*1,"0")+IFERROR(W32*1,"0")+IFERROR(W36*1,"0")+IFERROR(W40*1,"0")+IFERROR(W44*1,"0")</f>
        <v>0</v>
      </c>
      <c r="C481" s="53">
        <f>IFERROR(W50*1,"0")+IFERROR(W51*1,"0")</f>
        <v>0</v>
      </c>
      <c r="D481" s="53">
        <f>IFERROR(W56*1,"0")+IFERROR(W57*1,"0")+IFERROR(W58*1,"0")+IFERROR(W59*1,"0")</f>
        <v>0</v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1" s="53">
        <f>IFERROR(W131*1,"0")+IFERROR(W132*1,"0")+IFERROR(W133*1,"0")</f>
        <v>0</v>
      </c>
      <c r="G481" s="53">
        <f>IFERROR(W139*1,"0")+IFERROR(W140*1,"0")+IFERROR(W141*1,"0")</f>
        <v>0</v>
      </c>
      <c r="H481" s="53">
        <f>IFERROR(W146*1,"0")+IFERROR(W147*1,"0")+IFERROR(W148*1,"0")+IFERROR(W149*1,"0")+IFERROR(W150*1,"0")+IFERROR(W151*1,"0")+IFERROR(W152*1,"0")+IFERROR(W153*1,"0")+IFERROR(W154*1,"0")</f>
        <v>0</v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1" s="53">
        <f>IFERROR(W204*1,"0")</f>
        <v>0</v>
      </c>
      <c r="K481" s="1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9"/>
    </row>
    <row r="3" spans="2:8" x14ac:dyDescent="0.2">
      <c r="B3" s="54" t="s">
        <v>666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668</v>
      </c>
      <c r="C6" s="54" t="s">
        <v>669</v>
      </c>
      <c r="D6" s="54" t="s">
        <v>670</v>
      </c>
      <c r="E6" s="54" t="s">
        <v>48</v>
      </c>
    </row>
    <row r="7" spans="2:8" x14ac:dyDescent="0.2">
      <c r="B7" s="54" t="s">
        <v>671</v>
      </c>
      <c r="C7" s="54" t="s">
        <v>672</v>
      </c>
      <c r="D7" s="54" t="s">
        <v>673</v>
      </c>
      <c r="E7" s="54" t="s">
        <v>48</v>
      </c>
    </row>
    <row r="9" spans="2:8" x14ac:dyDescent="0.2">
      <c r="B9" s="54" t="s">
        <v>674</v>
      </c>
      <c r="C9" s="54" t="s">
        <v>669</v>
      </c>
      <c r="D9" s="54" t="s">
        <v>48</v>
      </c>
      <c r="E9" s="54" t="s">
        <v>48</v>
      </c>
    </row>
    <row r="11" spans="2:8" x14ac:dyDescent="0.2">
      <c r="B11" s="54" t="s">
        <v>674</v>
      </c>
      <c r="C11" s="54" t="s">
        <v>672</v>
      </c>
      <c r="D11" s="54" t="s">
        <v>48</v>
      </c>
      <c r="E11" s="54" t="s">
        <v>48</v>
      </c>
    </row>
    <row r="13" spans="2:8" x14ac:dyDescent="0.2">
      <c r="B13" s="54" t="s">
        <v>675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1040</vt:i4>
      </vt:variant>
    </vt:vector>
  </HeadingPairs>
  <TitlesOfParts>
    <vt:vector size="10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