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5A870A-D9B3-482B-9244-C665C2F917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заказа'!$V$12</definedName>
    <definedName name="DeliveryConditionsList">Setting!$B$16:$B$26</definedName>
    <definedName name="DeliveryDate">'Бланк заказа'!$Q$9</definedName>
    <definedName name="DeliveryMethodList">Setting!$B$3:$B$4</definedName>
    <definedName name="DeliveryNumAdressList">Setting!$D$6:$D$8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Setting!$B$15:$B$16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заказа'!$B$31:$B$31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заказа'!$X$31:$X$31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заказа'!$Y$31:$Y$31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заказа'!$W$31:$W$31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N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O311" i="2"/>
  <c r="BM311" i="2"/>
  <c r="Z311" i="2"/>
  <c r="Y311" i="2"/>
  <c r="BP311" i="2" s="1"/>
  <c r="BO310" i="2"/>
  <c r="BM310" i="2"/>
  <c r="Z310" i="2"/>
  <c r="Y310" i="2"/>
  <c r="BP310" i="2" s="1"/>
  <c r="BO309" i="2"/>
  <c r="BN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P306" i="2"/>
  <c r="BO305" i="2"/>
  <c r="BM305" i="2"/>
  <c r="Z305" i="2"/>
  <c r="Y305" i="2"/>
  <c r="BO304" i="2"/>
  <c r="BN304" i="2"/>
  <c r="BM304" i="2"/>
  <c r="Z304" i="2"/>
  <c r="Y304" i="2"/>
  <c r="BP304" i="2" s="1"/>
  <c r="P304" i="2"/>
  <c r="BO303" i="2"/>
  <c r="BM303" i="2"/>
  <c r="Z303" i="2"/>
  <c r="Y303" i="2"/>
  <c r="BO302" i="2"/>
  <c r="BM302" i="2"/>
  <c r="Z302" i="2"/>
  <c r="Y302" i="2"/>
  <c r="BP302" i="2" s="1"/>
  <c r="P302" i="2"/>
  <c r="BO301" i="2"/>
  <c r="BM301" i="2"/>
  <c r="Z301" i="2"/>
  <c r="Y301" i="2"/>
  <c r="BN301" i="2" s="1"/>
  <c r="BO300" i="2"/>
  <c r="BM300" i="2"/>
  <c r="Z300" i="2"/>
  <c r="Y300" i="2"/>
  <c r="BO299" i="2"/>
  <c r="BM299" i="2"/>
  <c r="Z299" i="2"/>
  <c r="Y299" i="2"/>
  <c r="BN299" i="2" s="1"/>
  <c r="P299" i="2"/>
  <c r="BO298" i="2"/>
  <c r="BM298" i="2"/>
  <c r="Z298" i="2"/>
  <c r="Y298" i="2"/>
  <c r="BN298" i="2" s="1"/>
  <c r="BO297" i="2"/>
  <c r="BM297" i="2"/>
  <c r="Z297" i="2"/>
  <c r="Y297" i="2"/>
  <c r="X295" i="2"/>
  <c r="X294" i="2"/>
  <c r="BO293" i="2"/>
  <c r="BM293" i="2"/>
  <c r="Z293" i="2"/>
  <c r="Y293" i="2"/>
  <c r="BN293" i="2" s="1"/>
  <c r="P293" i="2"/>
  <c r="BO292" i="2"/>
  <c r="BM292" i="2"/>
  <c r="Z292" i="2"/>
  <c r="Y292" i="2"/>
  <c r="P292" i="2"/>
  <c r="BO291" i="2"/>
  <c r="BM291" i="2"/>
  <c r="Z291" i="2"/>
  <c r="Z294" i="2" s="1"/>
  <c r="Y291" i="2"/>
  <c r="Y289" i="2"/>
  <c r="X289" i="2"/>
  <c r="X288" i="2"/>
  <c r="BO287" i="2"/>
  <c r="BN287" i="2"/>
  <c r="BM287" i="2"/>
  <c r="Z287" i="2"/>
  <c r="Y287" i="2"/>
  <c r="BP287" i="2" s="1"/>
  <c r="BO286" i="2"/>
  <c r="BM286" i="2"/>
  <c r="Z286" i="2"/>
  <c r="Z288" i="2" s="1"/>
  <c r="Y286" i="2"/>
  <c r="BP286" i="2" s="1"/>
  <c r="P286" i="2"/>
  <c r="X284" i="2"/>
  <c r="Y283" i="2"/>
  <c r="X283" i="2"/>
  <c r="BO282" i="2"/>
  <c r="BM282" i="2"/>
  <c r="Z282" i="2"/>
  <c r="Z283" i="2" s="1"/>
  <c r="Y282" i="2"/>
  <c r="P282" i="2"/>
  <c r="X280" i="2"/>
  <c r="X279" i="2"/>
  <c r="BO278" i="2"/>
  <c r="BM278" i="2"/>
  <c r="Z278" i="2"/>
  <c r="Y278" i="2"/>
  <c r="BN278" i="2" s="1"/>
  <c r="BO277" i="2"/>
  <c r="BN277" i="2"/>
  <c r="BM277" i="2"/>
  <c r="Z277" i="2"/>
  <c r="Y277" i="2"/>
  <c r="BP277" i="2" s="1"/>
  <c r="BO276" i="2"/>
  <c r="BM276" i="2"/>
  <c r="Z276" i="2"/>
  <c r="Z279" i="2" s="1"/>
  <c r="Y276" i="2"/>
  <c r="BP276" i="2" s="1"/>
  <c r="X272" i="2"/>
  <c r="Z271" i="2"/>
  <c r="X271" i="2"/>
  <c r="BO270" i="2"/>
  <c r="BM270" i="2"/>
  <c r="Z270" i="2"/>
  <c r="Y270" i="2"/>
  <c r="P270" i="2"/>
  <c r="X268" i="2"/>
  <c r="X267" i="2"/>
  <c r="BO266" i="2"/>
  <c r="BM266" i="2"/>
  <c r="Z266" i="2"/>
  <c r="Z267" i="2" s="1"/>
  <c r="Y266" i="2"/>
  <c r="BN266" i="2" s="1"/>
  <c r="X262" i="2"/>
  <c r="X261" i="2"/>
  <c r="BP260" i="2"/>
  <c r="BO260" i="2"/>
  <c r="BN260" i="2"/>
  <c r="BM260" i="2"/>
  <c r="Z260" i="2"/>
  <c r="Y260" i="2"/>
  <c r="P260" i="2"/>
  <c r="BO259" i="2"/>
  <c r="BM259" i="2"/>
  <c r="Z259" i="2"/>
  <c r="Y259" i="2"/>
  <c r="Y262" i="2" s="1"/>
  <c r="P259" i="2"/>
  <c r="Y255" i="2"/>
  <c r="X255" i="2"/>
  <c r="X254" i="2"/>
  <c r="BP253" i="2"/>
  <c r="BO253" i="2"/>
  <c r="BN253" i="2"/>
  <c r="BM253" i="2"/>
  <c r="Z253" i="2"/>
  <c r="Z254" i="2" s="1"/>
  <c r="Y253" i="2"/>
  <c r="Y254" i="2" s="1"/>
  <c r="P253" i="2"/>
  <c r="X249" i="2"/>
  <c r="X248" i="2"/>
  <c r="BP247" i="2"/>
  <c r="BO247" i="2"/>
  <c r="BN247" i="2"/>
  <c r="BM247" i="2"/>
  <c r="Z247" i="2"/>
  <c r="Y247" i="2"/>
  <c r="P247" i="2"/>
  <c r="BO246" i="2"/>
  <c r="BM246" i="2"/>
  <c r="Z246" i="2"/>
  <c r="Y246" i="2"/>
  <c r="P246" i="2"/>
  <c r="Y243" i="2"/>
  <c r="X243" i="2"/>
  <c r="Z242" i="2"/>
  <c r="X242" i="2"/>
  <c r="BO241" i="2"/>
  <c r="BM241" i="2"/>
  <c r="Z241" i="2"/>
  <c r="Y241" i="2"/>
  <c r="P241" i="2"/>
  <c r="X238" i="2"/>
  <c r="X237" i="2"/>
  <c r="BO236" i="2"/>
  <c r="BM236" i="2"/>
  <c r="Z236" i="2"/>
  <c r="Y236" i="2"/>
  <c r="BN236" i="2" s="1"/>
  <c r="BO235" i="2"/>
  <c r="BM235" i="2"/>
  <c r="Z235" i="2"/>
  <c r="Y235" i="2"/>
  <c r="BP235" i="2" s="1"/>
  <c r="BO234" i="2"/>
  <c r="BM234" i="2"/>
  <c r="Z234" i="2"/>
  <c r="Z237" i="2" s="1"/>
  <c r="Y234" i="2"/>
  <c r="BP234" i="2" s="1"/>
  <c r="X232" i="2"/>
  <c r="Y231" i="2"/>
  <c r="X231" i="2"/>
  <c r="BP230" i="2"/>
  <c r="BO230" i="2"/>
  <c r="BN230" i="2"/>
  <c r="BM230" i="2"/>
  <c r="Z230" i="2"/>
  <c r="Z231" i="2" s="1"/>
  <c r="Y230" i="2"/>
  <c r="Y232" i="2" s="1"/>
  <c r="X227" i="2"/>
  <c r="X226" i="2"/>
  <c r="BO225" i="2"/>
  <c r="BM225" i="2"/>
  <c r="Z225" i="2"/>
  <c r="Y225" i="2"/>
  <c r="BN225" i="2" s="1"/>
  <c r="P225" i="2"/>
  <c r="BO224" i="2"/>
  <c r="BM224" i="2"/>
  <c r="Z224" i="2"/>
  <c r="Y224" i="2"/>
  <c r="P224" i="2"/>
  <c r="BO223" i="2"/>
  <c r="BM223" i="2"/>
  <c r="Z223" i="2"/>
  <c r="Y223" i="2"/>
  <c r="P223" i="2"/>
  <c r="BO222" i="2"/>
  <c r="BM222" i="2"/>
  <c r="Z222" i="2"/>
  <c r="Y222" i="2"/>
  <c r="P222" i="2"/>
  <c r="X219" i="2"/>
  <c r="X218" i="2"/>
  <c r="BO217" i="2"/>
  <c r="BM217" i="2"/>
  <c r="Z217" i="2"/>
  <c r="Y217" i="2"/>
  <c r="BP217" i="2" s="1"/>
  <c r="P217" i="2"/>
  <c r="BO216" i="2"/>
  <c r="BN216" i="2"/>
  <c r="BM216" i="2"/>
  <c r="Z216" i="2"/>
  <c r="Y216" i="2"/>
  <c r="BP216" i="2" s="1"/>
  <c r="P216" i="2"/>
  <c r="BO215" i="2"/>
  <c r="BN215" i="2"/>
  <c r="BM215" i="2"/>
  <c r="Z215" i="2"/>
  <c r="Y215" i="2"/>
  <c r="BP215" i="2" s="1"/>
  <c r="P215" i="2"/>
  <c r="BO214" i="2"/>
  <c r="BM214" i="2"/>
  <c r="Z214" i="2"/>
  <c r="Y214" i="2"/>
  <c r="BN214" i="2" s="1"/>
  <c r="P214" i="2"/>
  <c r="BP213" i="2"/>
  <c r="BO213" i="2"/>
  <c r="BN213" i="2"/>
  <c r="BM213" i="2"/>
  <c r="Z213" i="2"/>
  <c r="Z218" i="2" s="1"/>
  <c r="Y213" i="2"/>
  <c r="P213" i="2"/>
  <c r="BO212" i="2"/>
  <c r="BM212" i="2"/>
  <c r="Z212" i="2"/>
  <c r="Y212" i="2"/>
  <c r="Y219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O205" i="2"/>
  <c r="BN205" i="2"/>
  <c r="BM205" i="2"/>
  <c r="Z205" i="2"/>
  <c r="Z208" i="2" s="1"/>
  <c r="Y205" i="2"/>
  <c r="BP205" i="2" s="1"/>
  <c r="P205" i="2"/>
  <c r="X202" i="2"/>
  <c r="X201" i="2"/>
  <c r="BO200" i="2"/>
  <c r="BM200" i="2"/>
  <c r="Z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Z198" i="2"/>
  <c r="Y198" i="2"/>
  <c r="P198" i="2"/>
  <c r="BO197" i="2"/>
  <c r="BM197" i="2"/>
  <c r="Z197" i="2"/>
  <c r="Z201" i="2" s="1"/>
  <c r="Y197" i="2"/>
  <c r="P197" i="2"/>
  <c r="X193" i="2"/>
  <c r="Y192" i="2"/>
  <c r="X192" i="2"/>
  <c r="BP191" i="2"/>
  <c r="BO191" i="2"/>
  <c r="BN191" i="2"/>
  <c r="BM191" i="2"/>
  <c r="Z191" i="2"/>
  <c r="Z192" i="2" s="1"/>
  <c r="Y191" i="2"/>
  <c r="Y193" i="2" s="1"/>
  <c r="X189" i="2"/>
  <c r="X188" i="2"/>
  <c r="BO187" i="2"/>
  <c r="BM187" i="2"/>
  <c r="Z187" i="2"/>
  <c r="Y187" i="2"/>
  <c r="BN187" i="2" s="1"/>
  <c r="P187" i="2"/>
  <c r="BP186" i="2"/>
  <c r="BO186" i="2"/>
  <c r="BN186" i="2"/>
  <c r="BM186" i="2"/>
  <c r="Z186" i="2"/>
  <c r="Y186" i="2"/>
  <c r="P186" i="2"/>
  <c r="BO185" i="2"/>
  <c r="BM185" i="2"/>
  <c r="Z185" i="2"/>
  <c r="Y185" i="2"/>
  <c r="P185" i="2"/>
  <c r="X181" i="2"/>
  <c r="X180" i="2"/>
  <c r="BO179" i="2"/>
  <c r="BM179" i="2"/>
  <c r="Z179" i="2"/>
  <c r="Y179" i="2"/>
  <c r="P179" i="2"/>
  <c r="BO178" i="2"/>
  <c r="BM178" i="2"/>
  <c r="Z178" i="2"/>
  <c r="Y178" i="2"/>
  <c r="P178" i="2"/>
  <c r="X176" i="2"/>
  <c r="X175" i="2"/>
  <c r="BO174" i="2"/>
  <c r="BM174" i="2"/>
  <c r="Z174" i="2"/>
  <c r="Y174" i="2"/>
  <c r="BP174" i="2" s="1"/>
  <c r="P174" i="2"/>
  <c r="BO173" i="2"/>
  <c r="BN173" i="2"/>
  <c r="BM173" i="2"/>
  <c r="Z173" i="2"/>
  <c r="Y173" i="2"/>
  <c r="BP173" i="2" s="1"/>
  <c r="P173" i="2"/>
  <c r="BO172" i="2"/>
  <c r="BM172" i="2"/>
  <c r="Z172" i="2"/>
  <c r="Y172" i="2"/>
  <c r="BO171" i="2"/>
  <c r="BN171" i="2"/>
  <c r="BM171" i="2"/>
  <c r="Z171" i="2"/>
  <c r="Z175" i="2" s="1"/>
  <c r="Y171" i="2"/>
  <c r="Y168" i="2"/>
  <c r="X168" i="2"/>
  <c r="X167" i="2"/>
  <c r="BP166" i="2"/>
  <c r="BO166" i="2"/>
  <c r="BN166" i="2"/>
  <c r="BM166" i="2"/>
  <c r="Z166" i="2"/>
  <c r="Z167" i="2" s="1"/>
  <c r="Y166" i="2"/>
  <c r="Y167" i="2" s="1"/>
  <c r="X162" i="2"/>
  <c r="X161" i="2"/>
  <c r="BO160" i="2"/>
  <c r="BM160" i="2"/>
  <c r="Z160" i="2"/>
  <c r="Z161" i="2" s="1"/>
  <c r="Y160" i="2"/>
  <c r="P160" i="2"/>
  <c r="X157" i="2"/>
  <c r="X156" i="2"/>
  <c r="BO155" i="2"/>
  <c r="BM155" i="2"/>
  <c r="Z155" i="2"/>
  <c r="Y155" i="2"/>
  <c r="BP155" i="2" s="1"/>
  <c r="P155" i="2"/>
  <c r="BO154" i="2"/>
  <c r="BN154" i="2"/>
  <c r="BM154" i="2"/>
  <c r="Z154" i="2"/>
  <c r="Y154" i="2"/>
  <c r="BP154" i="2" s="1"/>
  <c r="P154" i="2"/>
  <c r="X151" i="2"/>
  <c r="X150" i="2"/>
  <c r="BO149" i="2"/>
  <c r="BM149" i="2"/>
  <c r="Z149" i="2"/>
  <c r="Z150" i="2" s="1"/>
  <c r="Y149" i="2"/>
  <c r="Y151" i="2" s="1"/>
  <c r="P149" i="2"/>
  <c r="X146" i="2"/>
  <c r="Z145" i="2"/>
  <c r="X145" i="2"/>
  <c r="BO144" i="2"/>
  <c r="BM144" i="2"/>
  <c r="Z144" i="2"/>
  <c r="Y144" i="2"/>
  <c r="Y145" i="2" s="1"/>
  <c r="X141" i="2"/>
  <c r="Y140" i="2"/>
  <c r="X140" i="2"/>
  <c r="BP139" i="2"/>
  <c r="BO139" i="2"/>
  <c r="BN139" i="2"/>
  <c r="BM139" i="2"/>
  <c r="Z139" i="2"/>
  <c r="Y139" i="2"/>
  <c r="P139" i="2"/>
  <c r="BO138" i="2"/>
  <c r="BM138" i="2"/>
  <c r="Z138" i="2"/>
  <c r="Y138" i="2"/>
  <c r="BN138" i="2" s="1"/>
  <c r="P138" i="2"/>
  <c r="X135" i="2"/>
  <c r="Z134" i="2"/>
  <c r="X134" i="2"/>
  <c r="BO133" i="2"/>
  <c r="BN133" i="2"/>
  <c r="BM133" i="2"/>
  <c r="Z133" i="2"/>
  <c r="Y133" i="2"/>
  <c r="BP133" i="2" s="1"/>
  <c r="P133" i="2"/>
  <c r="BO132" i="2"/>
  <c r="BM132" i="2"/>
  <c r="Z132" i="2"/>
  <c r="Y132" i="2"/>
  <c r="P132" i="2"/>
  <c r="X129" i="2"/>
  <c r="X128" i="2"/>
  <c r="BP127" i="2"/>
  <c r="BO127" i="2"/>
  <c r="BN127" i="2"/>
  <c r="BM127" i="2"/>
  <c r="Z127" i="2"/>
  <c r="Y127" i="2"/>
  <c r="P127" i="2"/>
  <c r="BO126" i="2"/>
  <c r="BM126" i="2"/>
  <c r="Z126" i="2"/>
  <c r="Y126" i="2"/>
  <c r="P126" i="2"/>
  <c r="Y123" i="2"/>
  <c r="X123" i="2"/>
  <c r="X122" i="2"/>
  <c r="BO121" i="2"/>
  <c r="BM121" i="2"/>
  <c r="Z121" i="2"/>
  <c r="Z122" i="2" s="1"/>
  <c r="Y121" i="2"/>
  <c r="BN121" i="2" s="1"/>
  <c r="X119" i="2"/>
  <c r="X118" i="2"/>
  <c r="BO117" i="2"/>
  <c r="BM117" i="2"/>
  <c r="Z117" i="2"/>
  <c r="Y117" i="2"/>
  <c r="P117" i="2"/>
  <c r="BO116" i="2"/>
  <c r="BM116" i="2"/>
  <c r="Z116" i="2"/>
  <c r="Y116" i="2"/>
  <c r="BN116" i="2" s="1"/>
  <c r="P116" i="2"/>
  <c r="BP115" i="2"/>
  <c r="BO115" i="2"/>
  <c r="BN115" i="2"/>
  <c r="BM115" i="2"/>
  <c r="Z115" i="2"/>
  <c r="Y115" i="2"/>
  <c r="P115" i="2"/>
  <c r="BO114" i="2"/>
  <c r="BM114" i="2"/>
  <c r="Z114" i="2"/>
  <c r="Y114" i="2"/>
  <c r="BN114" i="2" s="1"/>
  <c r="P114" i="2"/>
  <c r="BO113" i="2"/>
  <c r="BM113" i="2"/>
  <c r="Z113" i="2"/>
  <c r="Y113" i="2"/>
  <c r="P113" i="2"/>
  <c r="BO112" i="2"/>
  <c r="BM112" i="2"/>
  <c r="Z112" i="2"/>
  <c r="Z118" i="2" s="1"/>
  <c r="Y112" i="2"/>
  <c r="X109" i="2"/>
  <c r="X108" i="2"/>
  <c r="BO107" i="2"/>
  <c r="BM107" i="2"/>
  <c r="Z107" i="2"/>
  <c r="Y107" i="2"/>
  <c r="P107" i="2"/>
  <c r="BO106" i="2"/>
  <c r="BM106" i="2"/>
  <c r="Z106" i="2"/>
  <c r="Y106" i="2"/>
  <c r="BP106" i="2" s="1"/>
  <c r="BO105" i="2"/>
  <c r="BM105" i="2"/>
  <c r="Z105" i="2"/>
  <c r="Z108" i="2" s="1"/>
  <c r="Y105" i="2"/>
  <c r="P105" i="2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P99" i="2"/>
  <c r="BP98" i="2"/>
  <c r="BO98" i="2"/>
  <c r="BN98" i="2"/>
  <c r="BM98" i="2"/>
  <c r="Z98" i="2"/>
  <c r="Y98" i="2"/>
  <c r="P98" i="2"/>
  <c r="BO97" i="2"/>
  <c r="BM97" i="2"/>
  <c r="Z97" i="2"/>
  <c r="Y97" i="2"/>
  <c r="BN97" i="2" s="1"/>
  <c r="BO96" i="2"/>
  <c r="BM96" i="2"/>
  <c r="Z96" i="2"/>
  <c r="Y96" i="2"/>
  <c r="P96" i="2"/>
  <c r="BO95" i="2"/>
  <c r="BM95" i="2"/>
  <c r="Z95" i="2"/>
  <c r="Y95" i="2"/>
  <c r="Y92" i="2"/>
  <c r="X92" i="2"/>
  <c r="Z91" i="2"/>
  <c r="X91" i="2"/>
  <c r="BO90" i="2"/>
  <c r="BM90" i="2"/>
  <c r="Z90" i="2"/>
  <c r="Y90" i="2"/>
  <c r="P90" i="2"/>
  <c r="BO89" i="2"/>
  <c r="BM89" i="2"/>
  <c r="Z89" i="2"/>
  <c r="Y89" i="2"/>
  <c r="BP89" i="2" s="1"/>
  <c r="X86" i="2"/>
  <c r="Z85" i="2"/>
  <c r="X85" i="2"/>
  <c r="BO84" i="2"/>
  <c r="BM84" i="2"/>
  <c r="Z84" i="2"/>
  <c r="Y84" i="2"/>
  <c r="X81" i="2"/>
  <c r="X80" i="2"/>
  <c r="BO79" i="2"/>
  <c r="BM79" i="2"/>
  <c r="Z79" i="2"/>
  <c r="Y79" i="2"/>
  <c r="Y81" i="2" s="1"/>
  <c r="P79" i="2"/>
  <c r="BP78" i="2"/>
  <c r="BO78" i="2"/>
  <c r="BN78" i="2"/>
  <c r="BM78" i="2"/>
  <c r="Z78" i="2"/>
  <c r="Y78" i="2"/>
  <c r="P78" i="2"/>
  <c r="X75" i="2"/>
  <c r="X74" i="2"/>
  <c r="BO73" i="2"/>
  <c r="BM73" i="2"/>
  <c r="Z73" i="2"/>
  <c r="Y73" i="2"/>
  <c r="BP73" i="2" s="1"/>
  <c r="BO72" i="2"/>
  <c r="BN72" i="2"/>
  <c r="BM72" i="2"/>
  <c r="Z72" i="2"/>
  <c r="Y72" i="2"/>
  <c r="BP72" i="2" s="1"/>
  <c r="BP71" i="2"/>
  <c r="BO71" i="2"/>
  <c r="BN71" i="2"/>
  <c r="BM71" i="2"/>
  <c r="Z71" i="2"/>
  <c r="Y71" i="2"/>
  <c r="Y69" i="2"/>
  <c r="X69" i="2"/>
  <c r="X68" i="2"/>
  <c r="BO67" i="2"/>
  <c r="BM67" i="2"/>
  <c r="Z67" i="2"/>
  <c r="Z68" i="2" s="1"/>
  <c r="Y67" i="2"/>
  <c r="BN67" i="2" s="1"/>
  <c r="P67" i="2"/>
  <c r="X65" i="2"/>
  <c r="X64" i="2"/>
  <c r="BO63" i="2"/>
  <c r="BM63" i="2"/>
  <c r="Z63" i="2"/>
  <c r="Z64" i="2" s="1"/>
  <c r="Y63" i="2"/>
  <c r="BN63" i="2" s="1"/>
  <c r="X61" i="2"/>
  <c r="X60" i="2"/>
  <c r="BO59" i="2"/>
  <c r="BM59" i="2"/>
  <c r="Z59" i="2"/>
  <c r="Z60" i="2" s="1"/>
  <c r="Y59" i="2"/>
  <c r="Y61" i="2" s="1"/>
  <c r="X57" i="2"/>
  <c r="Z56" i="2"/>
  <c r="X56" i="2"/>
  <c r="BO55" i="2"/>
  <c r="BM55" i="2"/>
  <c r="Z55" i="2"/>
  <c r="Y55" i="2"/>
  <c r="BP55" i="2" s="1"/>
  <c r="X52" i="2"/>
  <c r="X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BN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P45" i="2"/>
  <c r="BP44" i="2"/>
  <c r="BO44" i="2"/>
  <c r="BN44" i="2"/>
  <c r="BM44" i="2"/>
  <c r="Z44" i="2"/>
  <c r="Z51" i="2" s="1"/>
  <c r="Y44" i="2"/>
  <c r="P44" i="2"/>
  <c r="BO43" i="2"/>
  <c r="BM43" i="2"/>
  <c r="Z43" i="2"/>
  <c r="Y43" i="2"/>
  <c r="BP43" i="2" s="1"/>
  <c r="P43" i="2"/>
  <c r="X40" i="2"/>
  <c r="X39" i="2"/>
  <c r="BO38" i="2"/>
  <c r="BM38" i="2"/>
  <c r="Z38" i="2"/>
  <c r="Y38" i="2"/>
  <c r="BP38" i="2" s="1"/>
  <c r="BO37" i="2"/>
  <c r="BM37" i="2"/>
  <c r="Z37" i="2"/>
  <c r="Y37" i="2"/>
  <c r="BP37" i="2" s="1"/>
  <c r="BO36" i="2"/>
  <c r="BM36" i="2"/>
  <c r="Z36" i="2"/>
  <c r="Z39" i="2" s="1"/>
  <c r="Y36" i="2"/>
  <c r="Y39" i="2" s="1"/>
  <c r="X33" i="2"/>
  <c r="X32" i="2"/>
  <c r="BP31" i="2"/>
  <c r="BO31" i="2"/>
  <c r="BN31" i="2"/>
  <c r="BM31" i="2"/>
  <c r="Z31" i="2"/>
  <c r="Y31" i="2"/>
  <c r="BO30" i="2"/>
  <c r="BM30" i="2"/>
  <c r="Z30" i="2"/>
  <c r="Y30" i="2"/>
  <c r="BP29" i="2"/>
  <c r="BO29" i="2"/>
  <c r="BN29" i="2"/>
  <c r="BM29" i="2"/>
  <c r="Z29" i="2"/>
  <c r="Y29" i="2"/>
  <c r="BP28" i="2"/>
  <c r="BO28" i="2"/>
  <c r="BN28" i="2"/>
  <c r="BM28" i="2"/>
  <c r="Z28" i="2"/>
  <c r="Z32" i="2" s="1"/>
  <c r="Y28" i="2"/>
  <c r="X24" i="2"/>
  <c r="X325" i="2" s="1"/>
  <c r="X23" i="2"/>
  <c r="BO22" i="2"/>
  <c r="BM22" i="2"/>
  <c r="X326" i="2" s="1"/>
  <c r="Z22" i="2"/>
  <c r="Z23" i="2" s="1"/>
  <c r="Y22" i="2"/>
  <c r="BN22" i="2" s="1"/>
  <c r="P22" i="2"/>
  <c r="H10" i="2"/>
  <c r="A9" i="2"/>
  <c r="F10" i="2" s="1"/>
  <c r="D7" i="2"/>
  <c r="Q6" i="2"/>
  <c r="P2" i="2"/>
  <c r="BP22" i="2" l="1"/>
  <c r="Y52" i="2"/>
  <c r="Z74" i="2"/>
  <c r="Y85" i="2"/>
  <c r="BP84" i="2"/>
  <c r="BN84" i="2"/>
  <c r="BP96" i="2"/>
  <c r="BN96" i="2"/>
  <c r="BP99" i="2"/>
  <c r="BN99" i="2"/>
  <c r="Y109" i="2"/>
  <c r="BN105" i="2"/>
  <c r="BP113" i="2"/>
  <c r="BN113" i="2"/>
  <c r="BP126" i="2"/>
  <c r="BN126" i="2"/>
  <c r="Y128" i="2"/>
  <c r="BP172" i="2"/>
  <c r="BN172" i="2"/>
  <c r="Y181" i="2"/>
  <c r="BP178" i="2"/>
  <c r="BN178" i="2"/>
  <c r="BP187" i="2"/>
  <c r="BP198" i="2"/>
  <c r="BN198" i="2"/>
  <c r="BP246" i="2"/>
  <c r="Y249" i="2"/>
  <c r="Y248" i="2"/>
  <c r="Y271" i="2"/>
  <c r="BP270" i="2"/>
  <c r="BN270" i="2"/>
  <c r="Y319" i="2"/>
  <c r="BN297" i="2"/>
  <c r="BP303" i="2"/>
  <c r="BN303" i="2"/>
  <c r="BP305" i="2"/>
  <c r="BN305" i="2"/>
  <c r="BP312" i="2"/>
  <c r="BN312" i="2"/>
  <c r="X327" i="2"/>
  <c r="Y33" i="2"/>
  <c r="BN37" i="2"/>
  <c r="BN38" i="2"/>
  <c r="X329" i="2"/>
  <c r="BN43" i="2"/>
  <c r="BN49" i="2"/>
  <c r="BN55" i="2"/>
  <c r="BN59" i="2"/>
  <c r="BP59" i="2"/>
  <c r="Y60" i="2"/>
  <c r="BP67" i="2"/>
  <c r="Y68" i="2"/>
  <c r="Y75" i="2"/>
  <c r="Y86" i="2"/>
  <c r="BP90" i="2"/>
  <c r="BN90" i="2"/>
  <c r="BP107" i="2"/>
  <c r="BN107" i="2"/>
  <c r="BP116" i="2"/>
  <c r="BP117" i="2"/>
  <c r="BN117" i="2"/>
  <c r="Z128" i="2"/>
  <c r="Y135" i="2"/>
  <c r="Y134" i="2"/>
  <c r="BP132" i="2"/>
  <c r="BN132" i="2"/>
  <c r="Z140" i="2"/>
  <c r="BP144" i="2"/>
  <c r="Y146" i="2"/>
  <c r="Z156" i="2"/>
  <c r="Y162" i="2"/>
  <c r="Y161" i="2"/>
  <c r="BP160" i="2"/>
  <c r="BN160" i="2"/>
  <c r="Z188" i="2"/>
  <c r="Y209" i="2"/>
  <c r="Y226" i="2"/>
  <c r="BP222" i="2"/>
  <c r="BN222" i="2"/>
  <c r="BP224" i="2"/>
  <c r="BN224" i="2"/>
  <c r="BP236" i="2"/>
  <c r="BP241" i="2"/>
  <c r="Y242" i="2"/>
  <c r="Z248" i="2"/>
  <c r="Y272" i="2"/>
  <c r="BP278" i="2"/>
  <c r="BP282" i="2"/>
  <c r="Y284" i="2"/>
  <c r="BN282" i="2"/>
  <c r="BP292" i="2"/>
  <c r="BN292" i="2"/>
  <c r="BP300" i="2"/>
  <c r="BN300" i="2"/>
  <c r="BP306" i="2"/>
  <c r="BN306" i="2"/>
  <c r="Y324" i="2"/>
  <c r="BN322" i="2"/>
  <c r="Y80" i="2"/>
  <c r="Z80" i="2"/>
  <c r="Y91" i="2"/>
  <c r="Y102" i="2"/>
  <c r="Z101" i="2"/>
  <c r="Y119" i="2"/>
  <c r="BP114" i="2"/>
  <c r="BP121" i="2"/>
  <c r="Y122" i="2"/>
  <c r="Y129" i="2"/>
  <c r="BP138" i="2"/>
  <c r="Y176" i="2"/>
  <c r="Z180" i="2"/>
  <c r="Y180" i="2"/>
  <c r="Y188" i="2"/>
  <c r="BP185" i="2"/>
  <c r="Y202" i="2"/>
  <c r="Y208" i="2"/>
  <c r="Z226" i="2"/>
  <c r="Y227" i="2"/>
  <c r="Z261" i="2"/>
  <c r="Y288" i="2"/>
  <c r="Y295" i="2"/>
  <c r="Z318" i="2"/>
  <c r="BP298" i="2"/>
  <c r="BP299" i="2"/>
  <c r="X328" i="2"/>
  <c r="Z330" i="2"/>
  <c r="BN259" i="2"/>
  <c r="BN36" i="2"/>
  <c r="BP47" i="2"/>
  <c r="BP63" i="2"/>
  <c r="BP79" i="2"/>
  <c r="BN100" i="2"/>
  <c r="BN106" i="2"/>
  <c r="BN112" i="2"/>
  <c r="BN149" i="2"/>
  <c r="BN200" i="2"/>
  <c r="BP214" i="2"/>
  <c r="BP225" i="2"/>
  <c r="Y237" i="2"/>
  <c r="Y279" i="2"/>
  <c r="BN307" i="2"/>
  <c r="BN310" i="2"/>
  <c r="BN313" i="2"/>
  <c r="BN316" i="2"/>
  <c r="BP97" i="2"/>
  <c r="Y189" i="2"/>
  <c r="BP197" i="2"/>
  <c r="BP259" i="2"/>
  <c r="BP293" i="2"/>
  <c r="BP301" i="2"/>
  <c r="Y23" i="2"/>
  <c r="BN30" i="2"/>
  <c r="Y40" i="2"/>
  <c r="BN50" i="2"/>
  <c r="Y57" i="2"/>
  <c r="Y74" i="2"/>
  <c r="BN155" i="2"/>
  <c r="BP171" i="2"/>
  <c r="BN174" i="2"/>
  <c r="BN206" i="2"/>
  <c r="BN217" i="2"/>
  <c r="Y267" i="2"/>
  <c r="BN291" i="2"/>
  <c r="Y294" i="2"/>
  <c r="BP322" i="2"/>
  <c r="BP36" i="2"/>
  <c r="BN45" i="2"/>
  <c r="Y64" i="2"/>
  <c r="BN89" i="2"/>
  <c r="BN95" i="2"/>
  <c r="BP112" i="2"/>
  <c r="Y141" i="2"/>
  <c r="BP149" i="2"/>
  <c r="BN179" i="2"/>
  <c r="BN212" i="2"/>
  <c r="BN223" i="2"/>
  <c r="BN234" i="2"/>
  <c r="BN246" i="2"/>
  <c r="BN276" i="2"/>
  <c r="BN286" i="2"/>
  <c r="Y56" i="2"/>
  <c r="BN79" i="2"/>
  <c r="BP266" i="2"/>
  <c r="Y118" i="2"/>
  <c r="Y238" i="2"/>
  <c r="Y280" i="2"/>
  <c r="BP291" i="2"/>
  <c r="Y323" i="2"/>
  <c r="Y24" i="2"/>
  <c r="BP30" i="2"/>
  <c r="F9" i="2"/>
  <c r="BP45" i="2"/>
  <c r="BP95" i="2"/>
  <c r="Y101" i="2"/>
  <c r="Y150" i="2"/>
  <c r="BP179" i="2"/>
  <c r="Y201" i="2"/>
  <c r="BP212" i="2"/>
  <c r="BP223" i="2"/>
  <c r="Y268" i="2"/>
  <c r="BN302" i="2"/>
  <c r="BN73" i="2"/>
  <c r="H9" i="2"/>
  <c r="Y65" i="2"/>
  <c r="Y156" i="2"/>
  <c r="Y175" i="2"/>
  <c r="Y218" i="2"/>
  <c r="J9" i="2"/>
  <c r="BN144" i="2"/>
  <c r="BN308" i="2"/>
  <c r="BN311" i="2"/>
  <c r="BN314" i="2"/>
  <c r="BN317" i="2"/>
  <c r="BN197" i="2"/>
  <c r="Y51" i="2"/>
  <c r="A10" i="2"/>
  <c r="Y157" i="2"/>
  <c r="BN207" i="2"/>
  <c r="BN235" i="2"/>
  <c r="BN241" i="2"/>
  <c r="Y261" i="2"/>
  <c r="BP297" i="2"/>
  <c r="Y318" i="2"/>
  <c r="Y32" i="2"/>
  <c r="Y108" i="2"/>
  <c r="BP105" i="2"/>
  <c r="BN185" i="2"/>
  <c r="Y327" i="2" l="1"/>
  <c r="Y326" i="2"/>
  <c r="Y328" i="2"/>
  <c r="Y329" i="2"/>
  <c r="Y325" i="2"/>
  <c r="C338" i="2"/>
  <c r="B338" i="2"/>
  <c r="A338" i="2"/>
</calcChain>
</file>

<file path=xl/sharedStrings.xml><?xml version="1.0" encoding="utf-8"?>
<sst xmlns="http://schemas.openxmlformats.org/spreadsheetml/2006/main" count="2188" uniqueCount="540">
  <si>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</si>
  <si>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</si>
  <si>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</si>
  <si>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</si>
  <si>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</si>
  <si>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</si>
  <si>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</si>
  <si>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</si>
  <si>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</si>
  <si>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</si>
  <si>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</si>
  <si>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</si>
  <si>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</si>
  <si>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</si>
  <si>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</si>
  <si>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</si>
  <si>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</si>
  <si>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</si>
  <si>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</si>
  <si>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</si>
  <si>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</si>
  <si>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</si>
  <si>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</si>
  <si>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</si>
  <si>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</si>
  <si>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</si>
  <si>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</si>
  <si>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</si>
  <si>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</si>
  <si>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</si>
  <si>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</si>
  <si>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</si>
  <si>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</si>
  <si>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</si>
  <si>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</si>
  <si>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</si>
  <si>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</si>
  <si>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</si>
  <si>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</si>
  <si>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</si>
  <si>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</si>
  <si>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</si>
  <si>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</si>
  <si>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</si>
  <si>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</si>
  <si>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</si>
  <si>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</si>
  <si>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</si>
  <si>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</si>
  <si>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</si>
  <si>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</si>
  <si>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</si>
  <si>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</si>
  <si>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</si>
  <si>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</si>
  <si>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</si>
  <si>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</si>
  <si>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</si>
  <si>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</si>
  <si>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</si>
  <si>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</si>
  <si>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</si>
  <si>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</si>
  <si>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</si>
  <si>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</si>
  <si>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</si>
  <si>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</si>
  <si>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</si>
  <si>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</si>
  <si>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</si>
  <si>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</si>
  <si>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</si>
  <si>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08.04.2025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</si>
  <si>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</si>
  <si>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</si>
  <si>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</si>
  <si>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</si>
  <si>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</si>
  <si>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</si>
  <si>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</si>
  <si>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</si>
  <si>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</si>
  <si>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</si>
  <si>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</si>
  <si>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</si>
  <si>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</si>
  <si>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</si>
  <si>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</si>
  <si>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</si>
  <si>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</si>
  <si>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</si>
  <si>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</si>
  <si>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</si>
  <si>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</si>
  <si>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</si>
  <si>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</si>
  <si>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</si>
  <si>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</si>
  <si>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</si>
  <si>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</si>
  <si>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</si>
  <si>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</si>
  <si>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</si>
  <si>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</si>
  <si>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</si>
  <si>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</si>
  <si>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</si>
  <si>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</si>
  <si>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</si>
  <si>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</si>
  <si>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</si>
  <si>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</si>
  <si>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</si>
  <si>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</si>
  <si>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</si>
  <si>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</si>
  <si>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</si>
  <si>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</si>
  <si>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</si>
  <si>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</si>
  <si>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</si>
  <si>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</si>
  <si>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</si>
  <si>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</si>
  <si>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</si>
  <si>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</si>
  <si>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</si>
  <si>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</si>
  <si>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</si>
  <si>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</si>
  <si>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</si>
  <si>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</si>
  <si>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</si>
  <si>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</si>
  <si>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</si>
  <si>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</si>
  <si>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</si>
  <si>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</si>
  <si>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</si>
  <si>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</si>
  <si>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</si>
  <si>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</si>
  <si>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</si>
  <si>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</si>
  <si>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</si>
  <si>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</si>
  <si>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</si>
  <si>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</si>
  <si>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</si>
  <si>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</si>
  <si>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</si>
  <si>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</si>
  <si>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</si>
  <si>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</si>
  <si>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</si>
  <si>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</si>
  <si>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</si>
  <si>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</si>
  <si>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</si>
  <si>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</si>
  <si>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</si>
  <si>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</si>
  <si>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</si>
  <si>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</si>
  <si>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</si>
  <si>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</si>
  <si>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</si>
  <si>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</si>
  <si>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</si>
  <si>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</si>
  <si>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</si>
  <si>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</si>
  <si>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</si>
  <si>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</si>
  <si>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</si>
  <si>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</si>
  <si>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</si>
  <si>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</si>
  <si>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</si>
  <si>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</si>
  <si>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</si>
  <si>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</si>
  <si>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</si>
  <si>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</si>
  <si>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</si>
  <si>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</si>
  <si>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</si>
  <si>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</si>
  <si>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</si>
  <si>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</si>
  <si>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</si>
  <si>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</si>
  <si>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</si>
  <si>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</si>
  <si>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</si>
  <si>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</si>
  <si>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</si>
  <si>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</si>
  <si>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</si>
  <si>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</si>
  <si>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</si>
  <si>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</si>
  <si>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</si>
  <si>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</si>
  <si>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</si>
  <si>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</si>
  <si>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</si>
  <si>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</si>
  <si>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</si>
  <si>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</si>
  <si>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</si>
  <si>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</si>
  <si>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</si>
  <si>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</si>
  <si>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</si>
  <si>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</si>
  <si>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</si>
  <si>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</si>
  <si>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</si>
  <si>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Новинка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</si>
  <si>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</si>
  <si>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</si>
  <si>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</si>
  <si>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</si>
  <si>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</si>
  <si>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</si>
  <si>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</si>
  <si>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</si>
  <si>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</si>
  <si>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</si>
  <si>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</si>
  <si>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</si>
  <si>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«Пельмени 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</si>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</sst>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Q12" sqref="Q12:R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45759</v>
      </c>
      <c r="R5" s="348"/>
      <c r="T5" s="349" t="s">
        <v>3</v>
      </c>
      <c r="U5" s="350"/>
      <c r="V5" s="351" t="s">
        <v>516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517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Суббота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/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0.41666666666666669</v>
      </c>
      <c r="R8" s="368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9"/>
      <c r="C9" s="369"/>
      <c r="D9" s="370" t="s">
        <v>46</v>
      </c>
      <c r="E9" s="371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9"/>
      <c r="H9" s="372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M9" s="372"/>
      <c r="N9" s="73"/>
      <c r="P9" s="31" t="s">
        <v>15</v>
      </c>
      <c r="Q9" s="373"/>
      <c r="R9" s="373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9"/>
      <c r="C10" s="369"/>
      <c r="D10" s="370"/>
      <c r="E10" s="371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9"/>
      <c r="H10" s="374" t="str">
        <f>IFERROR(VLOOKUP($D$10,Proxy,2,FALSE),"")</f>
        <v/>
      </c>
      <c r="I10" s="374"/>
      <c r="J10" s="374"/>
      <c r="K10" s="374"/>
      <c r="L10" s="374"/>
      <c r="M10" s="374"/>
      <c r="N10" s="74"/>
      <c r="P10" s="31" t="s">
        <v>32</v>
      </c>
      <c r="Q10" s="375"/>
      <c r="R10" s="375"/>
      <c r="U10" s="29" t="s">
        <v>12</v>
      </c>
      <c r="V10" s="376" t="s">
        <v>74</v>
      </c>
      <c r="W10" s="37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8"/>
      <c r="R11" s="378"/>
      <c r="U11" s="29" t="s">
        <v>28</v>
      </c>
      <c r="V11" s="379" t="s">
        <v>55</v>
      </c>
      <c r="W11" s="3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0" t="s">
        <v>75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79"/>
      <c r="P12" s="27" t="s">
        <v>30</v>
      </c>
      <c r="Q12" s="368"/>
      <c r="R12" s="368"/>
      <c r="S12" s="28"/>
      <c r="T12"/>
      <c r="U12" s="29" t="s">
        <v>46</v>
      </c>
      <c r="V12" s="381"/>
      <c r="W12" s="381"/>
      <c r="X12"/>
      <c r="AB12" s="59"/>
      <c r="AC12" s="59"/>
      <c r="AD12" s="59"/>
      <c r="AE12" s="59"/>
    </row>
    <row r="13" spans="1:32" s="17" customFormat="1" ht="23.25" customHeight="1" x14ac:dyDescent="0.2">
      <c r="A13" s="380" t="s">
        <v>76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79"/>
      <c r="O13" s="31"/>
      <c r="P13" s="31" t="s">
        <v>31</v>
      </c>
      <c r="Q13" s="379"/>
      <c r="R13" s="3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0" t="s">
        <v>77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2" t="s">
        <v>78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80"/>
      <c r="O15"/>
      <c r="P15" s="383" t="s">
        <v>61</v>
      </c>
      <c r="Q15" s="383"/>
      <c r="R15" s="383"/>
      <c r="S15" s="383"/>
      <c r="T15" s="38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4"/>
      <c r="Q16" s="384"/>
      <c r="R16" s="384"/>
      <c r="S16" s="384"/>
      <c r="T16" s="3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7" t="s">
        <v>59</v>
      </c>
      <c r="B17" s="387" t="s">
        <v>49</v>
      </c>
      <c r="C17" s="389" t="s">
        <v>48</v>
      </c>
      <c r="D17" s="391" t="s">
        <v>50</v>
      </c>
      <c r="E17" s="392"/>
      <c r="F17" s="387" t="s">
        <v>21</v>
      </c>
      <c r="G17" s="387" t="s">
        <v>24</v>
      </c>
      <c r="H17" s="387" t="s">
        <v>22</v>
      </c>
      <c r="I17" s="387" t="s">
        <v>23</v>
      </c>
      <c r="J17" s="387" t="s">
        <v>16</v>
      </c>
      <c r="K17" s="387" t="s">
        <v>66</v>
      </c>
      <c r="L17" s="387" t="s">
        <v>68</v>
      </c>
      <c r="M17" s="387" t="s">
        <v>2</v>
      </c>
      <c r="N17" s="387" t="s">
        <v>67</v>
      </c>
      <c r="O17" s="387" t="s">
        <v>25</v>
      </c>
      <c r="P17" s="391" t="s">
        <v>17</v>
      </c>
      <c r="Q17" s="395"/>
      <c r="R17" s="395"/>
      <c r="S17" s="395"/>
      <c r="T17" s="392"/>
      <c r="U17" s="385" t="s">
        <v>56</v>
      </c>
      <c r="V17" s="386"/>
      <c r="W17" s="387" t="s">
        <v>6</v>
      </c>
      <c r="X17" s="387" t="s">
        <v>41</v>
      </c>
      <c r="Y17" s="397" t="s">
        <v>54</v>
      </c>
      <c r="Z17" s="399" t="s">
        <v>18</v>
      </c>
      <c r="AA17" s="401" t="s">
        <v>60</v>
      </c>
      <c r="AB17" s="401" t="s">
        <v>19</v>
      </c>
      <c r="AC17" s="401" t="s">
        <v>69</v>
      </c>
      <c r="AD17" s="403" t="s">
        <v>57</v>
      </c>
      <c r="AE17" s="404"/>
      <c r="AF17" s="405"/>
      <c r="AG17" s="85"/>
      <c r="BD17" s="84" t="s">
        <v>64</v>
      </c>
    </row>
    <row r="18" spans="1:68" ht="14.25" customHeight="1" x14ac:dyDescent="0.2">
      <c r="A18" s="388"/>
      <c r="B18" s="388"/>
      <c r="C18" s="390"/>
      <c r="D18" s="393"/>
      <c r="E18" s="394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93"/>
      <c r="Q18" s="396"/>
      <c r="R18" s="396"/>
      <c r="S18" s="396"/>
      <c r="T18" s="394"/>
      <c r="U18" s="86" t="s">
        <v>44</v>
      </c>
      <c r="V18" s="86" t="s">
        <v>43</v>
      </c>
      <c r="W18" s="388"/>
      <c r="X18" s="388"/>
      <c r="Y18" s="398"/>
      <c r="Z18" s="400"/>
      <c r="AA18" s="402"/>
      <c r="AB18" s="402"/>
      <c r="AC18" s="402"/>
      <c r="AD18" s="406"/>
      <c r="AE18" s="407"/>
      <c r="AF18" s="408"/>
      <c r="AG18" s="85"/>
      <c r="BD18" s="84"/>
    </row>
    <row r="19" spans="1:68" ht="27.75" customHeight="1" x14ac:dyDescent="0.2">
      <c r="A19" s="409" t="s">
        <v>79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54"/>
      <c r="AB19" s="54"/>
      <c r="AC19" s="54"/>
    </row>
    <row r="20" spans="1:68" ht="16.5" customHeight="1" x14ac:dyDescent="0.25">
      <c r="A20" s="410" t="s">
        <v>79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5"/>
      <c r="AB20" s="65"/>
      <c r="AC20" s="82"/>
    </row>
    <row r="21" spans="1:68" ht="14.25" customHeight="1" x14ac:dyDescent="0.25">
      <c r="A21" s="411" t="s">
        <v>80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12">
        <v>4607111035752</v>
      </c>
      <c r="E22" s="41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4"/>
      <c r="R22" s="414"/>
      <c r="S22" s="414"/>
      <c r="T22" s="41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20"/>
      <c r="P23" s="416" t="s">
        <v>40</v>
      </c>
      <c r="Q23" s="417"/>
      <c r="R23" s="417"/>
      <c r="S23" s="417"/>
      <c r="T23" s="417"/>
      <c r="U23" s="417"/>
      <c r="V23" s="41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419"/>
      <c r="L24" s="419"/>
      <c r="M24" s="419"/>
      <c r="N24" s="419"/>
      <c r="O24" s="420"/>
      <c r="P24" s="416" t="s">
        <v>40</v>
      </c>
      <c r="Q24" s="417"/>
      <c r="R24" s="417"/>
      <c r="S24" s="417"/>
      <c r="T24" s="417"/>
      <c r="U24" s="417"/>
      <c r="V24" s="41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9" t="s">
        <v>45</v>
      </c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  <c r="AA25" s="54"/>
      <c r="AB25" s="54"/>
      <c r="AC25" s="54"/>
    </row>
    <row r="26" spans="1:68" ht="16.5" customHeight="1" x14ac:dyDescent="0.25">
      <c r="A26" s="410" t="s">
        <v>88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65"/>
      <c r="AB26" s="65"/>
      <c r="AC26" s="82"/>
    </row>
    <row r="27" spans="1:68" ht="14.25" customHeight="1" x14ac:dyDescent="0.25">
      <c r="A27" s="411" t="s">
        <v>89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12">
        <v>4607111036520</v>
      </c>
      <c r="E28" s="41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21" t="s">
        <v>92</v>
      </c>
      <c r="Q28" s="414"/>
      <c r="R28" s="414"/>
      <c r="S28" s="414"/>
      <c r="T28" s="41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412">
        <v>4607111036537</v>
      </c>
      <c r="E29" s="41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22" t="s">
        <v>98</v>
      </c>
      <c r="Q29" s="414"/>
      <c r="R29" s="414"/>
      <c r="S29" s="414"/>
      <c r="T29" s="41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4301132184</v>
      </c>
      <c r="D30" s="412">
        <v>4607111036599</v>
      </c>
      <c r="E30" s="41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365</v>
      </c>
      <c r="P30" s="423" t="s">
        <v>101</v>
      </c>
      <c r="Q30" s="414"/>
      <c r="R30" s="414"/>
      <c r="S30" s="414"/>
      <c r="T30" s="41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4301132183</v>
      </c>
      <c r="D31" s="412">
        <v>4607111036605</v>
      </c>
      <c r="E31" s="41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365</v>
      </c>
      <c r="P31" s="424" t="s">
        <v>104</v>
      </c>
      <c r="Q31" s="414"/>
      <c r="R31" s="414"/>
      <c r="S31" s="414"/>
      <c r="T31" s="41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9"/>
      <c r="B32" s="419"/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20"/>
      <c r="P32" s="416" t="s">
        <v>40</v>
      </c>
      <c r="Q32" s="417"/>
      <c r="R32" s="417"/>
      <c r="S32" s="417"/>
      <c r="T32" s="417"/>
      <c r="U32" s="417"/>
      <c r="V32" s="41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9"/>
      <c r="B33" s="419"/>
      <c r="C33" s="419"/>
      <c r="D33" s="419"/>
      <c r="E33" s="419"/>
      <c r="F33" s="419"/>
      <c r="G33" s="419"/>
      <c r="H33" s="419"/>
      <c r="I33" s="419"/>
      <c r="J33" s="419"/>
      <c r="K33" s="419"/>
      <c r="L33" s="419"/>
      <c r="M33" s="419"/>
      <c r="N33" s="419"/>
      <c r="O33" s="420"/>
      <c r="P33" s="416" t="s">
        <v>40</v>
      </c>
      <c r="Q33" s="417"/>
      <c r="R33" s="417"/>
      <c r="S33" s="417"/>
      <c r="T33" s="417"/>
      <c r="U33" s="417"/>
      <c r="V33" s="41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0" t="s">
        <v>105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65"/>
      <c r="AB34" s="65"/>
      <c r="AC34" s="82"/>
    </row>
    <row r="35" spans="1:68" ht="14.25" customHeight="1" x14ac:dyDescent="0.25">
      <c r="A35" s="411" t="s">
        <v>80</v>
      </c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/>
      <c r="Y35" s="411"/>
      <c r="Z35" s="411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12">
        <v>4620207490075</v>
      </c>
      <c r="E36" s="41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25" t="s">
        <v>108</v>
      </c>
      <c r="Q36" s="414"/>
      <c r="R36" s="414"/>
      <c r="S36" s="414"/>
      <c r="T36" s="41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412">
        <v>4620207490174</v>
      </c>
      <c r="E37" s="412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26" t="s">
        <v>112</v>
      </c>
      <c r="Q37" s="414"/>
      <c r="R37" s="414"/>
      <c r="S37" s="414"/>
      <c r="T37" s="41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412">
        <v>4620207490044</v>
      </c>
      <c r="E38" s="412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27" t="s">
        <v>116</v>
      </c>
      <c r="Q38" s="414"/>
      <c r="R38" s="414"/>
      <c r="S38" s="414"/>
      <c r="T38" s="415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20"/>
      <c r="P39" s="416" t="s">
        <v>40</v>
      </c>
      <c r="Q39" s="417"/>
      <c r="R39" s="417"/>
      <c r="S39" s="417"/>
      <c r="T39" s="417"/>
      <c r="U39" s="417"/>
      <c r="V39" s="418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9"/>
      <c r="B40" s="419"/>
      <c r="C40" s="419"/>
      <c r="D40" s="419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20"/>
      <c r="P40" s="416" t="s">
        <v>40</v>
      </c>
      <c r="Q40" s="417"/>
      <c r="R40" s="417"/>
      <c r="S40" s="417"/>
      <c r="T40" s="417"/>
      <c r="U40" s="417"/>
      <c r="V40" s="418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0" t="s">
        <v>118</v>
      </c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65"/>
      <c r="AB41" s="65"/>
      <c r="AC41" s="82"/>
    </row>
    <row r="42" spans="1:68" ht="14.25" customHeight="1" x14ac:dyDescent="0.25">
      <c r="A42" s="411" t="s">
        <v>80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1"/>
      <c r="X42" s="411"/>
      <c r="Y42" s="411"/>
      <c r="Z42" s="411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412">
        <v>4607111038999</v>
      </c>
      <c r="E43" s="41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4"/>
      <c r="R43" s="414"/>
      <c r="S43" s="414"/>
      <c r="T43" s="41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87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4301070972</v>
      </c>
      <c r="D44" s="412">
        <v>4607111037183</v>
      </c>
      <c r="E44" s="412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4"/>
      <c r="R44" s="414"/>
      <c r="S44" s="414"/>
      <c r="T44" s="41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4301071044</v>
      </c>
      <c r="D45" s="412">
        <v>4607111039385</v>
      </c>
      <c r="E45" s="412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4"/>
      <c r="R45" s="414"/>
      <c r="S45" s="414"/>
      <c r="T45" s="41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4301071045</v>
      </c>
      <c r="D46" s="412">
        <v>4607111039392</v>
      </c>
      <c r="E46" s="412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3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4"/>
      <c r="R46" s="414"/>
      <c r="S46" s="414"/>
      <c r="T46" s="41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128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4301071031</v>
      </c>
      <c r="D47" s="412">
        <v>4607111038982</v>
      </c>
      <c r="E47" s="412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3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4"/>
      <c r="R47" s="414"/>
      <c r="S47" s="414"/>
      <c r="T47" s="41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128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4301071046</v>
      </c>
      <c r="D48" s="412">
        <v>4607111039354</v>
      </c>
      <c r="E48" s="41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3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4"/>
      <c r="R48" s="414"/>
      <c r="S48" s="414"/>
      <c r="T48" s="41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128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4301070968</v>
      </c>
      <c r="D49" s="412">
        <v>4607111036889</v>
      </c>
      <c r="E49" s="41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4"/>
      <c r="R49" s="414"/>
      <c r="S49" s="414"/>
      <c r="T49" s="41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128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4301071047</v>
      </c>
      <c r="D50" s="412">
        <v>4607111039330</v>
      </c>
      <c r="E50" s="41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4"/>
      <c r="R50" s="414"/>
      <c r="S50" s="414"/>
      <c r="T50" s="41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128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19"/>
      <c r="B51" s="419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20"/>
      <c r="P51" s="416" t="s">
        <v>40</v>
      </c>
      <c r="Q51" s="417"/>
      <c r="R51" s="417"/>
      <c r="S51" s="417"/>
      <c r="T51" s="417"/>
      <c r="U51" s="417"/>
      <c r="V51" s="418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19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20"/>
      <c r="P52" s="416" t="s">
        <v>40</v>
      </c>
      <c r="Q52" s="417"/>
      <c r="R52" s="417"/>
      <c r="S52" s="417"/>
      <c r="T52" s="417"/>
      <c r="U52" s="417"/>
      <c r="V52" s="418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0" t="s">
        <v>137</v>
      </c>
      <c r="B53" s="410"/>
      <c r="C53" s="410"/>
      <c r="D53" s="410"/>
      <c r="E53" s="410"/>
      <c r="F53" s="410"/>
      <c r="G53" s="410"/>
      <c r="H53" s="410"/>
      <c r="I53" s="410"/>
      <c r="J53" s="410"/>
      <c r="K53" s="410"/>
      <c r="L53" s="410"/>
      <c r="M53" s="410"/>
      <c r="N53" s="410"/>
      <c r="O53" s="410"/>
      <c r="P53" s="410"/>
      <c r="Q53" s="410"/>
      <c r="R53" s="410"/>
      <c r="S53" s="410"/>
      <c r="T53" s="410"/>
      <c r="U53" s="410"/>
      <c r="V53" s="410"/>
      <c r="W53" s="410"/>
      <c r="X53" s="410"/>
      <c r="Y53" s="410"/>
      <c r="Z53" s="410"/>
      <c r="AA53" s="65"/>
      <c r="AB53" s="65"/>
      <c r="AC53" s="82"/>
    </row>
    <row r="54" spans="1:68" ht="14.25" customHeight="1" x14ac:dyDescent="0.25">
      <c r="A54" s="411" t="s">
        <v>80</v>
      </c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/>
      <c r="Y54" s="411"/>
      <c r="Z54" s="411"/>
      <c r="AA54" s="66"/>
      <c r="AB54" s="66"/>
      <c r="AC54" s="83"/>
    </row>
    <row r="55" spans="1:68" ht="16.5" customHeight="1" x14ac:dyDescent="0.25">
      <c r="A55" s="63" t="s">
        <v>138</v>
      </c>
      <c r="B55" s="63" t="s">
        <v>139</v>
      </c>
      <c r="C55" s="36">
        <v>4301071073</v>
      </c>
      <c r="D55" s="412">
        <v>4620207490822</v>
      </c>
      <c r="E55" s="412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85</v>
      </c>
      <c r="L55" s="37" t="s">
        <v>86</v>
      </c>
      <c r="M55" s="38" t="s">
        <v>84</v>
      </c>
      <c r="N55" s="38"/>
      <c r="O55" s="37">
        <v>365</v>
      </c>
      <c r="P55" s="436" t="s">
        <v>140</v>
      </c>
      <c r="Q55" s="414"/>
      <c r="R55" s="414"/>
      <c r="S55" s="414"/>
      <c r="T55" s="415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141</v>
      </c>
      <c r="AG55" s="81"/>
      <c r="AJ55" s="87" t="s">
        <v>87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19"/>
      <c r="B56" s="419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20"/>
      <c r="P56" s="416" t="s">
        <v>40</v>
      </c>
      <c r="Q56" s="417"/>
      <c r="R56" s="417"/>
      <c r="S56" s="417"/>
      <c r="T56" s="417"/>
      <c r="U56" s="417"/>
      <c r="V56" s="418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19"/>
      <c r="B57" s="419"/>
      <c r="C57" s="419"/>
      <c r="D57" s="419"/>
      <c r="E57" s="419"/>
      <c r="F57" s="419"/>
      <c r="G57" s="419"/>
      <c r="H57" s="419"/>
      <c r="I57" s="419"/>
      <c r="J57" s="419"/>
      <c r="K57" s="419"/>
      <c r="L57" s="419"/>
      <c r="M57" s="419"/>
      <c r="N57" s="419"/>
      <c r="O57" s="420"/>
      <c r="P57" s="416" t="s">
        <v>40</v>
      </c>
      <c r="Q57" s="417"/>
      <c r="R57" s="417"/>
      <c r="S57" s="417"/>
      <c r="T57" s="417"/>
      <c r="U57" s="417"/>
      <c r="V57" s="418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1" t="s">
        <v>142</v>
      </c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66"/>
      <c r="AB58" s="66"/>
      <c r="AC58" s="83"/>
    </row>
    <row r="59" spans="1:68" ht="16.5" customHeight="1" x14ac:dyDescent="0.25">
      <c r="A59" s="63" t="s">
        <v>143</v>
      </c>
      <c r="B59" s="63" t="s">
        <v>144</v>
      </c>
      <c r="C59" s="36">
        <v>4301100087</v>
      </c>
      <c r="D59" s="412">
        <v>4607111039743</v>
      </c>
      <c r="E59" s="412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95</v>
      </c>
      <c r="L59" s="37" t="s">
        <v>86</v>
      </c>
      <c r="M59" s="38" t="s">
        <v>84</v>
      </c>
      <c r="N59" s="38"/>
      <c r="O59" s="37">
        <v>365</v>
      </c>
      <c r="P59" s="437" t="s">
        <v>145</v>
      </c>
      <c r="Q59" s="414"/>
      <c r="R59" s="414"/>
      <c r="S59" s="414"/>
      <c r="T59" s="415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146</v>
      </c>
      <c r="AG59" s="81"/>
      <c r="AJ59" s="87" t="s">
        <v>87</v>
      </c>
      <c r="AK59" s="87">
        <v>1</v>
      </c>
      <c r="BB59" s="124" t="s">
        <v>94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19"/>
      <c r="B60" s="419"/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  <c r="P60" s="416" t="s">
        <v>40</v>
      </c>
      <c r="Q60" s="417"/>
      <c r="R60" s="417"/>
      <c r="S60" s="417"/>
      <c r="T60" s="417"/>
      <c r="U60" s="417"/>
      <c r="V60" s="418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19"/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20"/>
      <c r="P61" s="416" t="s">
        <v>40</v>
      </c>
      <c r="Q61" s="417"/>
      <c r="R61" s="417"/>
      <c r="S61" s="417"/>
      <c r="T61" s="417"/>
      <c r="U61" s="417"/>
      <c r="V61" s="418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1" t="s">
        <v>89</v>
      </c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1"/>
      <c r="Q62" s="411"/>
      <c r="R62" s="411"/>
      <c r="S62" s="411"/>
      <c r="T62" s="411"/>
      <c r="U62" s="411"/>
      <c r="V62" s="411"/>
      <c r="W62" s="411"/>
      <c r="X62" s="411"/>
      <c r="Y62" s="411"/>
      <c r="Z62" s="411"/>
      <c r="AA62" s="66"/>
      <c r="AB62" s="66"/>
      <c r="AC62" s="83"/>
    </row>
    <row r="63" spans="1:68" ht="16.5" customHeight="1" x14ac:dyDescent="0.25">
      <c r="A63" s="63" t="s">
        <v>147</v>
      </c>
      <c r="B63" s="63" t="s">
        <v>148</v>
      </c>
      <c r="C63" s="36">
        <v>4301132194</v>
      </c>
      <c r="D63" s="412">
        <v>4607111039712</v>
      </c>
      <c r="E63" s="412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95</v>
      </c>
      <c r="L63" s="37" t="s">
        <v>86</v>
      </c>
      <c r="M63" s="38" t="s">
        <v>84</v>
      </c>
      <c r="N63" s="38"/>
      <c r="O63" s="37">
        <v>365</v>
      </c>
      <c r="P63" s="438" t="s">
        <v>149</v>
      </c>
      <c r="Q63" s="414"/>
      <c r="R63" s="414"/>
      <c r="S63" s="414"/>
      <c r="T63" s="41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150</v>
      </c>
      <c r="AG63" s="81"/>
      <c r="AJ63" s="87" t="s">
        <v>87</v>
      </c>
      <c r="AK63" s="87">
        <v>1</v>
      </c>
      <c r="BB63" s="126" t="s">
        <v>94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19"/>
      <c r="B64" s="419"/>
      <c r="C64" s="419"/>
      <c r="D64" s="419"/>
      <c r="E64" s="419"/>
      <c r="F64" s="419"/>
      <c r="G64" s="419"/>
      <c r="H64" s="419"/>
      <c r="I64" s="419"/>
      <c r="J64" s="419"/>
      <c r="K64" s="419"/>
      <c r="L64" s="419"/>
      <c r="M64" s="419"/>
      <c r="N64" s="419"/>
      <c r="O64" s="420"/>
      <c r="P64" s="416" t="s">
        <v>40</v>
      </c>
      <c r="Q64" s="417"/>
      <c r="R64" s="417"/>
      <c r="S64" s="417"/>
      <c r="T64" s="417"/>
      <c r="U64" s="417"/>
      <c r="V64" s="418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19"/>
      <c r="B65" s="419"/>
      <c r="C65" s="419"/>
      <c r="D65" s="419"/>
      <c r="E65" s="419"/>
      <c r="F65" s="419"/>
      <c r="G65" s="419"/>
      <c r="H65" s="419"/>
      <c r="I65" s="419"/>
      <c r="J65" s="419"/>
      <c r="K65" s="419"/>
      <c r="L65" s="419"/>
      <c r="M65" s="419"/>
      <c r="N65" s="419"/>
      <c r="O65" s="420"/>
      <c r="P65" s="416" t="s">
        <v>40</v>
      </c>
      <c r="Q65" s="417"/>
      <c r="R65" s="417"/>
      <c r="S65" s="417"/>
      <c r="T65" s="417"/>
      <c r="U65" s="417"/>
      <c r="V65" s="418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11" t="s">
        <v>151</v>
      </c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411"/>
      <c r="S66" s="411"/>
      <c r="T66" s="411"/>
      <c r="U66" s="411"/>
      <c r="V66" s="411"/>
      <c r="W66" s="411"/>
      <c r="X66" s="411"/>
      <c r="Y66" s="411"/>
      <c r="Z66" s="411"/>
      <c r="AA66" s="66"/>
      <c r="AB66" s="66"/>
      <c r="AC66" s="83"/>
    </row>
    <row r="67" spans="1:68" ht="16.5" customHeight="1" x14ac:dyDescent="0.25">
      <c r="A67" s="63" t="s">
        <v>152</v>
      </c>
      <c r="B67" s="63" t="s">
        <v>153</v>
      </c>
      <c r="C67" s="36">
        <v>4301136018</v>
      </c>
      <c r="D67" s="412">
        <v>4607111037008</v>
      </c>
      <c r="E67" s="412"/>
      <c r="F67" s="62">
        <v>0.36</v>
      </c>
      <c r="G67" s="37">
        <v>4</v>
      </c>
      <c r="H67" s="62">
        <v>1.44</v>
      </c>
      <c r="I67" s="62">
        <v>1.74</v>
      </c>
      <c r="J67" s="37">
        <v>140</v>
      </c>
      <c r="K67" s="37" t="s">
        <v>95</v>
      </c>
      <c r="L67" s="37" t="s">
        <v>86</v>
      </c>
      <c r="M67" s="38" t="s">
        <v>84</v>
      </c>
      <c r="N67" s="38"/>
      <c r="O67" s="37">
        <v>365</v>
      </c>
      <c r="P67" s="43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7" s="414"/>
      <c r="R67" s="414"/>
      <c r="S67" s="414"/>
      <c r="T67" s="41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154</v>
      </c>
      <c r="AG67" s="81"/>
      <c r="AJ67" s="87" t="s">
        <v>87</v>
      </c>
      <c r="AK67" s="87">
        <v>1</v>
      </c>
      <c r="BB67" s="128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19"/>
      <c r="B68" s="419"/>
      <c r="C68" s="419"/>
      <c r="D68" s="419"/>
      <c r="E68" s="419"/>
      <c r="F68" s="419"/>
      <c r="G68" s="419"/>
      <c r="H68" s="419"/>
      <c r="I68" s="419"/>
      <c r="J68" s="419"/>
      <c r="K68" s="419"/>
      <c r="L68" s="419"/>
      <c r="M68" s="419"/>
      <c r="N68" s="419"/>
      <c r="O68" s="420"/>
      <c r="P68" s="416" t="s">
        <v>40</v>
      </c>
      <c r="Q68" s="417"/>
      <c r="R68" s="417"/>
      <c r="S68" s="417"/>
      <c r="T68" s="417"/>
      <c r="U68" s="417"/>
      <c r="V68" s="418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19"/>
      <c r="B69" s="419"/>
      <c r="C69" s="419"/>
      <c r="D69" s="419"/>
      <c r="E69" s="419"/>
      <c r="F69" s="419"/>
      <c r="G69" s="419"/>
      <c r="H69" s="419"/>
      <c r="I69" s="419"/>
      <c r="J69" s="419"/>
      <c r="K69" s="419"/>
      <c r="L69" s="419"/>
      <c r="M69" s="419"/>
      <c r="N69" s="419"/>
      <c r="O69" s="420"/>
      <c r="P69" s="416" t="s">
        <v>40</v>
      </c>
      <c r="Q69" s="417"/>
      <c r="R69" s="417"/>
      <c r="S69" s="417"/>
      <c r="T69" s="417"/>
      <c r="U69" s="417"/>
      <c r="V69" s="418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11" t="s">
        <v>155</v>
      </c>
      <c r="B70" s="411"/>
      <c r="C70" s="411"/>
      <c r="D70" s="411"/>
      <c r="E70" s="411"/>
      <c r="F70" s="411"/>
      <c r="G70" s="411"/>
      <c r="H70" s="411"/>
      <c r="I70" s="411"/>
      <c r="J70" s="411"/>
      <c r="K70" s="411"/>
      <c r="L70" s="411"/>
      <c r="M70" s="411"/>
      <c r="N70" s="411"/>
      <c r="O70" s="411"/>
      <c r="P70" s="411"/>
      <c r="Q70" s="411"/>
      <c r="R70" s="411"/>
      <c r="S70" s="411"/>
      <c r="T70" s="411"/>
      <c r="U70" s="411"/>
      <c r="V70" s="411"/>
      <c r="W70" s="411"/>
      <c r="X70" s="411"/>
      <c r="Y70" s="411"/>
      <c r="Z70" s="411"/>
      <c r="AA70" s="66"/>
      <c r="AB70" s="66"/>
      <c r="AC70" s="83"/>
    </row>
    <row r="71" spans="1:68" ht="16.5" customHeight="1" x14ac:dyDescent="0.25">
      <c r="A71" s="63" t="s">
        <v>156</v>
      </c>
      <c r="B71" s="63" t="s">
        <v>157</v>
      </c>
      <c r="C71" s="36">
        <v>4301135664</v>
      </c>
      <c r="D71" s="412">
        <v>4607111039705</v>
      </c>
      <c r="E71" s="41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86</v>
      </c>
      <c r="M71" s="38" t="s">
        <v>84</v>
      </c>
      <c r="N71" s="38"/>
      <c r="O71" s="37">
        <v>365</v>
      </c>
      <c r="P71" s="440" t="s">
        <v>158</v>
      </c>
      <c r="Q71" s="414"/>
      <c r="R71" s="414"/>
      <c r="S71" s="414"/>
      <c r="T71" s="41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154</v>
      </c>
      <c r="AG71" s="81"/>
      <c r="AJ71" s="87" t="s">
        <v>87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159</v>
      </c>
      <c r="B72" s="63" t="s">
        <v>160</v>
      </c>
      <c r="C72" s="36">
        <v>4301135665</v>
      </c>
      <c r="D72" s="412">
        <v>4607111039729</v>
      </c>
      <c r="E72" s="41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95</v>
      </c>
      <c r="L72" s="37" t="s">
        <v>86</v>
      </c>
      <c r="M72" s="38" t="s">
        <v>84</v>
      </c>
      <c r="N72" s="38"/>
      <c r="O72" s="37">
        <v>365</v>
      </c>
      <c r="P72" s="441" t="s">
        <v>161</v>
      </c>
      <c r="Q72" s="414"/>
      <c r="R72" s="414"/>
      <c r="S72" s="414"/>
      <c r="T72" s="41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162</v>
      </c>
      <c r="AG72" s="81"/>
      <c r="AJ72" s="87" t="s">
        <v>87</v>
      </c>
      <c r="AK72" s="87">
        <v>1</v>
      </c>
      <c r="BB72" s="132" t="s">
        <v>94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163</v>
      </c>
      <c r="B73" s="63" t="s">
        <v>164</v>
      </c>
      <c r="C73" s="36">
        <v>4301135702</v>
      </c>
      <c r="D73" s="412">
        <v>4620207490228</v>
      </c>
      <c r="E73" s="412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95</v>
      </c>
      <c r="L73" s="37" t="s">
        <v>86</v>
      </c>
      <c r="M73" s="38" t="s">
        <v>84</v>
      </c>
      <c r="N73" s="38"/>
      <c r="O73" s="37">
        <v>365</v>
      </c>
      <c r="P73" s="442" t="s">
        <v>165</v>
      </c>
      <c r="Q73" s="414"/>
      <c r="R73" s="414"/>
      <c r="S73" s="414"/>
      <c r="T73" s="41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162</v>
      </c>
      <c r="AG73" s="81"/>
      <c r="AJ73" s="87" t="s">
        <v>87</v>
      </c>
      <c r="AK73" s="87">
        <v>1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19"/>
      <c r="B74" s="419"/>
      <c r="C74" s="419"/>
      <c r="D74" s="419"/>
      <c r="E74" s="419"/>
      <c r="F74" s="419"/>
      <c r="G74" s="419"/>
      <c r="H74" s="419"/>
      <c r="I74" s="419"/>
      <c r="J74" s="419"/>
      <c r="K74" s="419"/>
      <c r="L74" s="419"/>
      <c r="M74" s="419"/>
      <c r="N74" s="419"/>
      <c r="O74" s="420"/>
      <c r="P74" s="416" t="s">
        <v>40</v>
      </c>
      <c r="Q74" s="417"/>
      <c r="R74" s="417"/>
      <c r="S74" s="417"/>
      <c r="T74" s="417"/>
      <c r="U74" s="417"/>
      <c r="V74" s="418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19"/>
      <c r="B75" s="419"/>
      <c r="C75" s="419"/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20"/>
      <c r="P75" s="416" t="s">
        <v>40</v>
      </c>
      <c r="Q75" s="417"/>
      <c r="R75" s="417"/>
      <c r="S75" s="417"/>
      <c r="T75" s="417"/>
      <c r="U75" s="417"/>
      <c r="V75" s="418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0" t="s">
        <v>166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65"/>
      <c r="AB76" s="65"/>
      <c r="AC76" s="82"/>
    </row>
    <row r="77" spans="1:68" ht="14.25" customHeight="1" x14ac:dyDescent="0.25">
      <c r="A77" s="411" t="s">
        <v>80</v>
      </c>
      <c r="B77" s="411"/>
      <c r="C77" s="411"/>
      <c r="D77" s="411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  <c r="AA77" s="66"/>
      <c r="AB77" s="66"/>
      <c r="AC77" s="83"/>
    </row>
    <row r="78" spans="1:68" ht="27" customHeight="1" x14ac:dyDescent="0.25">
      <c r="A78" s="63" t="s">
        <v>167</v>
      </c>
      <c r="B78" s="63" t="s">
        <v>168</v>
      </c>
      <c r="C78" s="36">
        <v>4301070977</v>
      </c>
      <c r="D78" s="412">
        <v>4607111037411</v>
      </c>
      <c r="E78" s="412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170</v>
      </c>
      <c r="L78" s="37" t="s">
        <v>86</v>
      </c>
      <c r="M78" s="38" t="s">
        <v>84</v>
      </c>
      <c r="N78" s="38"/>
      <c r="O78" s="37">
        <v>180</v>
      </c>
      <c r="P78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4"/>
      <c r="R78" s="414"/>
      <c r="S78" s="414"/>
      <c r="T78" s="41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169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171</v>
      </c>
      <c r="B79" s="63" t="s">
        <v>172</v>
      </c>
      <c r="C79" s="36">
        <v>4301070981</v>
      </c>
      <c r="D79" s="412">
        <v>4607111036728</v>
      </c>
      <c r="E79" s="412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85</v>
      </c>
      <c r="L79" s="37" t="s">
        <v>86</v>
      </c>
      <c r="M79" s="38" t="s">
        <v>84</v>
      </c>
      <c r="N79" s="38"/>
      <c r="O79" s="37">
        <v>180</v>
      </c>
      <c r="P79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4"/>
      <c r="R79" s="414"/>
      <c r="S79" s="414"/>
      <c r="T79" s="41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169</v>
      </c>
      <c r="AG79" s="81"/>
      <c r="AJ79" s="87" t="s">
        <v>87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19"/>
      <c r="B80" s="419"/>
      <c r="C80" s="419"/>
      <c r="D80" s="419"/>
      <c r="E80" s="419"/>
      <c r="F80" s="419"/>
      <c r="G80" s="419"/>
      <c r="H80" s="419"/>
      <c r="I80" s="419"/>
      <c r="J80" s="419"/>
      <c r="K80" s="419"/>
      <c r="L80" s="419"/>
      <c r="M80" s="419"/>
      <c r="N80" s="419"/>
      <c r="O80" s="420"/>
      <c r="P80" s="416" t="s">
        <v>40</v>
      </c>
      <c r="Q80" s="417"/>
      <c r="R80" s="417"/>
      <c r="S80" s="417"/>
      <c r="T80" s="417"/>
      <c r="U80" s="417"/>
      <c r="V80" s="418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19"/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20"/>
      <c r="P81" s="416" t="s">
        <v>40</v>
      </c>
      <c r="Q81" s="417"/>
      <c r="R81" s="417"/>
      <c r="S81" s="417"/>
      <c r="T81" s="417"/>
      <c r="U81" s="417"/>
      <c r="V81" s="418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0" t="s">
        <v>173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0"/>
      <c r="M82" s="410"/>
      <c r="N82" s="410"/>
      <c r="O82" s="410"/>
      <c r="P82" s="410"/>
      <c r="Q82" s="410"/>
      <c r="R82" s="410"/>
      <c r="S82" s="410"/>
      <c r="T82" s="410"/>
      <c r="U82" s="410"/>
      <c r="V82" s="410"/>
      <c r="W82" s="410"/>
      <c r="X82" s="410"/>
      <c r="Y82" s="410"/>
      <c r="Z82" s="410"/>
      <c r="AA82" s="65"/>
      <c r="AB82" s="65"/>
      <c r="AC82" s="82"/>
    </row>
    <row r="83" spans="1:68" ht="14.25" customHeight="1" x14ac:dyDescent="0.25">
      <c r="A83" s="411" t="s">
        <v>155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6"/>
      <c r="AB83" s="66"/>
      <c r="AC83" s="83"/>
    </row>
    <row r="84" spans="1:68" ht="27" customHeight="1" x14ac:dyDescent="0.25">
      <c r="A84" s="63" t="s">
        <v>174</v>
      </c>
      <c r="B84" s="63" t="s">
        <v>175</v>
      </c>
      <c r="C84" s="36">
        <v>4301135584</v>
      </c>
      <c r="D84" s="412">
        <v>4607111033659</v>
      </c>
      <c r="E84" s="41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86</v>
      </c>
      <c r="M84" s="38" t="s">
        <v>84</v>
      </c>
      <c r="N84" s="38"/>
      <c r="O84" s="37">
        <v>180</v>
      </c>
      <c r="P84" s="445" t="s">
        <v>176</v>
      </c>
      <c r="Q84" s="414"/>
      <c r="R84" s="414"/>
      <c r="S84" s="414"/>
      <c r="T84" s="41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177</v>
      </c>
      <c r="AG84" s="81"/>
      <c r="AJ84" s="87" t="s">
        <v>87</v>
      </c>
      <c r="AK84" s="87">
        <v>1</v>
      </c>
      <c r="BB84" s="140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19"/>
      <c r="B85" s="419"/>
      <c r="C85" s="419"/>
      <c r="D85" s="419"/>
      <c r="E85" s="419"/>
      <c r="F85" s="419"/>
      <c r="G85" s="419"/>
      <c r="H85" s="419"/>
      <c r="I85" s="419"/>
      <c r="J85" s="419"/>
      <c r="K85" s="419"/>
      <c r="L85" s="419"/>
      <c r="M85" s="419"/>
      <c r="N85" s="419"/>
      <c r="O85" s="420"/>
      <c r="P85" s="416" t="s">
        <v>40</v>
      </c>
      <c r="Q85" s="417"/>
      <c r="R85" s="417"/>
      <c r="S85" s="417"/>
      <c r="T85" s="417"/>
      <c r="U85" s="417"/>
      <c r="V85" s="418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19"/>
      <c r="B86" s="419"/>
      <c r="C86" s="419"/>
      <c r="D86" s="419"/>
      <c r="E86" s="419"/>
      <c r="F86" s="419"/>
      <c r="G86" s="419"/>
      <c r="H86" s="419"/>
      <c r="I86" s="419"/>
      <c r="J86" s="419"/>
      <c r="K86" s="419"/>
      <c r="L86" s="419"/>
      <c r="M86" s="419"/>
      <c r="N86" s="419"/>
      <c r="O86" s="420"/>
      <c r="P86" s="416" t="s">
        <v>40</v>
      </c>
      <c r="Q86" s="417"/>
      <c r="R86" s="417"/>
      <c r="S86" s="417"/>
      <c r="T86" s="417"/>
      <c r="U86" s="417"/>
      <c r="V86" s="418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0" t="s">
        <v>178</v>
      </c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0"/>
      <c r="N87" s="410"/>
      <c r="O87" s="410"/>
      <c r="P87" s="410"/>
      <c r="Q87" s="410"/>
      <c r="R87" s="410"/>
      <c r="S87" s="410"/>
      <c r="T87" s="410"/>
      <c r="U87" s="410"/>
      <c r="V87" s="410"/>
      <c r="W87" s="410"/>
      <c r="X87" s="410"/>
      <c r="Y87" s="410"/>
      <c r="Z87" s="410"/>
      <c r="AA87" s="65"/>
      <c r="AB87" s="65"/>
      <c r="AC87" s="82"/>
    </row>
    <row r="88" spans="1:68" ht="14.25" customHeight="1" x14ac:dyDescent="0.25">
      <c r="A88" s="411" t="s">
        <v>179</v>
      </c>
      <c r="B88" s="411"/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66"/>
      <c r="AB88" s="66"/>
      <c r="AC88" s="83"/>
    </row>
    <row r="89" spans="1:68" ht="27" customHeight="1" x14ac:dyDescent="0.25">
      <c r="A89" s="63" t="s">
        <v>180</v>
      </c>
      <c r="B89" s="63" t="s">
        <v>181</v>
      </c>
      <c r="C89" s="36">
        <v>4301131041</v>
      </c>
      <c r="D89" s="412">
        <v>4607111034120</v>
      </c>
      <c r="E89" s="41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95</v>
      </c>
      <c r="L89" s="37" t="s">
        <v>86</v>
      </c>
      <c r="M89" s="38" t="s">
        <v>84</v>
      </c>
      <c r="N89" s="38"/>
      <c r="O89" s="37">
        <v>180</v>
      </c>
      <c r="P89" s="446" t="s">
        <v>182</v>
      </c>
      <c r="Q89" s="414"/>
      <c r="R89" s="414"/>
      <c r="S89" s="414"/>
      <c r="T89" s="415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183</v>
      </c>
      <c r="AG89" s="81"/>
      <c r="AJ89" s="87" t="s">
        <v>87</v>
      </c>
      <c r="AK89" s="87">
        <v>1</v>
      </c>
      <c r="BB89" s="142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184</v>
      </c>
      <c r="B90" s="63" t="s">
        <v>185</v>
      </c>
      <c r="C90" s="36">
        <v>4301131021</v>
      </c>
      <c r="D90" s="412">
        <v>4607111034137</v>
      </c>
      <c r="E90" s="41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95</v>
      </c>
      <c r="L90" s="37" t="s">
        <v>86</v>
      </c>
      <c r="M90" s="38" t="s">
        <v>84</v>
      </c>
      <c r="N90" s="38"/>
      <c r="O90" s="37">
        <v>180</v>
      </c>
      <c r="P90" s="44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414"/>
      <c r="R90" s="414"/>
      <c r="S90" s="414"/>
      <c r="T90" s="41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186</v>
      </c>
      <c r="AG90" s="81"/>
      <c r="AJ90" s="87" t="s">
        <v>87</v>
      </c>
      <c r="AK90" s="87">
        <v>1</v>
      </c>
      <c r="BB90" s="144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19"/>
      <c r="B91" s="41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20"/>
      <c r="P91" s="416" t="s">
        <v>40</v>
      </c>
      <c r="Q91" s="417"/>
      <c r="R91" s="417"/>
      <c r="S91" s="417"/>
      <c r="T91" s="417"/>
      <c r="U91" s="417"/>
      <c r="V91" s="418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19"/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20"/>
      <c r="P92" s="416" t="s">
        <v>40</v>
      </c>
      <c r="Q92" s="417"/>
      <c r="R92" s="417"/>
      <c r="S92" s="417"/>
      <c r="T92" s="417"/>
      <c r="U92" s="417"/>
      <c r="V92" s="418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0" t="s">
        <v>187</v>
      </c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0"/>
      <c r="N93" s="410"/>
      <c r="O93" s="410"/>
      <c r="P93" s="410"/>
      <c r="Q93" s="410"/>
      <c r="R93" s="410"/>
      <c r="S93" s="410"/>
      <c r="T93" s="410"/>
      <c r="U93" s="410"/>
      <c r="V93" s="410"/>
      <c r="W93" s="410"/>
      <c r="X93" s="410"/>
      <c r="Y93" s="410"/>
      <c r="Z93" s="410"/>
      <c r="AA93" s="65"/>
      <c r="AB93" s="65"/>
      <c r="AC93" s="82"/>
    </row>
    <row r="94" spans="1:68" ht="14.25" customHeight="1" x14ac:dyDescent="0.25">
      <c r="A94" s="411" t="s">
        <v>155</v>
      </c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66"/>
      <c r="AB94" s="66"/>
      <c r="AC94" s="83"/>
    </row>
    <row r="95" spans="1:68" ht="27" customHeight="1" x14ac:dyDescent="0.25">
      <c r="A95" s="63" t="s">
        <v>188</v>
      </c>
      <c r="B95" s="63" t="s">
        <v>189</v>
      </c>
      <c r="C95" s="36">
        <v>4301135569</v>
      </c>
      <c r="D95" s="412">
        <v>4607111033628</v>
      </c>
      <c r="E95" s="412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95</v>
      </c>
      <c r="L95" s="37" t="s">
        <v>86</v>
      </c>
      <c r="M95" s="38" t="s">
        <v>84</v>
      </c>
      <c r="N95" s="38"/>
      <c r="O95" s="37">
        <v>180</v>
      </c>
      <c r="P95" s="448" t="s">
        <v>190</v>
      </c>
      <c r="Q95" s="414"/>
      <c r="R95" s="414"/>
      <c r="S95" s="414"/>
      <c r="T95" s="41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177</v>
      </c>
      <c r="AG95" s="81"/>
      <c r="AJ95" s="87" t="s">
        <v>87</v>
      </c>
      <c r="AK95" s="87">
        <v>1</v>
      </c>
      <c r="BB95" s="146" t="s">
        <v>94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191</v>
      </c>
      <c r="B96" s="63" t="s">
        <v>192</v>
      </c>
      <c r="C96" s="36">
        <v>4301135565</v>
      </c>
      <c r="D96" s="412">
        <v>4607111033451</v>
      </c>
      <c r="E96" s="41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95</v>
      </c>
      <c r="L96" s="37" t="s">
        <v>86</v>
      </c>
      <c r="M96" s="38" t="s">
        <v>84</v>
      </c>
      <c r="N96" s="38"/>
      <c r="O96" s="37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4"/>
      <c r="R96" s="414"/>
      <c r="S96" s="414"/>
      <c r="T96" s="41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177</v>
      </c>
      <c r="AG96" s="81"/>
      <c r="AJ96" s="87" t="s">
        <v>87</v>
      </c>
      <c r="AK96" s="87">
        <v>1</v>
      </c>
      <c r="BB96" s="148" t="s">
        <v>94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193</v>
      </c>
      <c r="B97" s="63" t="s">
        <v>194</v>
      </c>
      <c r="C97" s="36">
        <v>4301135575</v>
      </c>
      <c r="D97" s="412">
        <v>4607111035141</v>
      </c>
      <c r="E97" s="41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95</v>
      </c>
      <c r="L97" s="37" t="s">
        <v>86</v>
      </c>
      <c r="M97" s="38" t="s">
        <v>84</v>
      </c>
      <c r="N97" s="38"/>
      <c r="O97" s="37">
        <v>180</v>
      </c>
      <c r="P97" s="450" t="s">
        <v>195</v>
      </c>
      <c r="Q97" s="414"/>
      <c r="R97" s="414"/>
      <c r="S97" s="414"/>
      <c r="T97" s="41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196</v>
      </c>
      <c r="AG97" s="81"/>
      <c r="AJ97" s="87" t="s">
        <v>87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197</v>
      </c>
      <c r="B98" s="63" t="s">
        <v>198</v>
      </c>
      <c r="C98" s="36">
        <v>4301135578</v>
      </c>
      <c r="D98" s="412">
        <v>4607111033444</v>
      </c>
      <c r="E98" s="412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95</v>
      </c>
      <c r="L98" s="37" t="s">
        <v>86</v>
      </c>
      <c r="M98" s="38" t="s">
        <v>84</v>
      </c>
      <c r="N98" s="38"/>
      <c r="O98" s="37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4"/>
      <c r="R98" s="414"/>
      <c r="S98" s="414"/>
      <c r="T98" s="41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177</v>
      </c>
      <c r="AG98" s="81"/>
      <c r="AJ98" s="87" t="s">
        <v>87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199</v>
      </c>
      <c r="B99" s="63" t="s">
        <v>200</v>
      </c>
      <c r="C99" s="36">
        <v>4301135290</v>
      </c>
      <c r="D99" s="412">
        <v>4607111035028</v>
      </c>
      <c r="E99" s="412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95</v>
      </c>
      <c r="L99" s="37" t="s">
        <v>86</v>
      </c>
      <c r="M99" s="38" t="s">
        <v>84</v>
      </c>
      <c r="N99" s="38"/>
      <c r="O99" s="37">
        <v>180</v>
      </c>
      <c r="P99" s="45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414"/>
      <c r="R99" s="414"/>
      <c r="S99" s="414"/>
      <c r="T99" s="41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196</v>
      </c>
      <c r="AG99" s="81"/>
      <c r="AJ99" s="87" t="s">
        <v>87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201</v>
      </c>
      <c r="B100" s="63" t="s">
        <v>202</v>
      </c>
      <c r="C100" s="36">
        <v>4301135285</v>
      </c>
      <c r="D100" s="412">
        <v>4607111036407</v>
      </c>
      <c r="E100" s="412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95</v>
      </c>
      <c r="L100" s="37" t="s">
        <v>86</v>
      </c>
      <c r="M100" s="38" t="s">
        <v>84</v>
      </c>
      <c r="N100" s="38"/>
      <c r="O100" s="37">
        <v>180</v>
      </c>
      <c r="P100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4"/>
      <c r="R100" s="414"/>
      <c r="S100" s="414"/>
      <c r="T100" s="41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203</v>
      </c>
      <c r="AG100" s="81"/>
      <c r="AJ100" s="87" t="s">
        <v>87</v>
      </c>
      <c r="AK100" s="87">
        <v>1</v>
      </c>
      <c r="BB100" s="156" t="s">
        <v>94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19"/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/>
      <c r="N101" s="419"/>
      <c r="O101" s="420"/>
      <c r="P101" s="416" t="s">
        <v>40</v>
      </c>
      <c r="Q101" s="417"/>
      <c r="R101" s="417"/>
      <c r="S101" s="417"/>
      <c r="T101" s="417"/>
      <c r="U101" s="417"/>
      <c r="V101" s="418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420"/>
      <c r="P102" s="416" t="s">
        <v>40</v>
      </c>
      <c r="Q102" s="417"/>
      <c r="R102" s="417"/>
      <c r="S102" s="417"/>
      <c r="T102" s="417"/>
      <c r="U102" s="417"/>
      <c r="V102" s="418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0" t="s">
        <v>204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5"/>
      <c r="AB103" s="65"/>
      <c r="AC103" s="82"/>
    </row>
    <row r="104" spans="1:68" ht="14.25" customHeight="1" x14ac:dyDescent="0.25">
      <c r="A104" s="411" t="s">
        <v>151</v>
      </c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66"/>
      <c r="AB104" s="66"/>
      <c r="AC104" s="83"/>
    </row>
    <row r="105" spans="1:68" ht="27" customHeight="1" x14ac:dyDescent="0.25">
      <c r="A105" s="63" t="s">
        <v>205</v>
      </c>
      <c r="B105" s="63" t="s">
        <v>206</v>
      </c>
      <c r="C105" s="36">
        <v>4301136042</v>
      </c>
      <c r="D105" s="412">
        <v>4607025784012</v>
      </c>
      <c r="E105" s="412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95</v>
      </c>
      <c r="L105" s="37" t="s">
        <v>86</v>
      </c>
      <c r="M105" s="38" t="s">
        <v>84</v>
      </c>
      <c r="N105" s="38"/>
      <c r="O105" s="37">
        <v>180</v>
      </c>
      <c r="P105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414"/>
      <c r="R105" s="414"/>
      <c r="S105" s="414"/>
      <c r="T105" s="415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207</v>
      </c>
      <c r="AG105" s="81"/>
      <c r="AJ105" s="87" t="s">
        <v>87</v>
      </c>
      <c r="AK105" s="87">
        <v>1</v>
      </c>
      <c r="BB105" s="158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208</v>
      </c>
      <c r="B106" s="63" t="s">
        <v>209</v>
      </c>
      <c r="C106" s="36">
        <v>4301136077</v>
      </c>
      <c r="D106" s="412">
        <v>4607025784319</v>
      </c>
      <c r="E106" s="412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95</v>
      </c>
      <c r="L106" s="37" t="s">
        <v>86</v>
      </c>
      <c r="M106" s="38" t="s">
        <v>84</v>
      </c>
      <c r="N106" s="38"/>
      <c r="O106" s="37">
        <v>180</v>
      </c>
      <c r="P106" s="455" t="s">
        <v>210</v>
      </c>
      <c r="Q106" s="414"/>
      <c r="R106" s="414"/>
      <c r="S106" s="414"/>
      <c r="T106" s="41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177</v>
      </c>
      <c r="AG106" s="81"/>
      <c r="AJ106" s="87" t="s">
        <v>87</v>
      </c>
      <c r="AK106" s="87">
        <v>1</v>
      </c>
      <c r="BB106" s="160" t="s">
        <v>94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211</v>
      </c>
      <c r="B107" s="63" t="s">
        <v>212</v>
      </c>
      <c r="C107" s="36">
        <v>4301136039</v>
      </c>
      <c r="D107" s="412">
        <v>4607111035370</v>
      </c>
      <c r="E107" s="412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4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414"/>
      <c r="R107" s="414"/>
      <c r="S107" s="414"/>
      <c r="T107" s="41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213</v>
      </c>
      <c r="AG107" s="81"/>
      <c r="AJ107" s="87" t="s">
        <v>87</v>
      </c>
      <c r="AK107" s="87">
        <v>1</v>
      </c>
      <c r="BB107" s="162" t="s">
        <v>94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19"/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20"/>
      <c r="P108" s="416" t="s">
        <v>40</v>
      </c>
      <c r="Q108" s="417"/>
      <c r="R108" s="417"/>
      <c r="S108" s="417"/>
      <c r="T108" s="417"/>
      <c r="U108" s="417"/>
      <c r="V108" s="418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419"/>
      <c r="B109" s="419"/>
      <c r="C109" s="419"/>
      <c r="D109" s="41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20"/>
      <c r="P109" s="416" t="s">
        <v>40</v>
      </c>
      <c r="Q109" s="417"/>
      <c r="R109" s="417"/>
      <c r="S109" s="417"/>
      <c r="T109" s="417"/>
      <c r="U109" s="417"/>
      <c r="V109" s="418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410" t="s">
        <v>214</v>
      </c>
      <c r="B110" s="410"/>
      <c r="C110" s="410"/>
      <c r="D110" s="410"/>
      <c r="E110" s="410"/>
      <c r="F110" s="410"/>
      <c r="G110" s="410"/>
      <c r="H110" s="410"/>
      <c r="I110" s="410"/>
      <c r="J110" s="410"/>
      <c r="K110" s="410"/>
      <c r="L110" s="410"/>
      <c r="M110" s="410"/>
      <c r="N110" s="410"/>
      <c r="O110" s="410"/>
      <c r="P110" s="410"/>
      <c r="Q110" s="410"/>
      <c r="R110" s="410"/>
      <c r="S110" s="410"/>
      <c r="T110" s="410"/>
      <c r="U110" s="410"/>
      <c r="V110" s="410"/>
      <c r="W110" s="410"/>
      <c r="X110" s="410"/>
      <c r="Y110" s="410"/>
      <c r="Z110" s="410"/>
      <c r="AA110" s="65"/>
      <c r="AB110" s="65"/>
      <c r="AC110" s="82"/>
    </row>
    <row r="111" spans="1:68" ht="14.25" customHeight="1" x14ac:dyDescent="0.25">
      <c r="A111" s="411" t="s">
        <v>80</v>
      </c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66"/>
      <c r="AB111" s="66"/>
      <c r="AC111" s="83"/>
    </row>
    <row r="112" spans="1:68" ht="27" customHeight="1" x14ac:dyDescent="0.25">
      <c r="A112" s="63" t="s">
        <v>215</v>
      </c>
      <c r="B112" s="63" t="s">
        <v>216</v>
      </c>
      <c r="C112" s="36">
        <v>4301071074</v>
      </c>
      <c r="D112" s="412">
        <v>4620207491157</v>
      </c>
      <c r="E112" s="412"/>
      <c r="F112" s="62">
        <v>0.7</v>
      </c>
      <c r="G112" s="37">
        <v>10</v>
      </c>
      <c r="H112" s="62">
        <v>7</v>
      </c>
      <c r="I112" s="62">
        <v>7.28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57" t="s">
        <v>217</v>
      </c>
      <c r="Q112" s="414"/>
      <c r="R112" s="414"/>
      <c r="S112" s="414"/>
      <c r="T112" s="415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219</v>
      </c>
      <c r="AC112" s="163" t="s">
        <v>218</v>
      </c>
      <c r="AG112" s="81"/>
      <c r="AJ112" s="87" t="s">
        <v>87</v>
      </c>
      <c r="AK112" s="87">
        <v>1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220</v>
      </c>
      <c r="B113" s="63" t="s">
        <v>221</v>
      </c>
      <c r="C113" s="36">
        <v>4301071051</v>
      </c>
      <c r="D113" s="412">
        <v>4607111039262</v>
      </c>
      <c r="E113" s="412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5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414"/>
      <c r="R113" s="414"/>
      <c r="S113" s="414"/>
      <c r="T113" s="415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169</v>
      </c>
      <c r="AG113" s="81"/>
      <c r="AJ113" s="87" t="s">
        <v>87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222</v>
      </c>
      <c r="B114" s="63" t="s">
        <v>223</v>
      </c>
      <c r="C114" s="36">
        <v>4301071038</v>
      </c>
      <c r="D114" s="412">
        <v>4607111039248</v>
      </c>
      <c r="E114" s="412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5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414"/>
      <c r="R114" s="414"/>
      <c r="S114" s="414"/>
      <c r="T114" s="415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169</v>
      </c>
      <c r="AG114" s="81"/>
      <c r="AJ114" s="87" t="s">
        <v>87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224</v>
      </c>
      <c r="B115" s="63" t="s">
        <v>225</v>
      </c>
      <c r="C115" s="36">
        <v>4301070976</v>
      </c>
      <c r="D115" s="412">
        <v>4607111034144</v>
      </c>
      <c r="E115" s="412"/>
      <c r="F115" s="62">
        <v>0.9</v>
      </c>
      <c r="G115" s="37">
        <v>8</v>
      </c>
      <c r="H115" s="62">
        <v>7.2</v>
      </c>
      <c r="I115" s="62">
        <v>7.4859999999999998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414"/>
      <c r="R115" s="414"/>
      <c r="S115" s="414"/>
      <c r="T115" s="41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169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226</v>
      </c>
      <c r="B116" s="63" t="s">
        <v>227</v>
      </c>
      <c r="C116" s="36">
        <v>4301071049</v>
      </c>
      <c r="D116" s="412">
        <v>4607111039293</v>
      </c>
      <c r="E116" s="412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414"/>
      <c r="R116" s="414"/>
      <c r="S116" s="414"/>
      <c r="T116" s="41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169</v>
      </c>
      <c r="AG116" s="81"/>
      <c r="AJ116" s="87" t="s">
        <v>87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228</v>
      </c>
      <c r="B117" s="63" t="s">
        <v>229</v>
      </c>
      <c r="C117" s="36">
        <v>4301071039</v>
      </c>
      <c r="D117" s="412">
        <v>4607111039279</v>
      </c>
      <c r="E117" s="412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414"/>
      <c r="R117" s="414"/>
      <c r="S117" s="414"/>
      <c r="T117" s="41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169</v>
      </c>
      <c r="AG117" s="81"/>
      <c r="AJ117" s="87" t="s">
        <v>87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419"/>
      <c r="B118" s="419"/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20"/>
      <c r="P118" s="416" t="s">
        <v>40</v>
      </c>
      <c r="Q118" s="417"/>
      <c r="R118" s="417"/>
      <c r="S118" s="417"/>
      <c r="T118" s="417"/>
      <c r="U118" s="417"/>
      <c r="V118" s="418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9"/>
      <c r="B119" s="419"/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20"/>
      <c r="P119" s="416" t="s">
        <v>40</v>
      </c>
      <c r="Q119" s="417"/>
      <c r="R119" s="417"/>
      <c r="S119" s="417"/>
      <c r="T119" s="417"/>
      <c r="U119" s="417"/>
      <c r="V119" s="418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4.25" customHeight="1" x14ac:dyDescent="0.25">
      <c r="A120" s="411" t="s">
        <v>155</v>
      </c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411"/>
      <c r="Z120" s="411"/>
      <c r="AA120" s="66"/>
      <c r="AB120" s="66"/>
      <c r="AC120" s="83"/>
    </row>
    <row r="121" spans="1:68" ht="27" customHeight="1" x14ac:dyDescent="0.25">
      <c r="A121" s="63" t="s">
        <v>230</v>
      </c>
      <c r="B121" s="63" t="s">
        <v>231</v>
      </c>
      <c r="C121" s="36">
        <v>4301135670</v>
      </c>
      <c r="D121" s="412">
        <v>4620207490983</v>
      </c>
      <c r="E121" s="412"/>
      <c r="F121" s="62">
        <v>0.22</v>
      </c>
      <c r="G121" s="37">
        <v>12</v>
      </c>
      <c r="H121" s="62">
        <v>2.64</v>
      </c>
      <c r="I121" s="62">
        <v>3.3435999999999999</v>
      </c>
      <c r="J121" s="37">
        <v>70</v>
      </c>
      <c r="K121" s="37" t="s">
        <v>95</v>
      </c>
      <c r="L121" s="37" t="s">
        <v>86</v>
      </c>
      <c r="M121" s="38" t="s">
        <v>84</v>
      </c>
      <c r="N121" s="38"/>
      <c r="O121" s="37">
        <v>180</v>
      </c>
      <c r="P121" s="463" t="s">
        <v>232</v>
      </c>
      <c r="Q121" s="414"/>
      <c r="R121" s="414"/>
      <c r="S121" s="414"/>
      <c r="T121" s="41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219</v>
      </c>
      <c r="AC121" s="175" t="s">
        <v>233</v>
      </c>
      <c r="AG121" s="81"/>
      <c r="AJ121" s="87" t="s">
        <v>87</v>
      </c>
      <c r="AK121" s="87">
        <v>1</v>
      </c>
      <c r="BB121" s="176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9"/>
      <c r="B122" s="419"/>
      <c r="C122" s="419"/>
      <c r="D122" s="419"/>
      <c r="E122" s="419"/>
      <c r="F122" s="419"/>
      <c r="G122" s="419"/>
      <c r="H122" s="419"/>
      <c r="I122" s="419"/>
      <c r="J122" s="419"/>
      <c r="K122" s="419"/>
      <c r="L122" s="419"/>
      <c r="M122" s="419"/>
      <c r="N122" s="419"/>
      <c r="O122" s="420"/>
      <c r="P122" s="416" t="s">
        <v>40</v>
      </c>
      <c r="Q122" s="417"/>
      <c r="R122" s="417"/>
      <c r="S122" s="417"/>
      <c r="T122" s="417"/>
      <c r="U122" s="417"/>
      <c r="V122" s="418"/>
      <c r="W122" s="42" t="s">
        <v>39</v>
      </c>
      <c r="X122" s="43">
        <f>IFERROR(SUM(X121:X121),"0")</f>
        <v>0</v>
      </c>
      <c r="Y122" s="43">
        <f>IFERROR(SUM(Y121:Y121),"0")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419"/>
      <c r="B123" s="419"/>
      <c r="C123" s="419"/>
      <c r="D123" s="419"/>
      <c r="E123" s="419"/>
      <c r="F123" s="419"/>
      <c r="G123" s="419"/>
      <c r="H123" s="419"/>
      <c r="I123" s="419"/>
      <c r="J123" s="419"/>
      <c r="K123" s="419"/>
      <c r="L123" s="419"/>
      <c r="M123" s="419"/>
      <c r="N123" s="419"/>
      <c r="O123" s="420"/>
      <c r="P123" s="416" t="s">
        <v>40</v>
      </c>
      <c r="Q123" s="417"/>
      <c r="R123" s="417"/>
      <c r="S123" s="417"/>
      <c r="T123" s="417"/>
      <c r="U123" s="417"/>
      <c r="V123" s="418"/>
      <c r="W123" s="42" t="s">
        <v>0</v>
      </c>
      <c r="X123" s="43">
        <f>IFERROR(SUMPRODUCT(X121:X121*H121:H121),"0")</f>
        <v>0</v>
      </c>
      <c r="Y123" s="43">
        <f>IFERROR(SUMPRODUCT(Y121:Y121*H121:H121),"0")</f>
        <v>0</v>
      </c>
      <c r="Z123" s="42"/>
      <c r="AA123" s="67"/>
      <c r="AB123" s="67"/>
      <c r="AC123" s="67"/>
    </row>
    <row r="124" spans="1:68" ht="16.5" customHeight="1" x14ac:dyDescent="0.25">
      <c r="A124" s="410" t="s">
        <v>234</v>
      </c>
      <c r="B124" s="410"/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0"/>
      <c r="O124" s="410"/>
      <c r="P124" s="410"/>
      <c r="Q124" s="410"/>
      <c r="R124" s="410"/>
      <c r="S124" s="410"/>
      <c r="T124" s="410"/>
      <c r="U124" s="410"/>
      <c r="V124" s="410"/>
      <c r="W124" s="410"/>
      <c r="X124" s="410"/>
      <c r="Y124" s="410"/>
      <c r="Z124" s="410"/>
      <c r="AA124" s="65"/>
      <c r="AB124" s="65"/>
      <c r="AC124" s="82"/>
    </row>
    <row r="125" spans="1:68" ht="14.25" customHeight="1" x14ac:dyDescent="0.25">
      <c r="A125" s="411" t="s">
        <v>155</v>
      </c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411"/>
      <c r="Z125" s="411"/>
      <c r="AA125" s="66"/>
      <c r="AB125" s="66"/>
      <c r="AC125" s="83"/>
    </row>
    <row r="126" spans="1:68" ht="27" customHeight="1" x14ac:dyDescent="0.25">
      <c r="A126" s="63" t="s">
        <v>235</v>
      </c>
      <c r="B126" s="63" t="s">
        <v>236</v>
      </c>
      <c r="C126" s="36">
        <v>4301135533</v>
      </c>
      <c r="D126" s="412">
        <v>4607111034014</v>
      </c>
      <c r="E126" s="412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95</v>
      </c>
      <c r="L126" s="37" t="s">
        <v>86</v>
      </c>
      <c r="M126" s="38" t="s">
        <v>84</v>
      </c>
      <c r="N126" s="38"/>
      <c r="O126" s="37">
        <v>180</v>
      </c>
      <c r="P126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14"/>
      <c r="R126" s="414"/>
      <c r="S126" s="414"/>
      <c r="T126" s="415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237</v>
      </c>
      <c r="AG126" s="81"/>
      <c r="AJ126" s="87" t="s">
        <v>87</v>
      </c>
      <c r="AK126" s="87">
        <v>1</v>
      </c>
      <c r="BB126" s="178" t="s">
        <v>94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238</v>
      </c>
      <c r="B127" s="63" t="s">
        <v>239</v>
      </c>
      <c r="C127" s="36">
        <v>4301135532</v>
      </c>
      <c r="D127" s="412">
        <v>4607111033994</v>
      </c>
      <c r="E127" s="412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95</v>
      </c>
      <c r="L127" s="37" t="s">
        <v>86</v>
      </c>
      <c r="M127" s="38" t="s">
        <v>84</v>
      </c>
      <c r="N127" s="38"/>
      <c r="O127" s="37">
        <v>180</v>
      </c>
      <c r="P127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14"/>
      <c r="R127" s="414"/>
      <c r="S127" s="414"/>
      <c r="T127" s="415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177</v>
      </c>
      <c r="AG127" s="81"/>
      <c r="AJ127" s="87" t="s">
        <v>87</v>
      </c>
      <c r="AK127" s="87">
        <v>1</v>
      </c>
      <c r="BB127" s="180" t="s">
        <v>94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9"/>
      <c r="B128" s="419"/>
      <c r="C128" s="419"/>
      <c r="D128" s="419"/>
      <c r="E128" s="419"/>
      <c r="F128" s="419"/>
      <c r="G128" s="419"/>
      <c r="H128" s="419"/>
      <c r="I128" s="419"/>
      <c r="J128" s="419"/>
      <c r="K128" s="419"/>
      <c r="L128" s="419"/>
      <c r="M128" s="419"/>
      <c r="N128" s="419"/>
      <c r="O128" s="420"/>
      <c r="P128" s="416" t="s">
        <v>40</v>
      </c>
      <c r="Q128" s="417"/>
      <c r="R128" s="417"/>
      <c r="S128" s="417"/>
      <c r="T128" s="417"/>
      <c r="U128" s="417"/>
      <c r="V128" s="418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9"/>
      <c r="B129" s="419"/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19"/>
      <c r="O129" s="420"/>
      <c r="P129" s="416" t="s">
        <v>40</v>
      </c>
      <c r="Q129" s="417"/>
      <c r="R129" s="417"/>
      <c r="S129" s="417"/>
      <c r="T129" s="417"/>
      <c r="U129" s="417"/>
      <c r="V129" s="418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10" t="s">
        <v>240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410"/>
      <c r="Z130" s="410"/>
      <c r="AA130" s="65"/>
      <c r="AB130" s="65"/>
      <c r="AC130" s="82"/>
    </row>
    <row r="131" spans="1:68" ht="14.25" customHeight="1" x14ac:dyDescent="0.25">
      <c r="A131" s="411" t="s">
        <v>155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411"/>
      <c r="Z131" s="411"/>
      <c r="AA131" s="66"/>
      <c r="AB131" s="66"/>
      <c r="AC131" s="83"/>
    </row>
    <row r="132" spans="1:68" ht="27" customHeight="1" x14ac:dyDescent="0.25">
      <c r="A132" s="63" t="s">
        <v>241</v>
      </c>
      <c r="B132" s="63" t="s">
        <v>242</v>
      </c>
      <c r="C132" s="36">
        <v>4301135311</v>
      </c>
      <c r="D132" s="412">
        <v>4607111039095</v>
      </c>
      <c r="E132" s="412"/>
      <c r="F132" s="62">
        <v>0.25</v>
      </c>
      <c r="G132" s="37">
        <v>12</v>
      </c>
      <c r="H132" s="62">
        <v>3</v>
      </c>
      <c r="I132" s="62">
        <v>3.7480000000000002</v>
      </c>
      <c r="J132" s="37">
        <v>70</v>
      </c>
      <c r="K132" s="37" t="s">
        <v>95</v>
      </c>
      <c r="L132" s="37" t="s">
        <v>86</v>
      </c>
      <c r="M132" s="38" t="s">
        <v>84</v>
      </c>
      <c r="N132" s="38"/>
      <c r="O132" s="37">
        <v>180</v>
      </c>
      <c r="P132" s="4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14"/>
      <c r="R132" s="414"/>
      <c r="S132" s="414"/>
      <c r="T132" s="415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243</v>
      </c>
      <c r="AG132" s="81"/>
      <c r="AJ132" s="87" t="s">
        <v>87</v>
      </c>
      <c r="AK132" s="87">
        <v>1</v>
      </c>
      <c r="BB132" s="182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16.5" customHeight="1" x14ac:dyDescent="0.25">
      <c r="A133" s="63" t="s">
        <v>244</v>
      </c>
      <c r="B133" s="63" t="s">
        <v>245</v>
      </c>
      <c r="C133" s="36">
        <v>4301135534</v>
      </c>
      <c r="D133" s="412">
        <v>4607111034199</v>
      </c>
      <c r="E133" s="412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95</v>
      </c>
      <c r="L133" s="37" t="s">
        <v>86</v>
      </c>
      <c r="M133" s="38" t="s">
        <v>84</v>
      </c>
      <c r="N133" s="38"/>
      <c r="O133" s="37">
        <v>180</v>
      </c>
      <c r="P133" s="4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14"/>
      <c r="R133" s="414"/>
      <c r="S133" s="414"/>
      <c r="T133" s="415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246</v>
      </c>
      <c r="AG133" s="81"/>
      <c r="AJ133" s="87" t="s">
        <v>87</v>
      </c>
      <c r="AK133" s="87">
        <v>1</v>
      </c>
      <c r="BB133" s="184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9"/>
      <c r="B134" s="419"/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19"/>
      <c r="O134" s="420"/>
      <c r="P134" s="416" t="s">
        <v>40</v>
      </c>
      <c r="Q134" s="417"/>
      <c r="R134" s="417"/>
      <c r="S134" s="417"/>
      <c r="T134" s="417"/>
      <c r="U134" s="417"/>
      <c r="V134" s="418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9"/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20"/>
      <c r="P135" s="416" t="s">
        <v>40</v>
      </c>
      <c r="Q135" s="417"/>
      <c r="R135" s="417"/>
      <c r="S135" s="417"/>
      <c r="T135" s="417"/>
      <c r="U135" s="417"/>
      <c r="V135" s="418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10" t="s">
        <v>247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410"/>
      <c r="Z136" s="410"/>
      <c r="AA136" s="65"/>
      <c r="AB136" s="65"/>
      <c r="AC136" s="82"/>
    </row>
    <row r="137" spans="1:68" ht="14.25" customHeight="1" x14ac:dyDescent="0.25">
      <c r="A137" s="411" t="s">
        <v>155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11"/>
      <c r="Z137" s="411"/>
      <c r="AA137" s="66"/>
      <c r="AB137" s="66"/>
      <c r="AC137" s="83"/>
    </row>
    <row r="138" spans="1:68" ht="27" customHeight="1" x14ac:dyDescent="0.25">
      <c r="A138" s="63" t="s">
        <v>248</v>
      </c>
      <c r="B138" s="63" t="s">
        <v>249</v>
      </c>
      <c r="C138" s="36">
        <v>4301135275</v>
      </c>
      <c r="D138" s="412">
        <v>4607111034380</v>
      </c>
      <c r="E138" s="412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95</v>
      </c>
      <c r="L138" s="37" t="s">
        <v>86</v>
      </c>
      <c r="M138" s="38" t="s">
        <v>84</v>
      </c>
      <c r="N138" s="38"/>
      <c r="O138" s="37">
        <v>180</v>
      </c>
      <c r="P138" s="46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14"/>
      <c r="R138" s="414"/>
      <c r="S138" s="414"/>
      <c r="T138" s="415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250</v>
      </c>
      <c r="AG138" s="81"/>
      <c r="AJ138" s="87" t="s">
        <v>87</v>
      </c>
      <c r="AK138" s="87">
        <v>1</v>
      </c>
      <c r="BB138" s="186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251</v>
      </c>
      <c r="B139" s="63" t="s">
        <v>252</v>
      </c>
      <c r="C139" s="36">
        <v>4301135277</v>
      </c>
      <c r="D139" s="412">
        <v>4607111034397</v>
      </c>
      <c r="E139" s="412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95</v>
      </c>
      <c r="L139" s="37" t="s">
        <v>86</v>
      </c>
      <c r="M139" s="38" t="s">
        <v>84</v>
      </c>
      <c r="N139" s="38"/>
      <c r="O139" s="37">
        <v>180</v>
      </c>
      <c r="P139" s="46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14"/>
      <c r="R139" s="414"/>
      <c r="S139" s="414"/>
      <c r="T139" s="415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87" t="s">
        <v>237</v>
      </c>
      <c r="AG139" s="81"/>
      <c r="AJ139" s="87" t="s">
        <v>87</v>
      </c>
      <c r="AK139" s="87">
        <v>1</v>
      </c>
      <c r="BB139" s="188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19"/>
      <c r="B140" s="419"/>
      <c r="C140" s="419"/>
      <c r="D140" s="419"/>
      <c r="E140" s="419"/>
      <c r="F140" s="419"/>
      <c r="G140" s="419"/>
      <c r="H140" s="419"/>
      <c r="I140" s="419"/>
      <c r="J140" s="419"/>
      <c r="K140" s="419"/>
      <c r="L140" s="419"/>
      <c r="M140" s="419"/>
      <c r="N140" s="419"/>
      <c r="O140" s="420"/>
      <c r="P140" s="416" t="s">
        <v>40</v>
      </c>
      <c r="Q140" s="417"/>
      <c r="R140" s="417"/>
      <c r="S140" s="417"/>
      <c r="T140" s="417"/>
      <c r="U140" s="417"/>
      <c r="V140" s="418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19"/>
      <c r="B141" s="419"/>
      <c r="C141" s="419"/>
      <c r="D141" s="419"/>
      <c r="E141" s="419"/>
      <c r="F141" s="419"/>
      <c r="G141" s="419"/>
      <c r="H141" s="419"/>
      <c r="I141" s="419"/>
      <c r="J141" s="419"/>
      <c r="K141" s="419"/>
      <c r="L141" s="419"/>
      <c r="M141" s="419"/>
      <c r="N141" s="419"/>
      <c r="O141" s="420"/>
      <c r="P141" s="416" t="s">
        <v>40</v>
      </c>
      <c r="Q141" s="417"/>
      <c r="R141" s="417"/>
      <c r="S141" s="417"/>
      <c r="T141" s="417"/>
      <c r="U141" s="417"/>
      <c r="V141" s="418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410" t="s">
        <v>253</v>
      </c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0"/>
      <c r="M142" s="410"/>
      <c r="N142" s="410"/>
      <c r="O142" s="410"/>
      <c r="P142" s="410"/>
      <c r="Q142" s="410"/>
      <c r="R142" s="410"/>
      <c r="S142" s="410"/>
      <c r="T142" s="410"/>
      <c r="U142" s="410"/>
      <c r="V142" s="410"/>
      <c r="W142" s="410"/>
      <c r="X142" s="410"/>
      <c r="Y142" s="410"/>
      <c r="Z142" s="410"/>
      <c r="AA142" s="65"/>
      <c r="AB142" s="65"/>
      <c r="AC142" s="82"/>
    </row>
    <row r="143" spans="1:68" ht="14.25" customHeight="1" x14ac:dyDescent="0.25">
      <c r="A143" s="411" t="s">
        <v>155</v>
      </c>
      <c r="B143" s="411"/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66"/>
      <c r="AB143" s="66"/>
      <c r="AC143" s="83"/>
    </row>
    <row r="144" spans="1:68" ht="27" customHeight="1" x14ac:dyDescent="0.25">
      <c r="A144" s="63" t="s">
        <v>254</v>
      </c>
      <c r="B144" s="63" t="s">
        <v>255</v>
      </c>
      <c r="C144" s="36">
        <v>4301135570</v>
      </c>
      <c r="D144" s="412">
        <v>4607111035806</v>
      </c>
      <c r="E144" s="412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95</v>
      </c>
      <c r="L144" s="37" t="s">
        <v>86</v>
      </c>
      <c r="M144" s="38" t="s">
        <v>84</v>
      </c>
      <c r="N144" s="38"/>
      <c r="O144" s="37">
        <v>180</v>
      </c>
      <c r="P144" s="470" t="s">
        <v>256</v>
      </c>
      <c r="Q144" s="414"/>
      <c r="R144" s="414"/>
      <c r="S144" s="414"/>
      <c r="T144" s="415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89" t="s">
        <v>257</v>
      </c>
      <c r="AG144" s="81"/>
      <c r="AJ144" s="87" t="s">
        <v>87</v>
      </c>
      <c r="AK144" s="87">
        <v>1</v>
      </c>
      <c r="BB144" s="190" t="s">
        <v>94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9"/>
      <c r="B145" s="419"/>
      <c r="C145" s="419"/>
      <c r="D145" s="419"/>
      <c r="E145" s="419"/>
      <c r="F145" s="419"/>
      <c r="G145" s="419"/>
      <c r="H145" s="419"/>
      <c r="I145" s="419"/>
      <c r="J145" s="419"/>
      <c r="K145" s="419"/>
      <c r="L145" s="419"/>
      <c r="M145" s="419"/>
      <c r="N145" s="419"/>
      <c r="O145" s="420"/>
      <c r="P145" s="416" t="s">
        <v>40</v>
      </c>
      <c r="Q145" s="417"/>
      <c r="R145" s="417"/>
      <c r="S145" s="417"/>
      <c r="T145" s="417"/>
      <c r="U145" s="417"/>
      <c r="V145" s="418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19"/>
      <c r="B146" s="419"/>
      <c r="C146" s="419"/>
      <c r="D146" s="419"/>
      <c r="E146" s="419"/>
      <c r="F146" s="419"/>
      <c r="G146" s="419"/>
      <c r="H146" s="419"/>
      <c r="I146" s="419"/>
      <c r="J146" s="419"/>
      <c r="K146" s="419"/>
      <c r="L146" s="419"/>
      <c r="M146" s="419"/>
      <c r="N146" s="419"/>
      <c r="O146" s="420"/>
      <c r="P146" s="416" t="s">
        <v>40</v>
      </c>
      <c r="Q146" s="417"/>
      <c r="R146" s="417"/>
      <c r="S146" s="417"/>
      <c r="T146" s="417"/>
      <c r="U146" s="417"/>
      <c r="V146" s="418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410" t="s">
        <v>258</v>
      </c>
      <c r="B147" s="410"/>
      <c r="C147" s="410"/>
      <c r="D147" s="410"/>
      <c r="E147" s="410"/>
      <c r="F147" s="410"/>
      <c r="G147" s="410"/>
      <c r="H147" s="410"/>
      <c r="I147" s="410"/>
      <c r="J147" s="410"/>
      <c r="K147" s="410"/>
      <c r="L147" s="410"/>
      <c r="M147" s="410"/>
      <c r="N147" s="410"/>
      <c r="O147" s="410"/>
      <c r="P147" s="410"/>
      <c r="Q147" s="410"/>
      <c r="R147" s="410"/>
      <c r="S147" s="410"/>
      <c r="T147" s="410"/>
      <c r="U147" s="410"/>
      <c r="V147" s="410"/>
      <c r="W147" s="410"/>
      <c r="X147" s="410"/>
      <c r="Y147" s="410"/>
      <c r="Z147" s="410"/>
      <c r="AA147" s="65"/>
      <c r="AB147" s="65"/>
      <c r="AC147" s="82"/>
    </row>
    <row r="148" spans="1:68" ht="14.25" customHeight="1" x14ac:dyDescent="0.25">
      <c r="A148" s="411" t="s">
        <v>155</v>
      </c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66"/>
      <c r="AB148" s="66"/>
      <c r="AC148" s="83"/>
    </row>
    <row r="149" spans="1:68" ht="16.5" customHeight="1" x14ac:dyDescent="0.25">
      <c r="A149" s="63" t="s">
        <v>259</v>
      </c>
      <c r="B149" s="63" t="s">
        <v>260</v>
      </c>
      <c r="C149" s="36">
        <v>4301135596</v>
      </c>
      <c r="D149" s="412">
        <v>4607111039613</v>
      </c>
      <c r="E149" s="412"/>
      <c r="F149" s="62">
        <v>0.09</v>
      </c>
      <c r="G149" s="37">
        <v>30</v>
      </c>
      <c r="H149" s="62">
        <v>2.7</v>
      </c>
      <c r="I149" s="62">
        <v>3.09</v>
      </c>
      <c r="J149" s="37">
        <v>126</v>
      </c>
      <c r="K149" s="37" t="s">
        <v>95</v>
      </c>
      <c r="L149" s="37" t="s">
        <v>86</v>
      </c>
      <c r="M149" s="38" t="s">
        <v>84</v>
      </c>
      <c r="N149" s="38"/>
      <c r="O149" s="37">
        <v>180</v>
      </c>
      <c r="P149" s="47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14"/>
      <c r="R149" s="414"/>
      <c r="S149" s="414"/>
      <c r="T149" s="41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IFERROR(IF(X149="","",X149*0.00936),"")</f>
        <v>0</v>
      </c>
      <c r="AA149" s="68" t="s">
        <v>46</v>
      </c>
      <c r="AB149" s="69" t="s">
        <v>46</v>
      </c>
      <c r="AC149" s="191" t="s">
        <v>243</v>
      </c>
      <c r="AG149" s="81"/>
      <c r="AJ149" s="87" t="s">
        <v>87</v>
      </c>
      <c r="AK149" s="87">
        <v>1</v>
      </c>
      <c r="BB149" s="192" t="s">
        <v>94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9"/>
      <c r="B150" s="419"/>
      <c r="C150" s="419"/>
      <c r="D150" s="419"/>
      <c r="E150" s="419"/>
      <c r="F150" s="419"/>
      <c r="G150" s="419"/>
      <c r="H150" s="419"/>
      <c r="I150" s="419"/>
      <c r="J150" s="419"/>
      <c r="K150" s="419"/>
      <c r="L150" s="419"/>
      <c r="M150" s="419"/>
      <c r="N150" s="419"/>
      <c r="O150" s="420"/>
      <c r="P150" s="416" t="s">
        <v>40</v>
      </c>
      <c r="Q150" s="417"/>
      <c r="R150" s="417"/>
      <c r="S150" s="417"/>
      <c r="T150" s="417"/>
      <c r="U150" s="417"/>
      <c r="V150" s="418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9"/>
      <c r="B151" s="419"/>
      <c r="C151" s="419"/>
      <c r="D151" s="419"/>
      <c r="E151" s="419"/>
      <c r="F151" s="419"/>
      <c r="G151" s="419"/>
      <c r="H151" s="419"/>
      <c r="I151" s="419"/>
      <c r="J151" s="419"/>
      <c r="K151" s="419"/>
      <c r="L151" s="419"/>
      <c r="M151" s="419"/>
      <c r="N151" s="419"/>
      <c r="O151" s="420"/>
      <c r="P151" s="416" t="s">
        <v>40</v>
      </c>
      <c r="Q151" s="417"/>
      <c r="R151" s="417"/>
      <c r="S151" s="417"/>
      <c r="T151" s="417"/>
      <c r="U151" s="417"/>
      <c r="V151" s="418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10" t="s">
        <v>261</v>
      </c>
      <c r="B152" s="410"/>
      <c r="C152" s="410"/>
      <c r="D152" s="410"/>
      <c r="E152" s="410"/>
      <c r="F152" s="410"/>
      <c r="G152" s="410"/>
      <c r="H152" s="410"/>
      <c r="I152" s="410"/>
      <c r="J152" s="410"/>
      <c r="K152" s="410"/>
      <c r="L152" s="410"/>
      <c r="M152" s="410"/>
      <c r="N152" s="410"/>
      <c r="O152" s="410"/>
      <c r="P152" s="410"/>
      <c r="Q152" s="410"/>
      <c r="R152" s="410"/>
      <c r="S152" s="410"/>
      <c r="T152" s="410"/>
      <c r="U152" s="410"/>
      <c r="V152" s="410"/>
      <c r="W152" s="410"/>
      <c r="X152" s="410"/>
      <c r="Y152" s="410"/>
      <c r="Z152" s="410"/>
      <c r="AA152" s="65"/>
      <c r="AB152" s="65"/>
      <c r="AC152" s="82"/>
    </row>
    <row r="153" spans="1:68" ht="14.25" customHeight="1" x14ac:dyDescent="0.25">
      <c r="A153" s="411" t="s">
        <v>262</v>
      </c>
      <c r="B153" s="411"/>
      <c r="C153" s="411"/>
      <c r="D153" s="411"/>
      <c r="E153" s="411"/>
      <c r="F153" s="411"/>
      <c r="G153" s="411"/>
      <c r="H153" s="411"/>
      <c r="I153" s="411"/>
      <c r="J153" s="411"/>
      <c r="K153" s="411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66"/>
      <c r="AB153" s="66"/>
      <c r="AC153" s="83"/>
    </row>
    <row r="154" spans="1:68" ht="27" customHeight="1" x14ac:dyDescent="0.25">
      <c r="A154" s="63" t="s">
        <v>263</v>
      </c>
      <c r="B154" s="63" t="s">
        <v>264</v>
      </c>
      <c r="C154" s="36">
        <v>4301071054</v>
      </c>
      <c r="D154" s="412">
        <v>4607111035639</v>
      </c>
      <c r="E154" s="412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266</v>
      </c>
      <c r="L154" s="37" t="s">
        <v>86</v>
      </c>
      <c r="M154" s="38" t="s">
        <v>84</v>
      </c>
      <c r="N154" s="38"/>
      <c r="O154" s="37">
        <v>180</v>
      </c>
      <c r="P154" s="47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14"/>
      <c r="R154" s="414"/>
      <c r="S154" s="414"/>
      <c r="T154" s="41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265</v>
      </c>
      <c r="AG154" s="81"/>
      <c r="AJ154" s="87" t="s">
        <v>87</v>
      </c>
      <c r="AK154" s="87">
        <v>1</v>
      </c>
      <c r="BB154" s="194" t="s">
        <v>94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267</v>
      </c>
      <c r="B155" s="63" t="s">
        <v>268</v>
      </c>
      <c r="C155" s="36">
        <v>4301135540</v>
      </c>
      <c r="D155" s="412">
        <v>4607111035646</v>
      </c>
      <c r="E155" s="412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266</v>
      </c>
      <c r="L155" s="37" t="s">
        <v>86</v>
      </c>
      <c r="M155" s="38" t="s">
        <v>84</v>
      </c>
      <c r="N155" s="38"/>
      <c r="O155" s="37">
        <v>180</v>
      </c>
      <c r="P155" s="4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14"/>
      <c r="R155" s="414"/>
      <c r="S155" s="414"/>
      <c r="T155" s="41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5" t="s">
        <v>265</v>
      </c>
      <c r="AG155" s="81"/>
      <c r="AJ155" s="87" t="s">
        <v>87</v>
      </c>
      <c r="AK155" s="87">
        <v>1</v>
      </c>
      <c r="BB155" s="196" t="s">
        <v>94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9"/>
      <c r="B156" s="419"/>
      <c r="C156" s="419"/>
      <c r="D156" s="419"/>
      <c r="E156" s="419"/>
      <c r="F156" s="419"/>
      <c r="G156" s="419"/>
      <c r="H156" s="419"/>
      <c r="I156" s="419"/>
      <c r="J156" s="419"/>
      <c r="K156" s="419"/>
      <c r="L156" s="419"/>
      <c r="M156" s="419"/>
      <c r="N156" s="419"/>
      <c r="O156" s="420"/>
      <c r="P156" s="416" t="s">
        <v>40</v>
      </c>
      <c r="Q156" s="417"/>
      <c r="R156" s="417"/>
      <c r="S156" s="417"/>
      <c r="T156" s="417"/>
      <c r="U156" s="417"/>
      <c r="V156" s="418"/>
      <c r="W156" s="42" t="s">
        <v>39</v>
      </c>
      <c r="X156" s="43">
        <f>IFERROR(SUM(X154:X155),"0")</f>
        <v>0</v>
      </c>
      <c r="Y156" s="43">
        <f>IFERROR(SUM(Y154:Y155),"0")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419"/>
      <c r="B157" s="419"/>
      <c r="C157" s="419"/>
      <c r="D157" s="419"/>
      <c r="E157" s="419"/>
      <c r="F157" s="419"/>
      <c r="G157" s="419"/>
      <c r="H157" s="419"/>
      <c r="I157" s="419"/>
      <c r="J157" s="419"/>
      <c r="K157" s="419"/>
      <c r="L157" s="419"/>
      <c r="M157" s="419"/>
      <c r="N157" s="419"/>
      <c r="O157" s="420"/>
      <c r="P157" s="416" t="s">
        <v>40</v>
      </c>
      <c r="Q157" s="417"/>
      <c r="R157" s="417"/>
      <c r="S157" s="417"/>
      <c r="T157" s="417"/>
      <c r="U157" s="417"/>
      <c r="V157" s="418"/>
      <c r="W157" s="42" t="s">
        <v>0</v>
      </c>
      <c r="X157" s="43">
        <f>IFERROR(SUMPRODUCT(X154:X155*H154:H155),"0")</f>
        <v>0</v>
      </c>
      <c r="Y157" s="43">
        <f>IFERROR(SUMPRODUCT(Y154:Y155*H154:H155),"0")</f>
        <v>0</v>
      </c>
      <c r="Z157" s="42"/>
      <c r="AA157" s="67"/>
      <c r="AB157" s="67"/>
      <c r="AC157" s="67"/>
    </row>
    <row r="158" spans="1:68" ht="16.5" customHeight="1" x14ac:dyDescent="0.25">
      <c r="A158" s="410" t="s">
        <v>269</v>
      </c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0"/>
      <c r="N158" s="410"/>
      <c r="O158" s="410"/>
      <c r="P158" s="410"/>
      <c r="Q158" s="410"/>
      <c r="R158" s="410"/>
      <c r="S158" s="410"/>
      <c r="T158" s="410"/>
      <c r="U158" s="410"/>
      <c r="V158" s="410"/>
      <c r="W158" s="410"/>
      <c r="X158" s="410"/>
      <c r="Y158" s="410"/>
      <c r="Z158" s="410"/>
      <c r="AA158" s="65"/>
      <c r="AB158" s="65"/>
      <c r="AC158" s="82"/>
    </row>
    <row r="159" spans="1:68" ht="14.25" customHeight="1" x14ac:dyDescent="0.25">
      <c r="A159" s="411" t="s">
        <v>155</v>
      </c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66"/>
      <c r="AB159" s="66"/>
      <c r="AC159" s="83"/>
    </row>
    <row r="160" spans="1:68" ht="27" customHeight="1" x14ac:dyDescent="0.25">
      <c r="A160" s="63" t="s">
        <v>270</v>
      </c>
      <c r="B160" s="63" t="s">
        <v>271</v>
      </c>
      <c r="C160" s="36">
        <v>4301135281</v>
      </c>
      <c r="D160" s="412">
        <v>4607111036568</v>
      </c>
      <c r="E160" s="412"/>
      <c r="F160" s="62">
        <v>0.28000000000000003</v>
      </c>
      <c r="G160" s="37">
        <v>6</v>
      </c>
      <c r="H160" s="62">
        <v>1.68</v>
      </c>
      <c r="I160" s="62">
        <v>2.1017999999999999</v>
      </c>
      <c r="J160" s="37">
        <v>140</v>
      </c>
      <c r="K160" s="37" t="s">
        <v>95</v>
      </c>
      <c r="L160" s="37" t="s">
        <v>86</v>
      </c>
      <c r="M160" s="38" t="s">
        <v>84</v>
      </c>
      <c r="N160" s="38"/>
      <c r="O160" s="37">
        <v>180</v>
      </c>
      <c r="P160" s="47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414"/>
      <c r="R160" s="414"/>
      <c r="S160" s="414"/>
      <c r="T160" s="41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IFERROR(IF(X160="","",X160*0.00941),"")</f>
        <v>0</v>
      </c>
      <c r="AA160" s="68" t="s">
        <v>46</v>
      </c>
      <c r="AB160" s="69" t="s">
        <v>46</v>
      </c>
      <c r="AC160" s="197" t="s">
        <v>272</v>
      </c>
      <c r="AG160" s="81"/>
      <c r="AJ160" s="87" t="s">
        <v>87</v>
      </c>
      <c r="AK160" s="87">
        <v>1</v>
      </c>
      <c r="BB160" s="198" t="s">
        <v>94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19"/>
      <c r="B161" s="419"/>
      <c r="C161" s="419"/>
      <c r="D161" s="419"/>
      <c r="E161" s="419"/>
      <c r="F161" s="419"/>
      <c r="G161" s="419"/>
      <c r="H161" s="419"/>
      <c r="I161" s="419"/>
      <c r="J161" s="419"/>
      <c r="K161" s="419"/>
      <c r="L161" s="419"/>
      <c r="M161" s="419"/>
      <c r="N161" s="419"/>
      <c r="O161" s="420"/>
      <c r="P161" s="416" t="s">
        <v>40</v>
      </c>
      <c r="Q161" s="417"/>
      <c r="R161" s="417"/>
      <c r="S161" s="417"/>
      <c r="T161" s="417"/>
      <c r="U161" s="417"/>
      <c r="V161" s="418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9"/>
      <c r="B162" s="419"/>
      <c r="C162" s="419"/>
      <c r="D162" s="419"/>
      <c r="E162" s="419"/>
      <c r="F162" s="419"/>
      <c r="G162" s="419"/>
      <c r="H162" s="419"/>
      <c r="I162" s="419"/>
      <c r="J162" s="419"/>
      <c r="K162" s="419"/>
      <c r="L162" s="419"/>
      <c r="M162" s="419"/>
      <c r="N162" s="419"/>
      <c r="O162" s="420"/>
      <c r="P162" s="416" t="s">
        <v>40</v>
      </c>
      <c r="Q162" s="417"/>
      <c r="R162" s="417"/>
      <c r="S162" s="417"/>
      <c r="T162" s="417"/>
      <c r="U162" s="417"/>
      <c r="V162" s="418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27.75" customHeight="1" x14ac:dyDescent="0.2">
      <c r="A163" s="409" t="s">
        <v>273</v>
      </c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  <c r="AA163" s="54"/>
      <c r="AB163" s="54"/>
      <c r="AC163" s="54"/>
    </row>
    <row r="164" spans="1:68" ht="16.5" customHeight="1" x14ac:dyDescent="0.25">
      <c r="A164" s="410" t="s">
        <v>274</v>
      </c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0"/>
      <c r="O164" s="410"/>
      <c r="P164" s="410"/>
      <c r="Q164" s="410"/>
      <c r="R164" s="410"/>
      <c r="S164" s="410"/>
      <c r="T164" s="410"/>
      <c r="U164" s="410"/>
      <c r="V164" s="410"/>
      <c r="W164" s="410"/>
      <c r="X164" s="410"/>
      <c r="Y164" s="410"/>
      <c r="Z164" s="410"/>
      <c r="AA164" s="65"/>
      <c r="AB164" s="65"/>
      <c r="AC164" s="82"/>
    </row>
    <row r="165" spans="1:68" ht="14.25" customHeight="1" x14ac:dyDescent="0.25">
      <c r="A165" s="411" t="s">
        <v>155</v>
      </c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66"/>
      <c r="AB165" s="66"/>
      <c r="AC165" s="83"/>
    </row>
    <row r="166" spans="1:68" ht="27" customHeight="1" x14ac:dyDescent="0.25">
      <c r="A166" s="63" t="s">
        <v>275</v>
      </c>
      <c r="B166" s="63" t="s">
        <v>276</v>
      </c>
      <c r="C166" s="36">
        <v>4301135317</v>
      </c>
      <c r="D166" s="412">
        <v>4607111039057</v>
      </c>
      <c r="E166" s="412"/>
      <c r="F166" s="62">
        <v>1.8</v>
      </c>
      <c r="G166" s="37">
        <v>1</v>
      </c>
      <c r="H166" s="62">
        <v>1.8</v>
      </c>
      <c r="I166" s="62">
        <v>1.9</v>
      </c>
      <c r="J166" s="37">
        <v>234</v>
      </c>
      <c r="K166" s="37" t="s">
        <v>170</v>
      </c>
      <c r="L166" s="37" t="s">
        <v>86</v>
      </c>
      <c r="M166" s="38" t="s">
        <v>84</v>
      </c>
      <c r="N166" s="38"/>
      <c r="O166" s="37">
        <v>180</v>
      </c>
      <c r="P166" s="475" t="s">
        <v>277</v>
      </c>
      <c r="Q166" s="414"/>
      <c r="R166" s="414"/>
      <c r="S166" s="414"/>
      <c r="T166" s="41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IFERROR(IF(X166="","",X166*0.00502),"")</f>
        <v>0</v>
      </c>
      <c r="AA166" s="68" t="s">
        <v>46</v>
      </c>
      <c r="AB166" s="69" t="s">
        <v>46</v>
      </c>
      <c r="AC166" s="199" t="s">
        <v>243</v>
      </c>
      <c r="AG166" s="81"/>
      <c r="AJ166" s="87" t="s">
        <v>87</v>
      </c>
      <c r="AK166" s="87">
        <v>1</v>
      </c>
      <c r="BB166" s="200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19"/>
      <c r="B167" s="419"/>
      <c r="C167" s="419"/>
      <c r="D167" s="419"/>
      <c r="E167" s="419"/>
      <c r="F167" s="419"/>
      <c r="G167" s="419"/>
      <c r="H167" s="419"/>
      <c r="I167" s="419"/>
      <c r="J167" s="419"/>
      <c r="K167" s="419"/>
      <c r="L167" s="419"/>
      <c r="M167" s="419"/>
      <c r="N167" s="419"/>
      <c r="O167" s="420"/>
      <c r="P167" s="416" t="s">
        <v>40</v>
      </c>
      <c r="Q167" s="417"/>
      <c r="R167" s="417"/>
      <c r="S167" s="417"/>
      <c r="T167" s="417"/>
      <c r="U167" s="417"/>
      <c r="V167" s="418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19"/>
      <c r="B168" s="419"/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19"/>
      <c r="N168" s="419"/>
      <c r="O168" s="420"/>
      <c r="P168" s="416" t="s">
        <v>40</v>
      </c>
      <c r="Q168" s="417"/>
      <c r="R168" s="417"/>
      <c r="S168" s="417"/>
      <c r="T168" s="417"/>
      <c r="U168" s="417"/>
      <c r="V168" s="418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16.5" customHeight="1" x14ac:dyDescent="0.25">
      <c r="A169" s="410" t="s">
        <v>278</v>
      </c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0"/>
      <c r="N169" s="410"/>
      <c r="O169" s="410"/>
      <c r="P169" s="410"/>
      <c r="Q169" s="410"/>
      <c r="R169" s="410"/>
      <c r="S169" s="410"/>
      <c r="T169" s="410"/>
      <c r="U169" s="410"/>
      <c r="V169" s="410"/>
      <c r="W169" s="410"/>
      <c r="X169" s="410"/>
      <c r="Y169" s="410"/>
      <c r="Z169" s="410"/>
      <c r="AA169" s="65"/>
      <c r="AB169" s="65"/>
      <c r="AC169" s="82"/>
    </row>
    <row r="170" spans="1:68" ht="14.25" customHeight="1" x14ac:dyDescent="0.25">
      <c r="A170" s="411" t="s">
        <v>80</v>
      </c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66"/>
      <c r="AB170" s="66"/>
      <c r="AC170" s="83"/>
    </row>
    <row r="171" spans="1:68" ht="16.5" customHeight="1" x14ac:dyDescent="0.25">
      <c r="A171" s="63" t="s">
        <v>279</v>
      </c>
      <c r="B171" s="63" t="s">
        <v>280</v>
      </c>
      <c r="C171" s="36">
        <v>4301071062</v>
      </c>
      <c r="D171" s="412">
        <v>4607111036384</v>
      </c>
      <c r="E171" s="412"/>
      <c r="F171" s="62">
        <v>5</v>
      </c>
      <c r="G171" s="37">
        <v>1</v>
      </c>
      <c r="H171" s="62">
        <v>5</v>
      </c>
      <c r="I171" s="62">
        <v>5.2106000000000003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76" t="s">
        <v>281</v>
      </c>
      <c r="Q171" s="414"/>
      <c r="R171" s="414"/>
      <c r="S171" s="414"/>
      <c r="T171" s="41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282</v>
      </c>
      <c r="AG171" s="81"/>
      <c r="AJ171" s="87" t="s">
        <v>87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16.5" customHeight="1" x14ac:dyDescent="0.25">
      <c r="A172" s="63" t="s">
        <v>283</v>
      </c>
      <c r="B172" s="63" t="s">
        <v>284</v>
      </c>
      <c r="C172" s="36">
        <v>4301071056</v>
      </c>
      <c r="D172" s="412">
        <v>4640242180250</v>
      </c>
      <c r="E172" s="412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77" t="s">
        <v>285</v>
      </c>
      <c r="Q172" s="414"/>
      <c r="R172" s="414"/>
      <c r="S172" s="414"/>
      <c r="T172" s="415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286</v>
      </c>
      <c r="AG172" s="81"/>
      <c r="AJ172" s="87" t="s">
        <v>87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287</v>
      </c>
      <c r="B173" s="63" t="s">
        <v>288</v>
      </c>
      <c r="C173" s="36">
        <v>4301071050</v>
      </c>
      <c r="D173" s="412">
        <v>4607111036216</v>
      </c>
      <c r="E173" s="412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85</v>
      </c>
      <c r="L173" s="37" t="s">
        <v>86</v>
      </c>
      <c r="M173" s="38" t="s">
        <v>84</v>
      </c>
      <c r="N173" s="38"/>
      <c r="O173" s="37">
        <v>180</v>
      </c>
      <c r="P173" s="4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14"/>
      <c r="R173" s="414"/>
      <c r="S173" s="414"/>
      <c r="T173" s="415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289</v>
      </c>
      <c r="AG173" s="81"/>
      <c r="AJ173" s="87" t="s">
        <v>87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290</v>
      </c>
      <c r="B174" s="63" t="s">
        <v>291</v>
      </c>
      <c r="C174" s="36">
        <v>4301071061</v>
      </c>
      <c r="D174" s="412">
        <v>4607111036278</v>
      </c>
      <c r="E174" s="412"/>
      <c r="F174" s="62">
        <v>5</v>
      </c>
      <c r="G174" s="37">
        <v>1</v>
      </c>
      <c r="H174" s="62">
        <v>5</v>
      </c>
      <c r="I174" s="62">
        <v>5.2405999999999997</v>
      </c>
      <c r="J174" s="37">
        <v>84</v>
      </c>
      <c r="K174" s="37" t="s">
        <v>85</v>
      </c>
      <c r="L174" s="37" t="s">
        <v>86</v>
      </c>
      <c r="M174" s="38" t="s">
        <v>84</v>
      </c>
      <c r="N174" s="38"/>
      <c r="O174" s="37">
        <v>180</v>
      </c>
      <c r="P174" s="47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14"/>
      <c r="R174" s="414"/>
      <c r="S174" s="414"/>
      <c r="T174" s="41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IFERROR(IF(X174="","",X174*0.0155),"")</f>
        <v>0</v>
      </c>
      <c r="AA174" s="68" t="s">
        <v>46</v>
      </c>
      <c r="AB174" s="69" t="s">
        <v>46</v>
      </c>
      <c r="AC174" s="207" t="s">
        <v>292</v>
      </c>
      <c r="AG174" s="81"/>
      <c r="AJ174" s="87" t="s">
        <v>87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19"/>
      <c r="B175" s="419"/>
      <c r="C175" s="419"/>
      <c r="D175" s="419"/>
      <c r="E175" s="419"/>
      <c r="F175" s="419"/>
      <c r="G175" s="419"/>
      <c r="H175" s="419"/>
      <c r="I175" s="419"/>
      <c r="J175" s="419"/>
      <c r="K175" s="419"/>
      <c r="L175" s="419"/>
      <c r="M175" s="419"/>
      <c r="N175" s="419"/>
      <c r="O175" s="420"/>
      <c r="P175" s="416" t="s">
        <v>40</v>
      </c>
      <c r="Q175" s="417"/>
      <c r="R175" s="417"/>
      <c r="S175" s="417"/>
      <c r="T175" s="417"/>
      <c r="U175" s="417"/>
      <c r="V175" s="418"/>
      <c r="W175" s="42" t="s">
        <v>39</v>
      </c>
      <c r="X175" s="43">
        <f>IFERROR(SUM(X171:X174),"0")</f>
        <v>0</v>
      </c>
      <c r="Y175" s="43">
        <f>IFERROR(SUM(Y171:Y174),"0")</f>
        <v>0</v>
      </c>
      <c r="Z175" s="43">
        <f>IFERROR(IF(Z171="",0,Z171),"0")+IFERROR(IF(Z172="",0,Z172),"0")+IFERROR(IF(Z173="",0,Z173),"0")+IFERROR(IF(Z174="",0,Z174),"0")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419"/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20"/>
      <c r="P176" s="416" t="s">
        <v>40</v>
      </c>
      <c r="Q176" s="417"/>
      <c r="R176" s="417"/>
      <c r="S176" s="417"/>
      <c r="T176" s="417"/>
      <c r="U176" s="417"/>
      <c r="V176" s="418"/>
      <c r="W176" s="42" t="s">
        <v>0</v>
      </c>
      <c r="X176" s="43">
        <f>IFERROR(SUMPRODUCT(X171:X174*H171:H174),"0")</f>
        <v>0</v>
      </c>
      <c r="Y176" s="43">
        <f>IFERROR(SUMPRODUCT(Y171:Y174*H171:H174),"0")</f>
        <v>0</v>
      </c>
      <c r="Z176" s="42"/>
      <c r="AA176" s="67"/>
      <c r="AB176" s="67"/>
      <c r="AC176" s="67"/>
    </row>
    <row r="177" spans="1:68" ht="14.25" customHeight="1" x14ac:dyDescent="0.25">
      <c r="A177" s="411" t="s">
        <v>293</v>
      </c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66"/>
      <c r="AB177" s="66"/>
      <c r="AC177" s="83"/>
    </row>
    <row r="178" spans="1:68" ht="27" customHeight="1" x14ac:dyDescent="0.25">
      <c r="A178" s="63" t="s">
        <v>294</v>
      </c>
      <c r="B178" s="63" t="s">
        <v>295</v>
      </c>
      <c r="C178" s="36">
        <v>4301080153</v>
      </c>
      <c r="D178" s="412">
        <v>4607111036827</v>
      </c>
      <c r="E178" s="412"/>
      <c r="F178" s="62">
        <v>1</v>
      </c>
      <c r="G178" s="37">
        <v>5</v>
      </c>
      <c r="H178" s="62">
        <v>5</v>
      </c>
      <c r="I178" s="62">
        <v>5.2</v>
      </c>
      <c r="J178" s="37">
        <v>144</v>
      </c>
      <c r="K178" s="37" t="s">
        <v>85</v>
      </c>
      <c r="L178" s="37" t="s">
        <v>86</v>
      </c>
      <c r="M178" s="38" t="s">
        <v>84</v>
      </c>
      <c r="N178" s="38"/>
      <c r="O178" s="37">
        <v>90</v>
      </c>
      <c r="P178" s="4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14"/>
      <c r="R178" s="414"/>
      <c r="S178" s="414"/>
      <c r="T178" s="415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296</v>
      </c>
      <c r="AG178" s="81"/>
      <c r="AJ178" s="87" t="s">
        <v>87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297</v>
      </c>
      <c r="B179" s="63" t="s">
        <v>298</v>
      </c>
      <c r="C179" s="36">
        <v>4301080154</v>
      </c>
      <c r="D179" s="412">
        <v>4607111036834</v>
      </c>
      <c r="E179" s="412"/>
      <c r="F179" s="62">
        <v>1</v>
      </c>
      <c r="G179" s="37">
        <v>5</v>
      </c>
      <c r="H179" s="62">
        <v>5</v>
      </c>
      <c r="I179" s="62">
        <v>5.2530000000000001</v>
      </c>
      <c r="J179" s="37">
        <v>144</v>
      </c>
      <c r="K179" s="37" t="s">
        <v>85</v>
      </c>
      <c r="L179" s="37" t="s">
        <v>86</v>
      </c>
      <c r="M179" s="38" t="s">
        <v>84</v>
      </c>
      <c r="N179" s="38"/>
      <c r="O179" s="37">
        <v>90</v>
      </c>
      <c r="P179" s="4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14"/>
      <c r="R179" s="414"/>
      <c r="S179" s="414"/>
      <c r="T179" s="41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296</v>
      </c>
      <c r="AG179" s="81"/>
      <c r="AJ179" s="87" t="s">
        <v>87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19"/>
      <c r="B180" s="419"/>
      <c r="C180" s="419"/>
      <c r="D180" s="419"/>
      <c r="E180" s="419"/>
      <c r="F180" s="419"/>
      <c r="G180" s="419"/>
      <c r="H180" s="419"/>
      <c r="I180" s="419"/>
      <c r="J180" s="419"/>
      <c r="K180" s="419"/>
      <c r="L180" s="419"/>
      <c r="M180" s="419"/>
      <c r="N180" s="419"/>
      <c r="O180" s="420"/>
      <c r="P180" s="416" t="s">
        <v>40</v>
      </c>
      <c r="Q180" s="417"/>
      <c r="R180" s="417"/>
      <c r="S180" s="417"/>
      <c r="T180" s="417"/>
      <c r="U180" s="417"/>
      <c r="V180" s="418"/>
      <c r="W180" s="42" t="s">
        <v>39</v>
      </c>
      <c r="X180" s="43">
        <f>IFERROR(SUM(X178:X179),"0")</f>
        <v>0</v>
      </c>
      <c r="Y180" s="43">
        <f>IFERROR(SUM(Y178:Y179),"0")</f>
        <v>0</v>
      </c>
      <c r="Z180" s="43">
        <f>IFERROR(IF(Z178="",0,Z178),"0")+IFERROR(IF(Z179="",0,Z179),"0")</f>
        <v>0</v>
      </c>
      <c r="AA180" s="67"/>
      <c r="AB180" s="67"/>
      <c r="AC180" s="67"/>
    </row>
    <row r="181" spans="1:68" x14ac:dyDescent="0.2">
      <c r="A181" s="419"/>
      <c r="B181" s="419"/>
      <c r="C181" s="419"/>
      <c r="D181" s="419"/>
      <c r="E181" s="419"/>
      <c r="F181" s="419"/>
      <c r="G181" s="419"/>
      <c r="H181" s="419"/>
      <c r="I181" s="419"/>
      <c r="J181" s="419"/>
      <c r="K181" s="419"/>
      <c r="L181" s="419"/>
      <c r="M181" s="419"/>
      <c r="N181" s="419"/>
      <c r="O181" s="420"/>
      <c r="P181" s="416" t="s">
        <v>40</v>
      </c>
      <c r="Q181" s="417"/>
      <c r="R181" s="417"/>
      <c r="S181" s="417"/>
      <c r="T181" s="417"/>
      <c r="U181" s="417"/>
      <c r="V181" s="418"/>
      <c r="W181" s="42" t="s">
        <v>0</v>
      </c>
      <c r="X181" s="43">
        <f>IFERROR(SUMPRODUCT(X178:X179*H178:H179),"0")</f>
        <v>0</v>
      </c>
      <c r="Y181" s="43">
        <f>IFERROR(SUMPRODUCT(Y178:Y179*H178:H179),"0")</f>
        <v>0</v>
      </c>
      <c r="Z181" s="42"/>
      <c r="AA181" s="67"/>
      <c r="AB181" s="67"/>
      <c r="AC181" s="67"/>
    </row>
    <row r="182" spans="1:68" ht="27.75" customHeight="1" x14ac:dyDescent="0.2">
      <c r="A182" s="409" t="s">
        <v>299</v>
      </c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54"/>
      <c r="AB182" s="54"/>
      <c r="AC182" s="54"/>
    </row>
    <row r="183" spans="1:68" ht="16.5" customHeight="1" x14ac:dyDescent="0.25">
      <c r="A183" s="410" t="s">
        <v>300</v>
      </c>
      <c r="B183" s="410"/>
      <c r="C183" s="410"/>
      <c r="D183" s="410"/>
      <c r="E183" s="410"/>
      <c r="F183" s="410"/>
      <c r="G183" s="410"/>
      <c r="H183" s="410"/>
      <c r="I183" s="410"/>
      <c r="J183" s="410"/>
      <c r="K183" s="410"/>
      <c r="L183" s="410"/>
      <c r="M183" s="410"/>
      <c r="N183" s="410"/>
      <c r="O183" s="410"/>
      <c r="P183" s="410"/>
      <c r="Q183" s="410"/>
      <c r="R183" s="410"/>
      <c r="S183" s="410"/>
      <c r="T183" s="410"/>
      <c r="U183" s="410"/>
      <c r="V183" s="410"/>
      <c r="W183" s="410"/>
      <c r="X183" s="410"/>
      <c r="Y183" s="410"/>
      <c r="Z183" s="410"/>
      <c r="AA183" s="65"/>
      <c r="AB183" s="65"/>
      <c r="AC183" s="82"/>
    </row>
    <row r="184" spans="1:68" ht="14.25" customHeight="1" x14ac:dyDescent="0.25">
      <c r="A184" s="411" t="s">
        <v>89</v>
      </c>
      <c r="B184" s="411"/>
      <c r="C184" s="411"/>
      <c r="D184" s="411"/>
      <c r="E184" s="411"/>
      <c r="F184" s="411"/>
      <c r="G184" s="411"/>
      <c r="H184" s="411"/>
      <c r="I184" s="411"/>
      <c r="J184" s="411"/>
      <c r="K184" s="411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66"/>
      <c r="AB184" s="66"/>
      <c r="AC184" s="83"/>
    </row>
    <row r="185" spans="1:68" ht="27" customHeight="1" x14ac:dyDescent="0.25">
      <c r="A185" s="63" t="s">
        <v>301</v>
      </c>
      <c r="B185" s="63" t="s">
        <v>302</v>
      </c>
      <c r="C185" s="36">
        <v>4301132182</v>
      </c>
      <c r="D185" s="412">
        <v>4607111035721</v>
      </c>
      <c r="E185" s="412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95</v>
      </c>
      <c r="L185" s="37" t="s">
        <v>86</v>
      </c>
      <c r="M185" s="38" t="s">
        <v>84</v>
      </c>
      <c r="N185" s="38"/>
      <c r="O185" s="37">
        <v>365</v>
      </c>
      <c r="P185" s="4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14"/>
      <c r="R185" s="414"/>
      <c r="S185" s="414"/>
      <c r="T185" s="41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303</v>
      </c>
      <c r="AG185" s="81"/>
      <c r="AJ185" s="87" t="s">
        <v>87</v>
      </c>
      <c r="AK185" s="87">
        <v>1</v>
      </c>
      <c r="BB185" s="214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304</v>
      </c>
      <c r="B186" s="63" t="s">
        <v>305</v>
      </c>
      <c r="C186" s="36">
        <v>4301132179</v>
      </c>
      <c r="D186" s="412">
        <v>4607111035691</v>
      </c>
      <c r="E186" s="412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95</v>
      </c>
      <c r="L186" s="37" t="s">
        <v>86</v>
      </c>
      <c r="M186" s="38" t="s">
        <v>84</v>
      </c>
      <c r="N186" s="38"/>
      <c r="O186" s="37">
        <v>365</v>
      </c>
      <c r="P186" s="48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414"/>
      <c r="R186" s="414"/>
      <c r="S186" s="414"/>
      <c r="T186" s="41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306</v>
      </c>
      <c r="AG186" s="81"/>
      <c r="AJ186" s="87" t="s">
        <v>87</v>
      </c>
      <c r="AK186" s="87">
        <v>1</v>
      </c>
      <c r="BB186" s="216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307</v>
      </c>
      <c r="B187" s="63" t="s">
        <v>308</v>
      </c>
      <c r="C187" s="36">
        <v>4301132170</v>
      </c>
      <c r="D187" s="412">
        <v>4607111038487</v>
      </c>
      <c r="E187" s="412"/>
      <c r="F187" s="62">
        <v>0.25</v>
      </c>
      <c r="G187" s="37">
        <v>12</v>
      </c>
      <c r="H187" s="62">
        <v>3</v>
      </c>
      <c r="I187" s="62">
        <v>3.7360000000000002</v>
      </c>
      <c r="J187" s="37">
        <v>70</v>
      </c>
      <c r="K187" s="37" t="s">
        <v>95</v>
      </c>
      <c r="L187" s="37" t="s">
        <v>86</v>
      </c>
      <c r="M187" s="38" t="s">
        <v>84</v>
      </c>
      <c r="N187" s="38"/>
      <c r="O187" s="37">
        <v>180</v>
      </c>
      <c r="P187" s="48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14"/>
      <c r="R187" s="414"/>
      <c r="S187" s="414"/>
      <c r="T187" s="41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309</v>
      </c>
      <c r="AG187" s="81"/>
      <c r="AJ187" s="87" t="s">
        <v>87</v>
      </c>
      <c r="AK187" s="87">
        <v>1</v>
      </c>
      <c r="BB187" s="218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19"/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  <c r="P188" s="416" t="s">
        <v>40</v>
      </c>
      <c r="Q188" s="417"/>
      <c r="R188" s="417"/>
      <c r="S188" s="417"/>
      <c r="T188" s="417"/>
      <c r="U188" s="417"/>
      <c r="V188" s="418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19"/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20"/>
      <c r="P189" s="416" t="s">
        <v>40</v>
      </c>
      <c r="Q189" s="417"/>
      <c r="R189" s="417"/>
      <c r="S189" s="417"/>
      <c r="T189" s="417"/>
      <c r="U189" s="417"/>
      <c r="V189" s="418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4.25" customHeight="1" x14ac:dyDescent="0.25">
      <c r="A190" s="411" t="s">
        <v>310</v>
      </c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66"/>
      <c r="AB190" s="66"/>
      <c r="AC190" s="83"/>
    </row>
    <row r="191" spans="1:68" ht="27" customHeight="1" x14ac:dyDescent="0.25">
      <c r="A191" s="63" t="s">
        <v>311</v>
      </c>
      <c r="B191" s="63" t="s">
        <v>312</v>
      </c>
      <c r="C191" s="36">
        <v>4301051855</v>
      </c>
      <c r="D191" s="412">
        <v>4680115885875</v>
      </c>
      <c r="E191" s="412"/>
      <c r="F191" s="62">
        <v>1</v>
      </c>
      <c r="G191" s="37">
        <v>9</v>
      </c>
      <c r="H191" s="62">
        <v>9</v>
      </c>
      <c r="I191" s="62">
        <v>9.4350000000000005</v>
      </c>
      <c r="J191" s="37">
        <v>64</v>
      </c>
      <c r="K191" s="37" t="s">
        <v>317</v>
      </c>
      <c r="L191" s="37" t="s">
        <v>86</v>
      </c>
      <c r="M191" s="38" t="s">
        <v>316</v>
      </c>
      <c r="N191" s="38"/>
      <c r="O191" s="37">
        <v>365</v>
      </c>
      <c r="P191" s="485" t="s">
        <v>313</v>
      </c>
      <c r="Q191" s="414"/>
      <c r="R191" s="414"/>
      <c r="S191" s="414"/>
      <c r="T191" s="41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IFERROR(IF(X191="","",X191*0.01898),"")</f>
        <v>0</v>
      </c>
      <c r="AA191" s="68" t="s">
        <v>46</v>
      </c>
      <c r="AB191" s="69" t="s">
        <v>46</v>
      </c>
      <c r="AC191" s="219" t="s">
        <v>314</v>
      </c>
      <c r="AG191" s="81"/>
      <c r="AJ191" s="87" t="s">
        <v>87</v>
      </c>
      <c r="AK191" s="87">
        <v>1</v>
      </c>
      <c r="BB191" s="220" t="s">
        <v>315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19"/>
      <c r="B192" s="419"/>
      <c r="C192" s="419"/>
      <c r="D192" s="419"/>
      <c r="E192" s="419"/>
      <c r="F192" s="419"/>
      <c r="G192" s="419"/>
      <c r="H192" s="419"/>
      <c r="I192" s="419"/>
      <c r="J192" s="419"/>
      <c r="K192" s="419"/>
      <c r="L192" s="419"/>
      <c r="M192" s="419"/>
      <c r="N192" s="419"/>
      <c r="O192" s="420"/>
      <c r="P192" s="416" t="s">
        <v>40</v>
      </c>
      <c r="Q192" s="417"/>
      <c r="R192" s="417"/>
      <c r="S192" s="417"/>
      <c r="T192" s="417"/>
      <c r="U192" s="417"/>
      <c r="V192" s="418"/>
      <c r="W192" s="42" t="s">
        <v>39</v>
      </c>
      <c r="X192" s="43">
        <f>IFERROR(SUM(X191:X191),"0")</f>
        <v>0</v>
      </c>
      <c r="Y192" s="43">
        <f>IFERROR(SUM(Y191:Y191),"0")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19"/>
      <c r="B193" s="419"/>
      <c r="C193" s="419"/>
      <c r="D193" s="419"/>
      <c r="E193" s="419"/>
      <c r="F193" s="419"/>
      <c r="G193" s="419"/>
      <c r="H193" s="419"/>
      <c r="I193" s="419"/>
      <c r="J193" s="419"/>
      <c r="K193" s="419"/>
      <c r="L193" s="419"/>
      <c r="M193" s="419"/>
      <c r="N193" s="419"/>
      <c r="O193" s="420"/>
      <c r="P193" s="416" t="s">
        <v>40</v>
      </c>
      <c r="Q193" s="417"/>
      <c r="R193" s="417"/>
      <c r="S193" s="417"/>
      <c r="T193" s="417"/>
      <c r="U193" s="417"/>
      <c r="V193" s="418"/>
      <c r="W193" s="42" t="s">
        <v>0</v>
      </c>
      <c r="X193" s="43">
        <f>IFERROR(SUMPRODUCT(X191:X191*H191:H191),"0")</f>
        <v>0</v>
      </c>
      <c r="Y193" s="43">
        <f>IFERROR(SUMPRODUCT(Y191:Y191*H191:H191),"0")</f>
        <v>0</v>
      </c>
      <c r="Z193" s="42"/>
      <c r="AA193" s="67"/>
      <c r="AB193" s="67"/>
      <c r="AC193" s="67"/>
    </row>
    <row r="194" spans="1:68" ht="27.75" customHeight="1" x14ac:dyDescent="0.2">
      <c r="A194" s="409" t="s">
        <v>318</v>
      </c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54"/>
      <c r="AB194" s="54"/>
      <c r="AC194" s="54"/>
    </row>
    <row r="195" spans="1:68" ht="16.5" customHeight="1" x14ac:dyDescent="0.25">
      <c r="A195" s="410" t="s">
        <v>319</v>
      </c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0"/>
      <c r="N195" s="410"/>
      <c r="O195" s="410"/>
      <c r="P195" s="410"/>
      <c r="Q195" s="410"/>
      <c r="R195" s="410"/>
      <c r="S195" s="410"/>
      <c r="T195" s="410"/>
      <c r="U195" s="410"/>
      <c r="V195" s="410"/>
      <c r="W195" s="410"/>
      <c r="X195" s="410"/>
      <c r="Y195" s="410"/>
      <c r="Z195" s="410"/>
      <c r="AA195" s="65"/>
      <c r="AB195" s="65"/>
      <c r="AC195" s="82"/>
    </row>
    <row r="196" spans="1:68" ht="14.25" customHeight="1" x14ac:dyDescent="0.25">
      <c r="A196" s="411" t="s">
        <v>155</v>
      </c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66"/>
      <c r="AB196" s="66"/>
      <c r="AC196" s="83"/>
    </row>
    <row r="197" spans="1:68" ht="27" customHeight="1" x14ac:dyDescent="0.25">
      <c r="A197" s="63" t="s">
        <v>320</v>
      </c>
      <c r="B197" s="63" t="s">
        <v>321</v>
      </c>
      <c r="C197" s="36">
        <v>4301135707</v>
      </c>
      <c r="D197" s="412">
        <v>4620207490198</v>
      </c>
      <c r="E197" s="412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95</v>
      </c>
      <c r="L197" s="37" t="s">
        <v>86</v>
      </c>
      <c r="M197" s="38" t="s">
        <v>84</v>
      </c>
      <c r="N197" s="38"/>
      <c r="O197" s="37">
        <v>180</v>
      </c>
      <c r="P197" s="48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14"/>
      <c r="R197" s="414"/>
      <c r="S197" s="414"/>
      <c r="T197" s="415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322</v>
      </c>
      <c r="AG197" s="81"/>
      <c r="AJ197" s="87" t="s">
        <v>87</v>
      </c>
      <c r="AK197" s="87">
        <v>1</v>
      </c>
      <c r="BB197" s="222" t="s">
        <v>94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323</v>
      </c>
      <c r="B198" s="63" t="s">
        <v>324</v>
      </c>
      <c r="C198" s="36">
        <v>4301135719</v>
      </c>
      <c r="D198" s="412">
        <v>4620207490235</v>
      </c>
      <c r="E198" s="412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95</v>
      </c>
      <c r="L198" s="37" t="s">
        <v>86</v>
      </c>
      <c r="M198" s="38" t="s">
        <v>84</v>
      </c>
      <c r="N198" s="38"/>
      <c r="O198" s="37">
        <v>180</v>
      </c>
      <c r="P198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14"/>
      <c r="R198" s="414"/>
      <c r="S198" s="414"/>
      <c r="T198" s="415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325</v>
      </c>
      <c r="AG198" s="81"/>
      <c r="AJ198" s="87" t="s">
        <v>87</v>
      </c>
      <c r="AK198" s="87">
        <v>1</v>
      </c>
      <c r="BB198" s="224" t="s">
        <v>94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326</v>
      </c>
      <c r="B199" s="63" t="s">
        <v>327</v>
      </c>
      <c r="C199" s="36">
        <v>4301135697</v>
      </c>
      <c r="D199" s="412">
        <v>4620207490259</v>
      </c>
      <c r="E199" s="412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86</v>
      </c>
      <c r="M199" s="38" t="s">
        <v>84</v>
      </c>
      <c r="N199" s="38"/>
      <c r="O199" s="37">
        <v>180</v>
      </c>
      <c r="P199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14"/>
      <c r="R199" s="414"/>
      <c r="S199" s="414"/>
      <c r="T199" s="41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322</v>
      </c>
      <c r="AG199" s="81"/>
      <c r="AJ199" s="87" t="s">
        <v>87</v>
      </c>
      <c r="AK199" s="87">
        <v>1</v>
      </c>
      <c r="BB199" s="226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328</v>
      </c>
      <c r="B200" s="63" t="s">
        <v>329</v>
      </c>
      <c r="C200" s="36">
        <v>4301135681</v>
      </c>
      <c r="D200" s="412">
        <v>4620207490143</v>
      </c>
      <c r="E200" s="412"/>
      <c r="F200" s="62">
        <v>0.22</v>
      </c>
      <c r="G200" s="37">
        <v>12</v>
      </c>
      <c r="H200" s="62">
        <v>2.64</v>
      </c>
      <c r="I200" s="62">
        <v>3.3435999999999999</v>
      </c>
      <c r="J200" s="37">
        <v>70</v>
      </c>
      <c r="K200" s="37" t="s">
        <v>95</v>
      </c>
      <c r="L200" s="37" t="s">
        <v>86</v>
      </c>
      <c r="M200" s="38" t="s">
        <v>84</v>
      </c>
      <c r="N200" s="38"/>
      <c r="O200" s="37">
        <v>180</v>
      </c>
      <c r="P200" s="4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14"/>
      <c r="R200" s="414"/>
      <c r="S200" s="414"/>
      <c r="T200" s="415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7" t="s">
        <v>330</v>
      </c>
      <c r="AG200" s="81"/>
      <c r="AJ200" s="87" t="s">
        <v>87</v>
      </c>
      <c r="AK200" s="87">
        <v>1</v>
      </c>
      <c r="BB200" s="228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19"/>
      <c r="B201" s="419"/>
      <c r="C201" s="419"/>
      <c r="D201" s="419"/>
      <c r="E201" s="419"/>
      <c r="F201" s="419"/>
      <c r="G201" s="419"/>
      <c r="H201" s="419"/>
      <c r="I201" s="419"/>
      <c r="J201" s="419"/>
      <c r="K201" s="419"/>
      <c r="L201" s="419"/>
      <c r="M201" s="419"/>
      <c r="N201" s="419"/>
      <c r="O201" s="420"/>
      <c r="P201" s="416" t="s">
        <v>40</v>
      </c>
      <c r="Q201" s="417"/>
      <c r="R201" s="417"/>
      <c r="S201" s="417"/>
      <c r="T201" s="417"/>
      <c r="U201" s="417"/>
      <c r="V201" s="418"/>
      <c r="W201" s="42" t="s">
        <v>39</v>
      </c>
      <c r="X201" s="43">
        <f>IFERROR(SUM(X197:X200),"0")</f>
        <v>0</v>
      </c>
      <c r="Y201" s="43">
        <f>IFERROR(SUM(Y197:Y200),"0")</f>
        <v>0</v>
      </c>
      <c r="Z201" s="43">
        <f>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19"/>
      <c r="B202" s="419"/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20"/>
      <c r="P202" s="416" t="s">
        <v>40</v>
      </c>
      <c r="Q202" s="417"/>
      <c r="R202" s="417"/>
      <c r="S202" s="417"/>
      <c r="T202" s="417"/>
      <c r="U202" s="417"/>
      <c r="V202" s="418"/>
      <c r="W202" s="42" t="s">
        <v>0</v>
      </c>
      <c r="X202" s="43">
        <f>IFERROR(SUMPRODUCT(X197:X200*H197:H200),"0")</f>
        <v>0</v>
      </c>
      <c r="Y202" s="43">
        <f>IFERROR(SUMPRODUCT(Y197:Y200*H197:H200),"0")</f>
        <v>0</v>
      </c>
      <c r="Z202" s="42"/>
      <c r="AA202" s="67"/>
      <c r="AB202" s="67"/>
      <c r="AC202" s="67"/>
    </row>
    <row r="203" spans="1:68" ht="16.5" customHeight="1" x14ac:dyDescent="0.25">
      <c r="A203" s="410" t="s">
        <v>331</v>
      </c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0"/>
      <c r="N203" s="410"/>
      <c r="O203" s="410"/>
      <c r="P203" s="410"/>
      <c r="Q203" s="410"/>
      <c r="R203" s="410"/>
      <c r="S203" s="410"/>
      <c r="T203" s="410"/>
      <c r="U203" s="410"/>
      <c r="V203" s="410"/>
      <c r="W203" s="410"/>
      <c r="X203" s="410"/>
      <c r="Y203" s="410"/>
      <c r="Z203" s="410"/>
      <c r="AA203" s="65"/>
      <c r="AB203" s="65"/>
      <c r="AC203" s="82"/>
    </row>
    <row r="204" spans="1:68" ht="14.25" customHeight="1" x14ac:dyDescent="0.25">
      <c r="A204" s="411" t="s">
        <v>80</v>
      </c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66"/>
      <c r="AB204" s="66"/>
      <c r="AC204" s="83"/>
    </row>
    <row r="205" spans="1:68" ht="16.5" customHeight="1" x14ac:dyDescent="0.25">
      <c r="A205" s="63" t="s">
        <v>332</v>
      </c>
      <c r="B205" s="63" t="s">
        <v>333</v>
      </c>
      <c r="C205" s="36">
        <v>4301070948</v>
      </c>
      <c r="D205" s="412">
        <v>4607111037022</v>
      </c>
      <c r="E205" s="412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14"/>
      <c r="R205" s="414"/>
      <c r="S205" s="414"/>
      <c r="T205" s="41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334</v>
      </c>
      <c r="AG205" s="81"/>
      <c r="AJ205" s="87" t="s">
        <v>87</v>
      </c>
      <c r="AK205" s="87">
        <v>1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335</v>
      </c>
      <c r="B206" s="63" t="s">
        <v>336</v>
      </c>
      <c r="C206" s="36">
        <v>4301070990</v>
      </c>
      <c r="D206" s="412">
        <v>4607111038494</v>
      </c>
      <c r="E206" s="412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4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14"/>
      <c r="R206" s="414"/>
      <c r="S206" s="414"/>
      <c r="T206" s="41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337</v>
      </c>
      <c r="AG206" s="81"/>
      <c r="AJ206" s="87" t="s">
        <v>87</v>
      </c>
      <c r="AK206" s="87">
        <v>1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338</v>
      </c>
      <c r="B207" s="63" t="s">
        <v>339</v>
      </c>
      <c r="C207" s="36">
        <v>4301070966</v>
      </c>
      <c r="D207" s="412">
        <v>4607111038135</v>
      </c>
      <c r="E207" s="412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14"/>
      <c r="R207" s="414"/>
      <c r="S207" s="414"/>
      <c r="T207" s="41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3" t="s">
        <v>340</v>
      </c>
      <c r="AG207" s="81"/>
      <c r="AJ207" s="87" t="s">
        <v>87</v>
      </c>
      <c r="AK207" s="87">
        <v>1</v>
      </c>
      <c r="BB207" s="234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19"/>
      <c r="B208" s="419"/>
      <c r="C208" s="419"/>
      <c r="D208" s="419"/>
      <c r="E208" s="419"/>
      <c r="F208" s="419"/>
      <c r="G208" s="419"/>
      <c r="H208" s="419"/>
      <c r="I208" s="419"/>
      <c r="J208" s="419"/>
      <c r="K208" s="419"/>
      <c r="L208" s="419"/>
      <c r="M208" s="419"/>
      <c r="N208" s="419"/>
      <c r="O208" s="420"/>
      <c r="P208" s="416" t="s">
        <v>40</v>
      </c>
      <c r="Q208" s="417"/>
      <c r="R208" s="417"/>
      <c r="S208" s="417"/>
      <c r="T208" s="417"/>
      <c r="U208" s="417"/>
      <c r="V208" s="418"/>
      <c r="W208" s="42" t="s">
        <v>39</v>
      </c>
      <c r="X208" s="43">
        <f>IFERROR(SUM(X205:X207),"0")</f>
        <v>0</v>
      </c>
      <c r="Y208" s="43">
        <f>IFERROR(SUM(Y205:Y207),"0")</f>
        <v>0</v>
      </c>
      <c r="Z208" s="43">
        <f>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19"/>
      <c r="B209" s="419"/>
      <c r="C209" s="419"/>
      <c r="D209" s="419"/>
      <c r="E209" s="419"/>
      <c r="F209" s="419"/>
      <c r="G209" s="419"/>
      <c r="H209" s="419"/>
      <c r="I209" s="419"/>
      <c r="J209" s="419"/>
      <c r="K209" s="419"/>
      <c r="L209" s="419"/>
      <c r="M209" s="419"/>
      <c r="N209" s="419"/>
      <c r="O209" s="420"/>
      <c r="P209" s="416" t="s">
        <v>40</v>
      </c>
      <c r="Q209" s="417"/>
      <c r="R209" s="417"/>
      <c r="S209" s="417"/>
      <c r="T209" s="417"/>
      <c r="U209" s="417"/>
      <c r="V209" s="418"/>
      <c r="W209" s="42" t="s">
        <v>0</v>
      </c>
      <c r="X209" s="43">
        <f>IFERROR(SUMPRODUCT(X205:X207*H205:H207),"0")</f>
        <v>0</v>
      </c>
      <c r="Y209" s="43">
        <f>IFERROR(SUMPRODUCT(Y205:Y207*H205:H207),"0")</f>
        <v>0</v>
      </c>
      <c r="Z209" s="42"/>
      <c r="AA209" s="67"/>
      <c r="AB209" s="67"/>
      <c r="AC209" s="67"/>
    </row>
    <row r="210" spans="1:68" ht="16.5" customHeight="1" x14ac:dyDescent="0.25">
      <c r="A210" s="410" t="s">
        <v>341</v>
      </c>
      <c r="B210" s="410"/>
      <c r="C210" s="410"/>
      <c r="D210" s="410"/>
      <c r="E210" s="410"/>
      <c r="F210" s="410"/>
      <c r="G210" s="410"/>
      <c r="H210" s="410"/>
      <c r="I210" s="410"/>
      <c r="J210" s="410"/>
      <c r="K210" s="410"/>
      <c r="L210" s="410"/>
      <c r="M210" s="410"/>
      <c r="N210" s="410"/>
      <c r="O210" s="410"/>
      <c r="P210" s="410"/>
      <c r="Q210" s="410"/>
      <c r="R210" s="410"/>
      <c r="S210" s="410"/>
      <c r="T210" s="410"/>
      <c r="U210" s="410"/>
      <c r="V210" s="410"/>
      <c r="W210" s="410"/>
      <c r="X210" s="410"/>
      <c r="Y210" s="410"/>
      <c r="Z210" s="410"/>
      <c r="AA210" s="65"/>
      <c r="AB210" s="65"/>
      <c r="AC210" s="82"/>
    </row>
    <row r="211" spans="1:68" ht="14.25" customHeight="1" x14ac:dyDescent="0.25">
      <c r="A211" s="411" t="s">
        <v>80</v>
      </c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66"/>
      <c r="AB211" s="66"/>
      <c r="AC211" s="83"/>
    </row>
    <row r="212" spans="1:68" ht="27" customHeight="1" x14ac:dyDescent="0.25">
      <c r="A212" s="63" t="s">
        <v>342</v>
      </c>
      <c r="B212" s="63" t="s">
        <v>343</v>
      </c>
      <c r="C212" s="36">
        <v>4301070996</v>
      </c>
      <c r="D212" s="412">
        <v>4607111038654</v>
      </c>
      <c r="E212" s="412"/>
      <c r="F212" s="62">
        <v>0.4</v>
      </c>
      <c r="G212" s="37">
        <v>16</v>
      </c>
      <c r="H212" s="62">
        <v>6.4</v>
      </c>
      <c r="I212" s="62">
        <v>6.63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14"/>
      <c r="R212" s="414"/>
      <c r="S212" s="414"/>
      <c r="T212" s="415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ref="Y212:Y217" si="18">IFERROR(IF(X212="","",X212),"")</f>
        <v>0</v>
      </c>
      <c r="Z212" s="41">
        <f t="shared" ref="Z212:Z217" si="19">IFERROR(IF(X212="","",X212*0.0155),"")</f>
        <v>0</v>
      </c>
      <c r="AA212" s="68" t="s">
        <v>46</v>
      </c>
      <c r="AB212" s="69" t="s">
        <v>46</v>
      </c>
      <c r="AC212" s="235" t="s">
        <v>344</v>
      </c>
      <c r="AG212" s="81"/>
      <c r="AJ212" s="87" t="s">
        <v>87</v>
      </c>
      <c r="AK212" s="87">
        <v>1</v>
      </c>
      <c r="BB212" s="236" t="s">
        <v>70</v>
      </c>
      <c r="BM212" s="81">
        <f t="shared" ref="BM212:BM217" si="20">IFERROR(X212*I212,"0")</f>
        <v>0</v>
      </c>
      <c r="BN212" s="81">
        <f t="shared" ref="BN212:BN217" si="21">IFERROR(Y212*I212,"0")</f>
        <v>0</v>
      </c>
      <c r="BO212" s="81">
        <f t="shared" ref="BO212:BO217" si="22">IFERROR(X212/J212,"0")</f>
        <v>0</v>
      </c>
      <c r="BP212" s="81">
        <f t="shared" ref="BP212:BP217" si="23">IFERROR(Y212/J212,"0")</f>
        <v>0</v>
      </c>
    </row>
    <row r="213" spans="1:68" ht="27" customHeight="1" x14ac:dyDescent="0.25">
      <c r="A213" s="63" t="s">
        <v>345</v>
      </c>
      <c r="B213" s="63" t="s">
        <v>346</v>
      </c>
      <c r="C213" s="36">
        <v>4301070997</v>
      </c>
      <c r="D213" s="412">
        <v>4607111038586</v>
      </c>
      <c r="E213" s="412"/>
      <c r="F213" s="62">
        <v>0.7</v>
      </c>
      <c r="G213" s="37">
        <v>8</v>
      </c>
      <c r="H213" s="62">
        <v>5.6</v>
      </c>
      <c r="I213" s="62">
        <v>5.83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14"/>
      <c r="R213" s="414"/>
      <c r="S213" s="414"/>
      <c r="T213" s="415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344</v>
      </c>
      <c r="AG213" s="81"/>
      <c r="AJ213" s="87" t="s">
        <v>87</v>
      </c>
      <c r="AK213" s="87">
        <v>1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347</v>
      </c>
      <c r="B214" s="63" t="s">
        <v>348</v>
      </c>
      <c r="C214" s="36">
        <v>4301070962</v>
      </c>
      <c r="D214" s="412">
        <v>4607111038609</v>
      </c>
      <c r="E214" s="412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14"/>
      <c r="R214" s="414"/>
      <c r="S214" s="414"/>
      <c r="T214" s="415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349</v>
      </c>
      <c r="AG214" s="81"/>
      <c r="AJ214" s="87" t="s">
        <v>87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350</v>
      </c>
      <c r="B215" s="63" t="s">
        <v>351</v>
      </c>
      <c r="C215" s="36">
        <v>4301070963</v>
      </c>
      <c r="D215" s="412">
        <v>4607111038630</v>
      </c>
      <c r="E215" s="412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5" s="414"/>
      <c r="R215" s="414"/>
      <c r="S215" s="414"/>
      <c r="T215" s="415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349</v>
      </c>
      <c r="AG215" s="81"/>
      <c r="AJ215" s="87" t="s">
        <v>87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352</v>
      </c>
      <c r="B216" s="63" t="s">
        <v>353</v>
      </c>
      <c r="C216" s="36">
        <v>4301070959</v>
      </c>
      <c r="D216" s="412">
        <v>4607111038616</v>
      </c>
      <c r="E216" s="412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14"/>
      <c r="R216" s="414"/>
      <c r="S216" s="414"/>
      <c r="T216" s="415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344</v>
      </c>
      <c r="AG216" s="81"/>
      <c r="AJ216" s="87" t="s">
        <v>87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354</v>
      </c>
      <c r="B217" s="63" t="s">
        <v>355</v>
      </c>
      <c r="C217" s="36">
        <v>4301070960</v>
      </c>
      <c r="D217" s="412">
        <v>4607111038623</v>
      </c>
      <c r="E217" s="412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14"/>
      <c r="R217" s="414"/>
      <c r="S217" s="414"/>
      <c r="T217" s="415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45" t="s">
        <v>344</v>
      </c>
      <c r="AG217" s="81"/>
      <c r="AJ217" s="87" t="s">
        <v>87</v>
      </c>
      <c r="AK217" s="87">
        <v>1</v>
      </c>
      <c r="BB217" s="246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x14ac:dyDescent="0.2">
      <c r="A218" s="419"/>
      <c r="B218" s="419"/>
      <c r="C218" s="419"/>
      <c r="D218" s="419"/>
      <c r="E218" s="419"/>
      <c r="F218" s="419"/>
      <c r="G218" s="419"/>
      <c r="H218" s="419"/>
      <c r="I218" s="419"/>
      <c r="J218" s="419"/>
      <c r="K218" s="419"/>
      <c r="L218" s="419"/>
      <c r="M218" s="419"/>
      <c r="N218" s="419"/>
      <c r="O218" s="420"/>
      <c r="P218" s="416" t="s">
        <v>40</v>
      </c>
      <c r="Q218" s="417"/>
      <c r="R218" s="417"/>
      <c r="S218" s="417"/>
      <c r="T218" s="417"/>
      <c r="U218" s="417"/>
      <c r="V218" s="418"/>
      <c r="W218" s="42" t="s">
        <v>39</v>
      </c>
      <c r="X218" s="43">
        <f>IFERROR(SUM(X212:X217),"0")</f>
        <v>0</v>
      </c>
      <c r="Y218" s="43">
        <f>IFERROR(SUM(Y212:Y217),"0")</f>
        <v>0</v>
      </c>
      <c r="Z218" s="43">
        <f>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19"/>
      <c r="B219" s="419"/>
      <c r="C219" s="419"/>
      <c r="D219" s="419"/>
      <c r="E219" s="419"/>
      <c r="F219" s="419"/>
      <c r="G219" s="419"/>
      <c r="H219" s="419"/>
      <c r="I219" s="419"/>
      <c r="J219" s="419"/>
      <c r="K219" s="419"/>
      <c r="L219" s="419"/>
      <c r="M219" s="419"/>
      <c r="N219" s="419"/>
      <c r="O219" s="420"/>
      <c r="P219" s="416" t="s">
        <v>40</v>
      </c>
      <c r="Q219" s="417"/>
      <c r="R219" s="417"/>
      <c r="S219" s="417"/>
      <c r="T219" s="417"/>
      <c r="U219" s="417"/>
      <c r="V219" s="418"/>
      <c r="W219" s="42" t="s">
        <v>0</v>
      </c>
      <c r="X219" s="43">
        <f>IFERROR(SUMPRODUCT(X212:X217*H212:H217),"0")</f>
        <v>0</v>
      </c>
      <c r="Y219" s="43">
        <f>IFERROR(SUMPRODUCT(Y212:Y217*H212:H217),"0")</f>
        <v>0</v>
      </c>
      <c r="Z219" s="42"/>
      <c r="AA219" s="67"/>
      <c r="AB219" s="67"/>
      <c r="AC219" s="67"/>
    </row>
    <row r="220" spans="1:68" ht="16.5" customHeight="1" x14ac:dyDescent="0.25">
      <c r="A220" s="410" t="s">
        <v>356</v>
      </c>
      <c r="B220" s="410"/>
      <c r="C220" s="410"/>
      <c r="D220" s="410"/>
      <c r="E220" s="410"/>
      <c r="F220" s="410"/>
      <c r="G220" s="410"/>
      <c r="H220" s="410"/>
      <c r="I220" s="410"/>
      <c r="J220" s="410"/>
      <c r="K220" s="410"/>
      <c r="L220" s="410"/>
      <c r="M220" s="410"/>
      <c r="N220" s="410"/>
      <c r="O220" s="410"/>
      <c r="P220" s="410"/>
      <c r="Q220" s="410"/>
      <c r="R220" s="410"/>
      <c r="S220" s="410"/>
      <c r="T220" s="410"/>
      <c r="U220" s="410"/>
      <c r="V220" s="410"/>
      <c r="W220" s="410"/>
      <c r="X220" s="410"/>
      <c r="Y220" s="410"/>
      <c r="Z220" s="410"/>
      <c r="AA220" s="65"/>
      <c r="AB220" s="65"/>
      <c r="AC220" s="82"/>
    </row>
    <row r="221" spans="1:68" ht="14.25" customHeight="1" x14ac:dyDescent="0.25">
      <c r="A221" s="411" t="s">
        <v>80</v>
      </c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66"/>
      <c r="AB221" s="66"/>
      <c r="AC221" s="83"/>
    </row>
    <row r="222" spans="1:68" ht="27" customHeight="1" x14ac:dyDescent="0.25">
      <c r="A222" s="63" t="s">
        <v>357</v>
      </c>
      <c r="B222" s="63" t="s">
        <v>358</v>
      </c>
      <c r="C222" s="36">
        <v>4301070917</v>
      </c>
      <c r="D222" s="412">
        <v>4607111035912</v>
      </c>
      <c r="E222" s="412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4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14"/>
      <c r="R222" s="414"/>
      <c r="S222" s="414"/>
      <c r="T222" s="41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359</v>
      </c>
      <c r="AG222" s="81"/>
      <c r="AJ222" s="87" t="s">
        <v>87</v>
      </c>
      <c r="AK222" s="87">
        <v>1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360</v>
      </c>
      <c r="B223" s="63" t="s">
        <v>361</v>
      </c>
      <c r="C223" s="36">
        <v>4301070920</v>
      </c>
      <c r="D223" s="412">
        <v>4607111035929</v>
      </c>
      <c r="E223" s="412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14"/>
      <c r="R223" s="414"/>
      <c r="S223" s="414"/>
      <c r="T223" s="41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359</v>
      </c>
      <c r="AG223" s="81"/>
      <c r="AJ223" s="87" t="s">
        <v>87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362</v>
      </c>
      <c r="B224" s="63" t="s">
        <v>363</v>
      </c>
      <c r="C224" s="36">
        <v>4301070915</v>
      </c>
      <c r="D224" s="412">
        <v>4607111035882</v>
      </c>
      <c r="E224" s="412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14"/>
      <c r="R224" s="414"/>
      <c r="S224" s="414"/>
      <c r="T224" s="41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364</v>
      </c>
      <c r="AG224" s="81"/>
      <c r="AJ224" s="87" t="s">
        <v>87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365</v>
      </c>
      <c r="B225" s="63" t="s">
        <v>366</v>
      </c>
      <c r="C225" s="36">
        <v>4301070921</v>
      </c>
      <c r="D225" s="412">
        <v>4607111035905</v>
      </c>
      <c r="E225" s="412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14"/>
      <c r="R225" s="414"/>
      <c r="S225" s="414"/>
      <c r="T225" s="415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3" t="s">
        <v>364</v>
      </c>
      <c r="AG225" s="81"/>
      <c r="AJ225" s="87" t="s">
        <v>87</v>
      </c>
      <c r="AK225" s="87">
        <v>1</v>
      </c>
      <c r="BB225" s="25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19"/>
      <c r="B226" s="419"/>
      <c r="C226" s="419"/>
      <c r="D226" s="419"/>
      <c r="E226" s="419"/>
      <c r="F226" s="419"/>
      <c r="G226" s="419"/>
      <c r="H226" s="419"/>
      <c r="I226" s="419"/>
      <c r="J226" s="419"/>
      <c r="K226" s="419"/>
      <c r="L226" s="419"/>
      <c r="M226" s="419"/>
      <c r="N226" s="419"/>
      <c r="O226" s="420"/>
      <c r="P226" s="416" t="s">
        <v>40</v>
      </c>
      <c r="Q226" s="417"/>
      <c r="R226" s="417"/>
      <c r="S226" s="417"/>
      <c r="T226" s="417"/>
      <c r="U226" s="417"/>
      <c r="V226" s="418"/>
      <c r="W226" s="42" t="s">
        <v>39</v>
      </c>
      <c r="X226" s="43">
        <f>IFERROR(SUM(X222:X225),"0")</f>
        <v>0</v>
      </c>
      <c r="Y226" s="43">
        <f>IFERROR(SUM(Y222:Y225),"0")</f>
        <v>0</v>
      </c>
      <c r="Z226" s="43">
        <f>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19"/>
      <c r="B227" s="419"/>
      <c r="C227" s="419"/>
      <c r="D227" s="419"/>
      <c r="E227" s="419"/>
      <c r="F227" s="419"/>
      <c r="G227" s="419"/>
      <c r="H227" s="419"/>
      <c r="I227" s="419"/>
      <c r="J227" s="419"/>
      <c r="K227" s="419"/>
      <c r="L227" s="419"/>
      <c r="M227" s="419"/>
      <c r="N227" s="419"/>
      <c r="O227" s="420"/>
      <c r="P227" s="416" t="s">
        <v>40</v>
      </c>
      <c r="Q227" s="417"/>
      <c r="R227" s="417"/>
      <c r="S227" s="417"/>
      <c r="T227" s="417"/>
      <c r="U227" s="417"/>
      <c r="V227" s="418"/>
      <c r="W227" s="42" t="s">
        <v>0</v>
      </c>
      <c r="X227" s="43">
        <f>IFERROR(SUMPRODUCT(X222:X225*H222:H225),"0")</f>
        <v>0</v>
      </c>
      <c r="Y227" s="43">
        <f>IFERROR(SUMPRODUCT(Y222:Y225*H222:H225),"0")</f>
        <v>0</v>
      </c>
      <c r="Z227" s="42"/>
      <c r="AA227" s="67"/>
      <c r="AB227" s="67"/>
      <c r="AC227" s="67"/>
    </row>
    <row r="228" spans="1:68" ht="16.5" customHeight="1" x14ac:dyDescent="0.25">
      <c r="A228" s="410" t="s">
        <v>367</v>
      </c>
      <c r="B228" s="410"/>
      <c r="C228" s="410"/>
      <c r="D228" s="410"/>
      <c r="E228" s="410"/>
      <c r="F228" s="410"/>
      <c r="G228" s="410"/>
      <c r="H228" s="410"/>
      <c r="I228" s="410"/>
      <c r="J228" s="410"/>
      <c r="K228" s="410"/>
      <c r="L228" s="410"/>
      <c r="M228" s="410"/>
      <c r="N228" s="410"/>
      <c r="O228" s="410"/>
      <c r="P228" s="410"/>
      <c r="Q228" s="410"/>
      <c r="R228" s="410"/>
      <c r="S228" s="410"/>
      <c r="T228" s="410"/>
      <c r="U228" s="410"/>
      <c r="V228" s="410"/>
      <c r="W228" s="410"/>
      <c r="X228" s="410"/>
      <c r="Y228" s="410"/>
      <c r="Z228" s="410"/>
      <c r="AA228" s="65"/>
      <c r="AB228" s="65"/>
      <c r="AC228" s="82"/>
    </row>
    <row r="229" spans="1:68" ht="14.25" customHeight="1" x14ac:dyDescent="0.25">
      <c r="A229" s="411" t="s">
        <v>80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66"/>
      <c r="AB229" s="66"/>
      <c r="AC229" s="83"/>
    </row>
    <row r="230" spans="1:68" ht="27" customHeight="1" x14ac:dyDescent="0.25">
      <c r="A230" s="63" t="s">
        <v>368</v>
      </c>
      <c r="B230" s="63" t="s">
        <v>369</v>
      </c>
      <c r="C230" s="36">
        <v>4301071093</v>
      </c>
      <c r="D230" s="412">
        <v>4620207490709</v>
      </c>
      <c r="E230" s="412"/>
      <c r="F230" s="62">
        <v>0.65</v>
      </c>
      <c r="G230" s="37">
        <v>8</v>
      </c>
      <c r="H230" s="62">
        <v>5.2</v>
      </c>
      <c r="I230" s="62">
        <v>5.47</v>
      </c>
      <c r="J230" s="37">
        <v>84</v>
      </c>
      <c r="K230" s="37" t="s">
        <v>85</v>
      </c>
      <c r="L230" s="37" t="s">
        <v>86</v>
      </c>
      <c r="M230" s="38" t="s">
        <v>84</v>
      </c>
      <c r="N230" s="38"/>
      <c r="O230" s="37">
        <v>180</v>
      </c>
      <c r="P230" s="503" t="s">
        <v>370</v>
      </c>
      <c r="Q230" s="414"/>
      <c r="R230" s="414"/>
      <c r="S230" s="414"/>
      <c r="T230" s="41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5" t="s">
        <v>371</v>
      </c>
      <c r="AG230" s="81"/>
      <c r="AJ230" s="87" t="s">
        <v>87</v>
      </c>
      <c r="AK230" s="87">
        <v>1</v>
      </c>
      <c r="BB230" s="256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19"/>
      <c r="B231" s="419"/>
      <c r="C231" s="419"/>
      <c r="D231" s="419"/>
      <c r="E231" s="419"/>
      <c r="F231" s="419"/>
      <c r="G231" s="419"/>
      <c r="H231" s="419"/>
      <c r="I231" s="419"/>
      <c r="J231" s="419"/>
      <c r="K231" s="419"/>
      <c r="L231" s="419"/>
      <c r="M231" s="419"/>
      <c r="N231" s="419"/>
      <c r="O231" s="420"/>
      <c r="P231" s="416" t="s">
        <v>40</v>
      </c>
      <c r="Q231" s="417"/>
      <c r="R231" s="417"/>
      <c r="S231" s="417"/>
      <c r="T231" s="417"/>
      <c r="U231" s="417"/>
      <c r="V231" s="418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19"/>
      <c r="B232" s="419"/>
      <c r="C232" s="419"/>
      <c r="D232" s="419"/>
      <c r="E232" s="419"/>
      <c r="F232" s="419"/>
      <c r="G232" s="419"/>
      <c r="H232" s="419"/>
      <c r="I232" s="419"/>
      <c r="J232" s="419"/>
      <c r="K232" s="419"/>
      <c r="L232" s="419"/>
      <c r="M232" s="419"/>
      <c r="N232" s="419"/>
      <c r="O232" s="420"/>
      <c r="P232" s="416" t="s">
        <v>40</v>
      </c>
      <c r="Q232" s="417"/>
      <c r="R232" s="417"/>
      <c r="S232" s="417"/>
      <c r="T232" s="417"/>
      <c r="U232" s="417"/>
      <c r="V232" s="418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14.25" customHeight="1" x14ac:dyDescent="0.25">
      <c r="A233" s="411" t="s">
        <v>155</v>
      </c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  <c r="X233" s="411"/>
      <c r="Y233" s="411"/>
      <c r="Z233" s="411"/>
      <c r="AA233" s="66"/>
      <c r="AB233" s="66"/>
      <c r="AC233" s="83"/>
    </row>
    <row r="234" spans="1:68" ht="27" customHeight="1" x14ac:dyDescent="0.25">
      <c r="A234" s="63" t="s">
        <v>372</v>
      </c>
      <c r="B234" s="63" t="s">
        <v>373</v>
      </c>
      <c r="C234" s="36">
        <v>4301135692</v>
      </c>
      <c r="D234" s="412">
        <v>4620207490570</v>
      </c>
      <c r="E234" s="412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95</v>
      </c>
      <c r="L234" s="37" t="s">
        <v>86</v>
      </c>
      <c r="M234" s="38" t="s">
        <v>84</v>
      </c>
      <c r="N234" s="38"/>
      <c r="O234" s="37">
        <v>180</v>
      </c>
      <c r="P234" s="504" t="s">
        <v>374</v>
      </c>
      <c r="Q234" s="414"/>
      <c r="R234" s="414"/>
      <c r="S234" s="414"/>
      <c r="T234" s="415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375</v>
      </c>
      <c r="AG234" s="81"/>
      <c r="AJ234" s="87" t="s">
        <v>87</v>
      </c>
      <c r="AK234" s="87">
        <v>1</v>
      </c>
      <c r="BB234" s="258" t="s">
        <v>94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376</v>
      </c>
      <c r="B235" s="63" t="s">
        <v>377</v>
      </c>
      <c r="C235" s="36">
        <v>4301135691</v>
      </c>
      <c r="D235" s="412">
        <v>4620207490549</v>
      </c>
      <c r="E235" s="412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95</v>
      </c>
      <c r="L235" s="37" t="s">
        <v>86</v>
      </c>
      <c r="M235" s="38" t="s">
        <v>84</v>
      </c>
      <c r="N235" s="38"/>
      <c r="O235" s="37">
        <v>180</v>
      </c>
      <c r="P235" s="505" t="s">
        <v>378</v>
      </c>
      <c r="Q235" s="414"/>
      <c r="R235" s="414"/>
      <c r="S235" s="414"/>
      <c r="T235" s="41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375</v>
      </c>
      <c r="AG235" s="81"/>
      <c r="AJ235" s="87" t="s">
        <v>87</v>
      </c>
      <c r="AK235" s="87">
        <v>1</v>
      </c>
      <c r="BB235" s="260" t="s">
        <v>94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379</v>
      </c>
      <c r="B236" s="63" t="s">
        <v>380</v>
      </c>
      <c r="C236" s="36">
        <v>4301135694</v>
      </c>
      <c r="D236" s="412">
        <v>4620207490501</v>
      </c>
      <c r="E236" s="412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95</v>
      </c>
      <c r="L236" s="37" t="s">
        <v>86</v>
      </c>
      <c r="M236" s="38" t="s">
        <v>84</v>
      </c>
      <c r="N236" s="38"/>
      <c r="O236" s="37">
        <v>180</v>
      </c>
      <c r="P236" s="506" t="s">
        <v>381</v>
      </c>
      <c r="Q236" s="414"/>
      <c r="R236" s="414"/>
      <c r="S236" s="414"/>
      <c r="T236" s="41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1" t="s">
        <v>375</v>
      </c>
      <c r="AG236" s="81"/>
      <c r="AJ236" s="87" t="s">
        <v>87</v>
      </c>
      <c r="AK236" s="87">
        <v>1</v>
      </c>
      <c r="BB236" s="262" t="s">
        <v>94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9"/>
      <c r="B237" s="419"/>
      <c r="C237" s="419"/>
      <c r="D237" s="419"/>
      <c r="E237" s="419"/>
      <c r="F237" s="419"/>
      <c r="G237" s="419"/>
      <c r="H237" s="419"/>
      <c r="I237" s="419"/>
      <c r="J237" s="419"/>
      <c r="K237" s="419"/>
      <c r="L237" s="419"/>
      <c r="M237" s="419"/>
      <c r="N237" s="419"/>
      <c r="O237" s="420"/>
      <c r="P237" s="416" t="s">
        <v>40</v>
      </c>
      <c r="Q237" s="417"/>
      <c r="R237" s="417"/>
      <c r="S237" s="417"/>
      <c r="T237" s="417"/>
      <c r="U237" s="417"/>
      <c r="V237" s="418"/>
      <c r="W237" s="42" t="s">
        <v>39</v>
      </c>
      <c r="X237" s="43">
        <f>IFERROR(SUM(X234:X236),"0")</f>
        <v>0</v>
      </c>
      <c r="Y237" s="43">
        <f>IFERROR(SUM(Y234:Y236),"0")</f>
        <v>0</v>
      </c>
      <c r="Z237" s="43">
        <f>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19"/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20"/>
      <c r="P238" s="416" t="s">
        <v>40</v>
      </c>
      <c r="Q238" s="417"/>
      <c r="R238" s="417"/>
      <c r="S238" s="417"/>
      <c r="T238" s="417"/>
      <c r="U238" s="417"/>
      <c r="V238" s="418"/>
      <c r="W238" s="42" t="s">
        <v>0</v>
      </c>
      <c r="X238" s="43">
        <f>IFERROR(SUMPRODUCT(X234:X236*H234:H236),"0")</f>
        <v>0</v>
      </c>
      <c r="Y238" s="43">
        <f>IFERROR(SUMPRODUCT(Y234:Y236*H234:H236),"0")</f>
        <v>0</v>
      </c>
      <c r="Z238" s="42"/>
      <c r="AA238" s="67"/>
      <c r="AB238" s="67"/>
      <c r="AC238" s="67"/>
    </row>
    <row r="239" spans="1:68" ht="16.5" customHeight="1" x14ac:dyDescent="0.25">
      <c r="A239" s="410" t="s">
        <v>382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410"/>
      <c r="AA239" s="65"/>
      <c r="AB239" s="65"/>
      <c r="AC239" s="82"/>
    </row>
    <row r="240" spans="1:68" ht="14.25" customHeight="1" x14ac:dyDescent="0.25">
      <c r="A240" s="411" t="s">
        <v>310</v>
      </c>
      <c r="B240" s="411"/>
      <c r="C240" s="411"/>
      <c r="D240" s="411"/>
      <c r="E240" s="411"/>
      <c r="F240" s="411"/>
      <c r="G240" s="411"/>
      <c r="H240" s="411"/>
      <c r="I240" s="411"/>
      <c r="J240" s="411"/>
      <c r="K240" s="411"/>
      <c r="L240" s="411"/>
      <c r="M240" s="411"/>
      <c r="N240" s="411"/>
      <c r="O240" s="411"/>
      <c r="P240" s="411"/>
      <c r="Q240" s="411"/>
      <c r="R240" s="411"/>
      <c r="S240" s="411"/>
      <c r="T240" s="411"/>
      <c r="U240" s="411"/>
      <c r="V240" s="411"/>
      <c r="W240" s="411"/>
      <c r="X240" s="411"/>
      <c r="Y240" s="411"/>
      <c r="Z240" s="411"/>
      <c r="AA240" s="66"/>
      <c r="AB240" s="66"/>
      <c r="AC240" s="83"/>
    </row>
    <row r="241" spans="1:68" ht="27" customHeight="1" x14ac:dyDescent="0.25">
      <c r="A241" s="63" t="s">
        <v>383</v>
      </c>
      <c r="B241" s="63" t="s">
        <v>384</v>
      </c>
      <c r="C241" s="36">
        <v>4301051320</v>
      </c>
      <c r="D241" s="412">
        <v>4680115881334</v>
      </c>
      <c r="E241" s="412"/>
      <c r="F241" s="62">
        <v>0.33</v>
      </c>
      <c r="G241" s="37">
        <v>6</v>
      </c>
      <c r="H241" s="62">
        <v>1.98</v>
      </c>
      <c r="I241" s="62">
        <v>2.25</v>
      </c>
      <c r="J241" s="37">
        <v>182</v>
      </c>
      <c r="K241" s="37" t="s">
        <v>95</v>
      </c>
      <c r="L241" s="37" t="s">
        <v>86</v>
      </c>
      <c r="M241" s="38" t="s">
        <v>316</v>
      </c>
      <c r="N241" s="38"/>
      <c r="O241" s="37">
        <v>365</v>
      </c>
      <c r="P241" s="5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14"/>
      <c r="R241" s="414"/>
      <c r="S241" s="414"/>
      <c r="T241" s="415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IFERROR(IF(X241="","",X241*0.00651),"")</f>
        <v>0</v>
      </c>
      <c r="AA241" s="68" t="s">
        <v>46</v>
      </c>
      <c r="AB241" s="69" t="s">
        <v>46</v>
      </c>
      <c r="AC241" s="263" t="s">
        <v>385</v>
      </c>
      <c r="AG241" s="81"/>
      <c r="AJ241" s="87" t="s">
        <v>87</v>
      </c>
      <c r="AK241" s="87">
        <v>1</v>
      </c>
      <c r="BB241" s="264" t="s">
        <v>315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19"/>
      <c r="B242" s="419"/>
      <c r="C242" s="419"/>
      <c r="D242" s="419"/>
      <c r="E242" s="419"/>
      <c r="F242" s="419"/>
      <c r="G242" s="419"/>
      <c r="H242" s="419"/>
      <c r="I242" s="419"/>
      <c r="J242" s="419"/>
      <c r="K242" s="419"/>
      <c r="L242" s="419"/>
      <c r="M242" s="419"/>
      <c r="N242" s="419"/>
      <c r="O242" s="420"/>
      <c r="P242" s="416" t="s">
        <v>40</v>
      </c>
      <c r="Q242" s="417"/>
      <c r="R242" s="417"/>
      <c r="S242" s="417"/>
      <c r="T242" s="417"/>
      <c r="U242" s="417"/>
      <c r="V242" s="418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19"/>
      <c r="B243" s="419"/>
      <c r="C243" s="419"/>
      <c r="D243" s="419"/>
      <c r="E243" s="419"/>
      <c r="F243" s="419"/>
      <c r="G243" s="419"/>
      <c r="H243" s="419"/>
      <c r="I243" s="419"/>
      <c r="J243" s="419"/>
      <c r="K243" s="419"/>
      <c r="L243" s="419"/>
      <c r="M243" s="419"/>
      <c r="N243" s="419"/>
      <c r="O243" s="420"/>
      <c r="P243" s="416" t="s">
        <v>40</v>
      </c>
      <c r="Q243" s="417"/>
      <c r="R243" s="417"/>
      <c r="S243" s="417"/>
      <c r="T243" s="417"/>
      <c r="U243" s="417"/>
      <c r="V243" s="418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6.5" customHeight="1" x14ac:dyDescent="0.25">
      <c r="A244" s="410" t="s">
        <v>386</v>
      </c>
      <c r="B244" s="410"/>
      <c r="C244" s="410"/>
      <c r="D244" s="410"/>
      <c r="E244" s="410"/>
      <c r="F244" s="410"/>
      <c r="G244" s="410"/>
      <c r="H244" s="410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  <c r="V244" s="410"/>
      <c r="W244" s="410"/>
      <c r="X244" s="410"/>
      <c r="Y244" s="410"/>
      <c r="Z244" s="410"/>
      <c r="AA244" s="65"/>
      <c r="AB244" s="65"/>
      <c r="AC244" s="82"/>
    </row>
    <row r="245" spans="1:68" ht="14.25" customHeight="1" x14ac:dyDescent="0.25">
      <c r="A245" s="411" t="s">
        <v>80</v>
      </c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  <c r="L245" s="411"/>
      <c r="M245" s="411"/>
      <c r="N245" s="411"/>
      <c r="O245" s="411"/>
      <c r="P245" s="411"/>
      <c r="Q245" s="411"/>
      <c r="R245" s="411"/>
      <c r="S245" s="411"/>
      <c r="T245" s="411"/>
      <c r="U245" s="411"/>
      <c r="V245" s="411"/>
      <c r="W245" s="411"/>
      <c r="X245" s="411"/>
      <c r="Y245" s="411"/>
      <c r="Z245" s="411"/>
      <c r="AA245" s="66"/>
      <c r="AB245" s="66"/>
      <c r="AC245" s="83"/>
    </row>
    <row r="246" spans="1:68" ht="16.5" customHeight="1" x14ac:dyDescent="0.25">
      <c r="A246" s="63" t="s">
        <v>387</v>
      </c>
      <c r="B246" s="63" t="s">
        <v>388</v>
      </c>
      <c r="C246" s="36">
        <v>4301071063</v>
      </c>
      <c r="D246" s="412">
        <v>4607111039019</v>
      </c>
      <c r="E246" s="412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85</v>
      </c>
      <c r="L246" s="37" t="s">
        <v>86</v>
      </c>
      <c r="M246" s="38" t="s">
        <v>84</v>
      </c>
      <c r="N246" s="38"/>
      <c r="O246" s="37">
        <v>180</v>
      </c>
      <c r="P246" s="50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14"/>
      <c r="R246" s="414"/>
      <c r="S246" s="414"/>
      <c r="T246" s="41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389</v>
      </c>
      <c r="AG246" s="81"/>
      <c r="AJ246" s="87" t="s">
        <v>87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390</v>
      </c>
      <c r="B247" s="63" t="s">
        <v>391</v>
      </c>
      <c r="C247" s="36">
        <v>4301071000</v>
      </c>
      <c r="D247" s="412">
        <v>4607111038708</v>
      </c>
      <c r="E247" s="412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85</v>
      </c>
      <c r="L247" s="37" t="s">
        <v>86</v>
      </c>
      <c r="M247" s="38" t="s">
        <v>84</v>
      </c>
      <c r="N247" s="38"/>
      <c r="O247" s="37">
        <v>180</v>
      </c>
      <c r="P247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14"/>
      <c r="R247" s="414"/>
      <c r="S247" s="414"/>
      <c r="T247" s="415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7" t="s">
        <v>389</v>
      </c>
      <c r="AG247" s="81"/>
      <c r="AJ247" s="87" t="s">
        <v>87</v>
      </c>
      <c r="AK247" s="87">
        <v>1</v>
      </c>
      <c r="BB247" s="268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19"/>
      <c r="B248" s="419"/>
      <c r="C248" s="419"/>
      <c r="D248" s="419"/>
      <c r="E248" s="419"/>
      <c r="F248" s="419"/>
      <c r="G248" s="419"/>
      <c r="H248" s="419"/>
      <c r="I248" s="419"/>
      <c r="J248" s="419"/>
      <c r="K248" s="419"/>
      <c r="L248" s="419"/>
      <c r="M248" s="419"/>
      <c r="N248" s="419"/>
      <c r="O248" s="420"/>
      <c r="P248" s="416" t="s">
        <v>40</v>
      </c>
      <c r="Q248" s="417"/>
      <c r="R248" s="417"/>
      <c r="S248" s="417"/>
      <c r="T248" s="417"/>
      <c r="U248" s="417"/>
      <c r="V248" s="418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19"/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20"/>
      <c r="P249" s="416" t="s">
        <v>40</v>
      </c>
      <c r="Q249" s="417"/>
      <c r="R249" s="417"/>
      <c r="S249" s="417"/>
      <c r="T249" s="417"/>
      <c r="U249" s="417"/>
      <c r="V249" s="418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409" t="s">
        <v>392</v>
      </c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  <c r="AA250" s="54"/>
      <c r="AB250" s="54"/>
      <c r="AC250" s="54"/>
    </row>
    <row r="251" spans="1:68" ht="16.5" customHeight="1" x14ac:dyDescent="0.25">
      <c r="A251" s="410" t="s">
        <v>393</v>
      </c>
      <c r="B251" s="410"/>
      <c r="C251" s="410"/>
      <c r="D251" s="410"/>
      <c r="E251" s="410"/>
      <c r="F251" s="410"/>
      <c r="G251" s="410"/>
      <c r="H251" s="410"/>
      <c r="I251" s="410"/>
      <c r="J251" s="410"/>
      <c r="K251" s="410"/>
      <c r="L251" s="410"/>
      <c r="M251" s="410"/>
      <c r="N251" s="410"/>
      <c r="O251" s="410"/>
      <c r="P251" s="410"/>
      <c r="Q251" s="410"/>
      <c r="R251" s="410"/>
      <c r="S251" s="410"/>
      <c r="T251" s="410"/>
      <c r="U251" s="410"/>
      <c r="V251" s="410"/>
      <c r="W251" s="410"/>
      <c r="X251" s="410"/>
      <c r="Y251" s="410"/>
      <c r="Z251" s="410"/>
      <c r="AA251" s="65"/>
      <c r="AB251" s="65"/>
      <c r="AC251" s="82"/>
    </row>
    <row r="252" spans="1:68" ht="14.25" customHeight="1" x14ac:dyDescent="0.25">
      <c r="A252" s="411" t="s">
        <v>80</v>
      </c>
      <c r="B252" s="411"/>
      <c r="C252" s="411"/>
      <c r="D252" s="411"/>
      <c r="E252" s="411"/>
      <c r="F252" s="411"/>
      <c r="G252" s="411"/>
      <c r="H252" s="411"/>
      <c r="I252" s="411"/>
      <c r="J252" s="411"/>
      <c r="K252" s="411"/>
      <c r="L252" s="411"/>
      <c r="M252" s="411"/>
      <c r="N252" s="411"/>
      <c r="O252" s="411"/>
      <c r="P252" s="411"/>
      <c r="Q252" s="411"/>
      <c r="R252" s="411"/>
      <c r="S252" s="411"/>
      <c r="T252" s="411"/>
      <c r="U252" s="411"/>
      <c r="V252" s="411"/>
      <c r="W252" s="411"/>
      <c r="X252" s="411"/>
      <c r="Y252" s="411"/>
      <c r="Z252" s="411"/>
      <c r="AA252" s="66"/>
      <c r="AB252" s="66"/>
      <c r="AC252" s="83"/>
    </row>
    <row r="253" spans="1:68" ht="27" customHeight="1" x14ac:dyDescent="0.25">
      <c r="A253" s="63" t="s">
        <v>394</v>
      </c>
      <c r="B253" s="63" t="s">
        <v>395</v>
      </c>
      <c r="C253" s="36">
        <v>4301071036</v>
      </c>
      <c r="D253" s="412">
        <v>4607111036162</v>
      </c>
      <c r="E253" s="412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85</v>
      </c>
      <c r="L253" s="37" t="s">
        <v>86</v>
      </c>
      <c r="M253" s="38" t="s">
        <v>84</v>
      </c>
      <c r="N253" s="38"/>
      <c r="O253" s="37">
        <v>90</v>
      </c>
      <c r="P253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14"/>
      <c r="R253" s="414"/>
      <c r="S253" s="414"/>
      <c r="T253" s="41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9" t="s">
        <v>396</v>
      </c>
      <c r="AG253" s="81"/>
      <c r="AJ253" s="87" t="s">
        <v>87</v>
      </c>
      <c r="AK253" s="87">
        <v>1</v>
      </c>
      <c r="BB253" s="270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9"/>
      <c r="B254" s="419"/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20"/>
      <c r="P254" s="416" t="s">
        <v>40</v>
      </c>
      <c r="Q254" s="417"/>
      <c r="R254" s="417"/>
      <c r="S254" s="417"/>
      <c r="T254" s="417"/>
      <c r="U254" s="417"/>
      <c r="V254" s="418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9"/>
      <c r="B255" s="419"/>
      <c r="C255" s="419"/>
      <c r="D255" s="419"/>
      <c r="E255" s="419"/>
      <c r="F255" s="419"/>
      <c r="G255" s="419"/>
      <c r="H255" s="419"/>
      <c r="I255" s="419"/>
      <c r="J255" s="419"/>
      <c r="K255" s="419"/>
      <c r="L255" s="419"/>
      <c r="M255" s="419"/>
      <c r="N255" s="419"/>
      <c r="O255" s="420"/>
      <c r="P255" s="416" t="s">
        <v>40</v>
      </c>
      <c r="Q255" s="417"/>
      <c r="R255" s="417"/>
      <c r="S255" s="417"/>
      <c r="T255" s="417"/>
      <c r="U255" s="417"/>
      <c r="V255" s="418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09" t="s">
        <v>397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54"/>
      <c r="AB256" s="54"/>
      <c r="AC256" s="54"/>
    </row>
    <row r="257" spans="1:68" ht="16.5" customHeight="1" x14ac:dyDescent="0.25">
      <c r="A257" s="410" t="s">
        <v>398</v>
      </c>
      <c r="B257" s="410"/>
      <c r="C257" s="410"/>
      <c r="D257" s="410"/>
      <c r="E257" s="410"/>
      <c r="F257" s="410"/>
      <c r="G257" s="410"/>
      <c r="H257" s="410"/>
      <c r="I257" s="410"/>
      <c r="J257" s="410"/>
      <c r="K257" s="410"/>
      <c r="L257" s="410"/>
      <c r="M257" s="410"/>
      <c r="N257" s="410"/>
      <c r="O257" s="410"/>
      <c r="P257" s="410"/>
      <c r="Q257" s="410"/>
      <c r="R257" s="410"/>
      <c r="S257" s="410"/>
      <c r="T257" s="410"/>
      <c r="U257" s="410"/>
      <c r="V257" s="410"/>
      <c r="W257" s="410"/>
      <c r="X257" s="410"/>
      <c r="Y257" s="410"/>
      <c r="Z257" s="410"/>
      <c r="AA257" s="65"/>
      <c r="AB257" s="65"/>
      <c r="AC257" s="82"/>
    </row>
    <row r="258" spans="1:68" ht="14.25" customHeight="1" x14ac:dyDescent="0.25">
      <c r="A258" s="411" t="s">
        <v>80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66"/>
      <c r="AB258" s="66"/>
      <c r="AC258" s="83"/>
    </row>
    <row r="259" spans="1:68" ht="27" customHeight="1" x14ac:dyDescent="0.25">
      <c r="A259" s="63" t="s">
        <v>399</v>
      </c>
      <c r="B259" s="63" t="s">
        <v>400</v>
      </c>
      <c r="C259" s="36">
        <v>4301071029</v>
      </c>
      <c r="D259" s="412">
        <v>4607111035899</v>
      </c>
      <c r="E259" s="412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180</v>
      </c>
      <c r="P259" s="5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14"/>
      <c r="R259" s="414"/>
      <c r="S259" s="414"/>
      <c r="T259" s="41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289</v>
      </c>
      <c r="AG259" s="81"/>
      <c r="AJ259" s="87" t="s">
        <v>87</v>
      </c>
      <c r="AK259" s="87">
        <v>1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401</v>
      </c>
      <c r="B260" s="63" t="s">
        <v>402</v>
      </c>
      <c r="C260" s="36">
        <v>4301070991</v>
      </c>
      <c r="D260" s="412">
        <v>4607111038180</v>
      </c>
      <c r="E260" s="412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85</v>
      </c>
      <c r="L260" s="37" t="s">
        <v>86</v>
      </c>
      <c r="M260" s="38" t="s">
        <v>84</v>
      </c>
      <c r="N260" s="38"/>
      <c r="O260" s="37">
        <v>180</v>
      </c>
      <c r="P260" s="51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14"/>
      <c r="R260" s="414"/>
      <c r="S260" s="414"/>
      <c r="T260" s="41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3" t="s">
        <v>403</v>
      </c>
      <c r="AG260" s="81"/>
      <c r="AJ260" s="87" t="s">
        <v>87</v>
      </c>
      <c r="AK260" s="87">
        <v>1</v>
      </c>
      <c r="BB260" s="274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19"/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20"/>
      <c r="P261" s="416" t="s">
        <v>40</v>
      </c>
      <c r="Q261" s="417"/>
      <c r="R261" s="417"/>
      <c r="S261" s="417"/>
      <c r="T261" s="417"/>
      <c r="U261" s="417"/>
      <c r="V261" s="418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19"/>
      <c r="B262" s="419"/>
      <c r="C262" s="419"/>
      <c r="D262" s="419"/>
      <c r="E262" s="419"/>
      <c r="F262" s="419"/>
      <c r="G262" s="419"/>
      <c r="H262" s="419"/>
      <c r="I262" s="419"/>
      <c r="J262" s="419"/>
      <c r="K262" s="419"/>
      <c r="L262" s="419"/>
      <c r="M262" s="419"/>
      <c r="N262" s="419"/>
      <c r="O262" s="420"/>
      <c r="P262" s="416" t="s">
        <v>40</v>
      </c>
      <c r="Q262" s="417"/>
      <c r="R262" s="417"/>
      <c r="S262" s="417"/>
      <c r="T262" s="417"/>
      <c r="U262" s="417"/>
      <c r="V262" s="418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27.75" customHeight="1" x14ac:dyDescent="0.2">
      <c r="A263" s="409" t="s">
        <v>404</v>
      </c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54"/>
      <c r="AB263" s="54"/>
      <c r="AC263" s="54"/>
    </row>
    <row r="264" spans="1:68" ht="16.5" customHeight="1" x14ac:dyDescent="0.25">
      <c r="A264" s="410" t="s">
        <v>405</v>
      </c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0"/>
      <c r="N264" s="410"/>
      <c r="O264" s="410"/>
      <c r="P264" s="410"/>
      <c r="Q264" s="410"/>
      <c r="R264" s="410"/>
      <c r="S264" s="410"/>
      <c r="T264" s="410"/>
      <c r="U264" s="410"/>
      <c r="V264" s="410"/>
      <c r="W264" s="410"/>
      <c r="X264" s="410"/>
      <c r="Y264" s="410"/>
      <c r="Z264" s="410"/>
      <c r="AA264" s="65"/>
      <c r="AB264" s="65"/>
      <c r="AC264" s="82"/>
    </row>
    <row r="265" spans="1:68" ht="14.25" customHeight="1" x14ac:dyDescent="0.25">
      <c r="A265" s="411" t="s">
        <v>406</v>
      </c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66"/>
      <c r="AB265" s="66"/>
      <c r="AC265" s="83"/>
    </row>
    <row r="266" spans="1:68" ht="27" customHeight="1" x14ac:dyDescent="0.25">
      <c r="A266" s="63" t="s">
        <v>407</v>
      </c>
      <c r="B266" s="63" t="s">
        <v>408</v>
      </c>
      <c r="C266" s="36">
        <v>4301133004</v>
      </c>
      <c r="D266" s="412">
        <v>4607111039774</v>
      </c>
      <c r="E266" s="412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95</v>
      </c>
      <c r="L266" s="37" t="s">
        <v>86</v>
      </c>
      <c r="M266" s="38" t="s">
        <v>84</v>
      </c>
      <c r="N266" s="38"/>
      <c r="O266" s="37">
        <v>180</v>
      </c>
      <c r="P266" s="513" t="s">
        <v>409</v>
      </c>
      <c r="Q266" s="414"/>
      <c r="R266" s="414"/>
      <c r="S266" s="414"/>
      <c r="T266" s="415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75" t="s">
        <v>410</v>
      </c>
      <c r="AG266" s="81"/>
      <c r="AJ266" s="87" t="s">
        <v>87</v>
      </c>
      <c r="AK266" s="87">
        <v>1</v>
      </c>
      <c r="BB266" s="276" t="s">
        <v>94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19"/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19"/>
      <c r="N267" s="419"/>
      <c r="O267" s="420"/>
      <c r="P267" s="416" t="s">
        <v>40</v>
      </c>
      <c r="Q267" s="417"/>
      <c r="R267" s="417"/>
      <c r="S267" s="417"/>
      <c r="T267" s="417"/>
      <c r="U267" s="417"/>
      <c r="V267" s="418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19"/>
      <c r="B268" s="419"/>
      <c r="C268" s="419"/>
      <c r="D268" s="419"/>
      <c r="E268" s="419"/>
      <c r="F268" s="419"/>
      <c r="G268" s="419"/>
      <c r="H268" s="419"/>
      <c r="I268" s="419"/>
      <c r="J268" s="419"/>
      <c r="K268" s="419"/>
      <c r="L268" s="419"/>
      <c r="M268" s="419"/>
      <c r="N268" s="419"/>
      <c r="O268" s="420"/>
      <c r="P268" s="416" t="s">
        <v>40</v>
      </c>
      <c r="Q268" s="417"/>
      <c r="R268" s="417"/>
      <c r="S268" s="417"/>
      <c r="T268" s="417"/>
      <c r="U268" s="417"/>
      <c r="V268" s="418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411" t="s">
        <v>155</v>
      </c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1"/>
      <c r="P269" s="411"/>
      <c r="Q269" s="411"/>
      <c r="R269" s="411"/>
      <c r="S269" s="411"/>
      <c r="T269" s="411"/>
      <c r="U269" s="411"/>
      <c r="V269" s="411"/>
      <c r="W269" s="411"/>
      <c r="X269" s="411"/>
      <c r="Y269" s="411"/>
      <c r="Z269" s="411"/>
      <c r="AA269" s="66"/>
      <c r="AB269" s="66"/>
      <c r="AC269" s="83"/>
    </row>
    <row r="270" spans="1:68" ht="37.5" customHeight="1" x14ac:dyDescent="0.25">
      <c r="A270" s="63" t="s">
        <v>411</v>
      </c>
      <c r="B270" s="63" t="s">
        <v>412</v>
      </c>
      <c r="C270" s="36">
        <v>4301135400</v>
      </c>
      <c r="D270" s="412">
        <v>4607111039361</v>
      </c>
      <c r="E270" s="412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95</v>
      </c>
      <c r="L270" s="37" t="s">
        <v>86</v>
      </c>
      <c r="M270" s="38" t="s">
        <v>84</v>
      </c>
      <c r="N270" s="38"/>
      <c r="O270" s="37">
        <v>180</v>
      </c>
      <c r="P270" s="5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14"/>
      <c r="R270" s="414"/>
      <c r="S270" s="414"/>
      <c r="T270" s="415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7" t="s">
        <v>410</v>
      </c>
      <c r="AG270" s="81"/>
      <c r="AJ270" s="87" t="s">
        <v>87</v>
      </c>
      <c r="AK270" s="87">
        <v>1</v>
      </c>
      <c r="BB270" s="278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9"/>
      <c r="B271" s="419"/>
      <c r="C271" s="419"/>
      <c r="D271" s="419"/>
      <c r="E271" s="419"/>
      <c r="F271" s="419"/>
      <c r="G271" s="419"/>
      <c r="H271" s="419"/>
      <c r="I271" s="419"/>
      <c r="J271" s="419"/>
      <c r="K271" s="419"/>
      <c r="L271" s="419"/>
      <c r="M271" s="419"/>
      <c r="N271" s="419"/>
      <c r="O271" s="420"/>
      <c r="P271" s="416" t="s">
        <v>40</v>
      </c>
      <c r="Q271" s="417"/>
      <c r="R271" s="417"/>
      <c r="S271" s="417"/>
      <c r="T271" s="417"/>
      <c r="U271" s="417"/>
      <c r="V271" s="418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19"/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20"/>
      <c r="P272" s="416" t="s">
        <v>40</v>
      </c>
      <c r="Q272" s="417"/>
      <c r="R272" s="417"/>
      <c r="S272" s="417"/>
      <c r="T272" s="417"/>
      <c r="U272" s="417"/>
      <c r="V272" s="418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409" t="s">
        <v>274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54"/>
      <c r="AB273" s="54"/>
      <c r="AC273" s="54"/>
    </row>
    <row r="274" spans="1:68" ht="16.5" customHeight="1" x14ac:dyDescent="0.25">
      <c r="A274" s="410" t="s">
        <v>274</v>
      </c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410"/>
      <c r="AA274" s="65"/>
      <c r="AB274" s="65"/>
      <c r="AC274" s="82"/>
    </row>
    <row r="275" spans="1:68" ht="14.25" customHeight="1" x14ac:dyDescent="0.25">
      <c r="A275" s="411" t="s">
        <v>80</v>
      </c>
      <c r="B275" s="411"/>
      <c r="C275" s="411"/>
      <c r="D275" s="411"/>
      <c r="E275" s="411"/>
      <c r="F275" s="411"/>
      <c r="G275" s="411"/>
      <c r="H275" s="411"/>
      <c r="I275" s="411"/>
      <c r="J275" s="411"/>
      <c r="K275" s="411"/>
      <c r="L275" s="411"/>
      <c r="M275" s="411"/>
      <c r="N275" s="411"/>
      <c r="O275" s="411"/>
      <c r="P275" s="411"/>
      <c r="Q275" s="411"/>
      <c r="R275" s="411"/>
      <c r="S275" s="411"/>
      <c r="T275" s="411"/>
      <c r="U275" s="411"/>
      <c r="V275" s="411"/>
      <c r="W275" s="411"/>
      <c r="X275" s="411"/>
      <c r="Y275" s="411"/>
      <c r="Z275" s="411"/>
      <c r="AA275" s="66"/>
      <c r="AB275" s="66"/>
      <c r="AC275" s="83"/>
    </row>
    <row r="276" spans="1:68" ht="27" customHeight="1" x14ac:dyDescent="0.25">
      <c r="A276" s="63" t="s">
        <v>413</v>
      </c>
      <c r="B276" s="63" t="s">
        <v>414</v>
      </c>
      <c r="C276" s="36">
        <v>4301071014</v>
      </c>
      <c r="D276" s="412">
        <v>4640242181264</v>
      </c>
      <c r="E276" s="412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85</v>
      </c>
      <c r="L276" s="37" t="s">
        <v>86</v>
      </c>
      <c r="M276" s="38" t="s">
        <v>84</v>
      </c>
      <c r="N276" s="38"/>
      <c r="O276" s="37">
        <v>180</v>
      </c>
      <c r="P276" s="515" t="s">
        <v>415</v>
      </c>
      <c r="Q276" s="414"/>
      <c r="R276" s="414"/>
      <c r="S276" s="414"/>
      <c r="T276" s="415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416</v>
      </c>
      <c r="AG276" s="81"/>
      <c r="AJ276" s="87" t="s">
        <v>87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417</v>
      </c>
      <c r="B277" s="63" t="s">
        <v>418</v>
      </c>
      <c r="C277" s="36">
        <v>4301071021</v>
      </c>
      <c r="D277" s="412">
        <v>4640242181325</v>
      </c>
      <c r="E277" s="412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85</v>
      </c>
      <c r="L277" s="37" t="s">
        <v>86</v>
      </c>
      <c r="M277" s="38" t="s">
        <v>84</v>
      </c>
      <c r="N277" s="38"/>
      <c r="O277" s="37">
        <v>180</v>
      </c>
      <c r="P277" s="516" t="s">
        <v>419</v>
      </c>
      <c r="Q277" s="414"/>
      <c r="R277" s="414"/>
      <c r="S277" s="414"/>
      <c r="T277" s="41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416</v>
      </c>
      <c r="AG277" s="81"/>
      <c r="AJ277" s="87" t="s">
        <v>87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420</v>
      </c>
      <c r="B278" s="63" t="s">
        <v>421</v>
      </c>
      <c r="C278" s="36">
        <v>4301070993</v>
      </c>
      <c r="D278" s="412">
        <v>4640242180670</v>
      </c>
      <c r="E278" s="412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85</v>
      </c>
      <c r="L278" s="37" t="s">
        <v>86</v>
      </c>
      <c r="M278" s="38" t="s">
        <v>84</v>
      </c>
      <c r="N278" s="38"/>
      <c r="O278" s="37">
        <v>180</v>
      </c>
      <c r="P278" s="517" t="s">
        <v>422</v>
      </c>
      <c r="Q278" s="414"/>
      <c r="R278" s="414"/>
      <c r="S278" s="414"/>
      <c r="T278" s="41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3" t="s">
        <v>423</v>
      </c>
      <c r="AG278" s="81"/>
      <c r="AJ278" s="87" t="s">
        <v>87</v>
      </c>
      <c r="AK278" s="87">
        <v>1</v>
      </c>
      <c r="BB278" s="284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19"/>
      <c r="B279" s="419"/>
      <c r="C279" s="419"/>
      <c r="D279" s="419"/>
      <c r="E279" s="419"/>
      <c r="F279" s="419"/>
      <c r="G279" s="419"/>
      <c r="H279" s="419"/>
      <c r="I279" s="419"/>
      <c r="J279" s="419"/>
      <c r="K279" s="419"/>
      <c r="L279" s="419"/>
      <c r="M279" s="419"/>
      <c r="N279" s="419"/>
      <c r="O279" s="420"/>
      <c r="P279" s="416" t="s">
        <v>40</v>
      </c>
      <c r="Q279" s="417"/>
      <c r="R279" s="417"/>
      <c r="S279" s="417"/>
      <c r="T279" s="417"/>
      <c r="U279" s="417"/>
      <c r="V279" s="418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19"/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20"/>
      <c r="P280" s="416" t="s">
        <v>40</v>
      </c>
      <c r="Q280" s="417"/>
      <c r="R280" s="417"/>
      <c r="S280" s="417"/>
      <c r="T280" s="417"/>
      <c r="U280" s="417"/>
      <c r="V280" s="418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411" t="s">
        <v>179</v>
      </c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1"/>
      <c r="P281" s="411"/>
      <c r="Q281" s="411"/>
      <c r="R281" s="411"/>
      <c r="S281" s="411"/>
      <c r="T281" s="411"/>
      <c r="U281" s="411"/>
      <c r="V281" s="411"/>
      <c r="W281" s="411"/>
      <c r="X281" s="411"/>
      <c r="Y281" s="411"/>
      <c r="Z281" s="411"/>
      <c r="AA281" s="66"/>
      <c r="AB281" s="66"/>
      <c r="AC281" s="83"/>
    </row>
    <row r="282" spans="1:68" ht="27" customHeight="1" x14ac:dyDescent="0.25">
      <c r="A282" s="63" t="s">
        <v>424</v>
      </c>
      <c r="B282" s="63" t="s">
        <v>425</v>
      </c>
      <c r="C282" s="36">
        <v>4301131019</v>
      </c>
      <c r="D282" s="412">
        <v>4640242180427</v>
      </c>
      <c r="E282" s="412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170</v>
      </c>
      <c r="L282" s="37" t="s">
        <v>86</v>
      </c>
      <c r="M282" s="38" t="s">
        <v>84</v>
      </c>
      <c r="N282" s="38"/>
      <c r="O282" s="37">
        <v>180</v>
      </c>
      <c r="P282" s="5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14"/>
      <c r="R282" s="414"/>
      <c r="S282" s="414"/>
      <c r="T282" s="415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5" t="s">
        <v>426</v>
      </c>
      <c r="AG282" s="81"/>
      <c r="AJ282" s="87" t="s">
        <v>87</v>
      </c>
      <c r="AK282" s="87">
        <v>1</v>
      </c>
      <c r="BB282" s="286" t="s">
        <v>94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19"/>
      <c r="B283" s="419"/>
      <c r="C283" s="419"/>
      <c r="D283" s="419"/>
      <c r="E283" s="419"/>
      <c r="F283" s="419"/>
      <c r="G283" s="419"/>
      <c r="H283" s="419"/>
      <c r="I283" s="419"/>
      <c r="J283" s="419"/>
      <c r="K283" s="419"/>
      <c r="L283" s="419"/>
      <c r="M283" s="419"/>
      <c r="N283" s="419"/>
      <c r="O283" s="420"/>
      <c r="P283" s="416" t="s">
        <v>40</v>
      </c>
      <c r="Q283" s="417"/>
      <c r="R283" s="417"/>
      <c r="S283" s="417"/>
      <c r="T283" s="417"/>
      <c r="U283" s="417"/>
      <c r="V283" s="418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19"/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20"/>
      <c r="P284" s="416" t="s">
        <v>40</v>
      </c>
      <c r="Q284" s="417"/>
      <c r="R284" s="417"/>
      <c r="S284" s="417"/>
      <c r="T284" s="417"/>
      <c r="U284" s="417"/>
      <c r="V284" s="418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411" t="s">
        <v>89</v>
      </c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1"/>
      <c r="P285" s="411"/>
      <c r="Q285" s="411"/>
      <c r="R285" s="411"/>
      <c r="S285" s="411"/>
      <c r="T285" s="411"/>
      <c r="U285" s="411"/>
      <c r="V285" s="411"/>
      <c r="W285" s="411"/>
      <c r="X285" s="411"/>
      <c r="Y285" s="411"/>
      <c r="Z285" s="411"/>
      <c r="AA285" s="66"/>
      <c r="AB285" s="66"/>
      <c r="AC285" s="83"/>
    </row>
    <row r="286" spans="1:68" ht="27" customHeight="1" x14ac:dyDescent="0.25">
      <c r="A286" s="63" t="s">
        <v>427</v>
      </c>
      <c r="B286" s="63" t="s">
        <v>428</v>
      </c>
      <c r="C286" s="36">
        <v>4301132080</v>
      </c>
      <c r="D286" s="412">
        <v>4640242180397</v>
      </c>
      <c r="E286" s="412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85</v>
      </c>
      <c r="L286" s="37" t="s">
        <v>86</v>
      </c>
      <c r="M286" s="38" t="s">
        <v>84</v>
      </c>
      <c r="N286" s="38"/>
      <c r="O286" s="37">
        <v>180</v>
      </c>
      <c r="P286" s="51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14"/>
      <c r="R286" s="414"/>
      <c r="S286" s="414"/>
      <c r="T286" s="415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7" t="s">
        <v>429</v>
      </c>
      <c r="AG286" s="81"/>
      <c r="AJ286" s="87" t="s">
        <v>87</v>
      </c>
      <c r="AK286" s="87">
        <v>1</v>
      </c>
      <c r="BB286" s="288" t="s">
        <v>94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430</v>
      </c>
      <c r="B287" s="63" t="s">
        <v>431</v>
      </c>
      <c r="C287" s="36">
        <v>4301132104</v>
      </c>
      <c r="D287" s="412">
        <v>4640242181219</v>
      </c>
      <c r="E287" s="412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170</v>
      </c>
      <c r="L287" s="37" t="s">
        <v>86</v>
      </c>
      <c r="M287" s="38" t="s">
        <v>84</v>
      </c>
      <c r="N287" s="38"/>
      <c r="O287" s="37">
        <v>180</v>
      </c>
      <c r="P287" s="520" t="s">
        <v>432</v>
      </c>
      <c r="Q287" s="414"/>
      <c r="R287" s="414"/>
      <c r="S287" s="414"/>
      <c r="T287" s="41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429</v>
      </c>
      <c r="AG287" s="81"/>
      <c r="AJ287" s="87" t="s">
        <v>87</v>
      </c>
      <c r="AK287" s="87">
        <v>1</v>
      </c>
      <c r="BB287" s="290" t="s">
        <v>94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19"/>
      <c r="B288" s="419"/>
      <c r="C288" s="419"/>
      <c r="D288" s="419"/>
      <c r="E288" s="419"/>
      <c r="F288" s="419"/>
      <c r="G288" s="419"/>
      <c r="H288" s="419"/>
      <c r="I288" s="419"/>
      <c r="J288" s="419"/>
      <c r="K288" s="419"/>
      <c r="L288" s="419"/>
      <c r="M288" s="419"/>
      <c r="N288" s="419"/>
      <c r="O288" s="420"/>
      <c r="P288" s="416" t="s">
        <v>40</v>
      </c>
      <c r="Q288" s="417"/>
      <c r="R288" s="417"/>
      <c r="S288" s="417"/>
      <c r="T288" s="417"/>
      <c r="U288" s="417"/>
      <c r="V288" s="418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19"/>
      <c r="B289" s="419"/>
      <c r="C289" s="419"/>
      <c r="D289" s="419"/>
      <c r="E289" s="419"/>
      <c r="F289" s="419"/>
      <c r="G289" s="419"/>
      <c r="H289" s="419"/>
      <c r="I289" s="419"/>
      <c r="J289" s="419"/>
      <c r="K289" s="419"/>
      <c r="L289" s="419"/>
      <c r="M289" s="419"/>
      <c r="N289" s="419"/>
      <c r="O289" s="420"/>
      <c r="P289" s="416" t="s">
        <v>40</v>
      </c>
      <c r="Q289" s="417"/>
      <c r="R289" s="417"/>
      <c r="S289" s="417"/>
      <c r="T289" s="417"/>
      <c r="U289" s="417"/>
      <c r="V289" s="418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411" t="s">
        <v>151</v>
      </c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1"/>
      <c r="P290" s="411"/>
      <c r="Q290" s="411"/>
      <c r="R290" s="411"/>
      <c r="S290" s="411"/>
      <c r="T290" s="411"/>
      <c r="U290" s="411"/>
      <c r="V290" s="411"/>
      <c r="W290" s="411"/>
      <c r="X290" s="411"/>
      <c r="Y290" s="411"/>
      <c r="Z290" s="411"/>
      <c r="AA290" s="66"/>
      <c r="AB290" s="66"/>
      <c r="AC290" s="83"/>
    </row>
    <row r="291" spans="1:68" ht="27" customHeight="1" x14ac:dyDescent="0.25">
      <c r="A291" s="63" t="s">
        <v>433</v>
      </c>
      <c r="B291" s="63" t="s">
        <v>434</v>
      </c>
      <c r="C291" s="36">
        <v>4301136028</v>
      </c>
      <c r="D291" s="412">
        <v>4640242180304</v>
      </c>
      <c r="E291" s="412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95</v>
      </c>
      <c r="L291" s="37" t="s">
        <v>86</v>
      </c>
      <c r="M291" s="38" t="s">
        <v>84</v>
      </c>
      <c r="N291" s="38"/>
      <c r="O291" s="37">
        <v>180</v>
      </c>
      <c r="P291" s="521" t="s">
        <v>435</v>
      </c>
      <c r="Q291" s="414"/>
      <c r="R291" s="414"/>
      <c r="S291" s="414"/>
      <c r="T291" s="415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1" t="s">
        <v>436</v>
      </c>
      <c r="AG291" s="81"/>
      <c r="AJ291" s="87" t="s">
        <v>87</v>
      </c>
      <c r="AK291" s="87">
        <v>1</v>
      </c>
      <c r="BB291" s="292" t="s">
        <v>94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437</v>
      </c>
      <c r="B292" s="63" t="s">
        <v>438</v>
      </c>
      <c r="C292" s="36">
        <v>4301136026</v>
      </c>
      <c r="D292" s="412">
        <v>4640242180236</v>
      </c>
      <c r="E292" s="412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14"/>
      <c r="R292" s="414"/>
      <c r="S292" s="414"/>
      <c r="T292" s="415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3" t="s">
        <v>436</v>
      </c>
      <c r="AG292" s="81"/>
      <c r="AJ292" s="87" t="s">
        <v>87</v>
      </c>
      <c r="AK292" s="87">
        <v>1</v>
      </c>
      <c r="BB292" s="294" t="s">
        <v>94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439</v>
      </c>
      <c r="B293" s="63" t="s">
        <v>440</v>
      </c>
      <c r="C293" s="36">
        <v>4301136029</v>
      </c>
      <c r="D293" s="412">
        <v>4640242180410</v>
      </c>
      <c r="E293" s="412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95</v>
      </c>
      <c r="L293" s="37" t="s">
        <v>86</v>
      </c>
      <c r="M293" s="38" t="s">
        <v>84</v>
      </c>
      <c r="N293" s="38"/>
      <c r="O293" s="37">
        <v>180</v>
      </c>
      <c r="P293" s="5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14"/>
      <c r="R293" s="414"/>
      <c r="S293" s="414"/>
      <c r="T293" s="415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5" t="s">
        <v>436</v>
      </c>
      <c r="AG293" s="81"/>
      <c r="AJ293" s="87" t="s">
        <v>87</v>
      </c>
      <c r="AK293" s="87">
        <v>1</v>
      </c>
      <c r="BB293" s="296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19"/>
      <c r="B294" s="419"/>
      <c r="C294" s="419"/>
      <c r="D294" s="419"/>
      <c r="E294" s="419"/>
      <c r="F294" s="419"/>
      <c r="G294" s="419"/>
      <c r="H294" s="419"/>
      <c r="I294" s="419"/>
      <c r="J294" s="419"/>
      <c r="K294" s="419"/>
      <c r="L294" s="419"/>
      <c r="M294" s="419"/>
      <c r="N294" s="419"/>
      <c r="O294" s="420"/>
      <c r="P294" s="416" t="s">
        <v>40</v>
      </c>
      <c r="Q294" s="417"/>
      <c r="R294" s="417"/>
      <c r="S294" s="417"/>
      <c r="T294" s="417"/>
      <c r="U294" s="417"/>
      <c r="V294" s="418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419"/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20"/>
      <c r="P295" s="416" t="s">
        <v>40</v>
      </c>
      <c r="Q295" s="417"/>
      <c r="R295" s="417"/>
      <c r="S295" s="417"/>
      <c r="T295" s="417"/>
      <c r="U295" s="417"/>
      <c r="V295" s="418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411" t="s">
        <v>155</v>
      </c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1"/>
      <c r="P296" s="411"/>
      <c r="Q296" s="411"/>
      <c r="R296" s="411"/>
      <c r="S296" s="411"/>
      <c r="T296" s="411"/>
      <c r="U296" s="411"/>
      <c r="V296" s="411"/>
      <c r="W296" s="411"/>
      <c r="X296" s="411"/>
      <c r="Y296" s="411"/>
      <c r="Z296" s="411"/>
      <c r="AA296" s="66"/>
      <c r="AB296" s="66"/>
      <c r="AC296" s="83"/>
    </row>
    <row r="297" spans="1:68" ht="37.5" customHeight="1" x14ac:dyDescent="0.25">
      <c r="A297" s="63" t="s">
        <v>441</v>
      </c>
      <c r="B297" s="63" t="s">
        <v>442</v>
      </c>
      <c r="C297" s="36">
        <v>4301135504</v>
      </c>
      <c r="D297" s="412">
        <v>4640242181554</v>
      </c>
      <c r="E297" s="412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95</v>
      </c>
      <c r="L297" s="37" t="s">
        <v>86</v>
      </c>
      <c r="M297" s="38" t="s">
        <v>84</v>
      </c>
      <c r="N297" s="38"/>
      <c r="O297" s="37">
        <v>180</v>
      </c>
      <c r="P297" s="524" t="s">
        <v>443</v>
      </c>
      <c r="Q297" s="414"/>
      <c r="R297" s="414"/>
      <c r="S297" s="414"/>
      <c r="T297" s="41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7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444</v>
      </c>
      <c r="AG297" s="81"/>
      <c r="AJ297" s="87" t="s">
        <v>87</v>
      </c>
      <c r="AK297" s="87">
        <v>1</v>
      </c>
      <c r="BB297" s="298" t="s">
        <v>94</v>
      </c>
      <c r="BM297" s="81">
        <f t="shared" ref="BM297:BM317" si="25">IFERROR(X297*I297,"0")</f>
        <v>0</v>
      </c>
      <c r="BN297" s="81">
        <f t="shared" ref="BN297:BN317" si="26">IFERROR(Y297*I297,"0")</f>
        <v>0</v>
      </c>
      <c r="BO297" s="81">
        <f t="shared" ref="BO297:BO317" si="27">IFERROR(X297/J297,"0")</f>
        <v>0</v>
      </c>
      <c r="BP297" s="81">
        <f t="shared" ref="BP297:BP317" si="28">IFERROR(Y297/J297,"0")</f>
        <v>0</v>
      </c>
    </row>
    <row r="298" spans="1:68" ht="27" customHeight="1" x14ac:dyDescent="0.25">
      <c r="A298" s="63" t="s">
        <v>445</v>
      </c>
      <c r="B298" s="63" t="s">
        <v>446</v>
      </c>
      <c r="C298" s="36">
        <v>4301135394</v>
      </c>
      <c r="D298" s="412">
        <v>4640242181561</v>
      </c>
      <c r="E298" s="412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95</v>
      </c>
      <c r="L298" s="37" t="s">
        <v>86</v>
      </c>
      <c r="M298" s="38" t="s">
        <v>84</v>
      </c>
      <c r="N298" s="38"/>
      <c r="O298" s="37">
        <v>180</v>
      </c>
      <c r="P298" s="525" t="s">
        <v>447</v>
      </c>
      <c r="Q298" s="414"/>
      <c r="R298" s="414"/>
      <c r="S298" s="414"/>
      <c r="T298" s="41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448</v>
      </c>
      <c r="AG298" s="81"/>
      <c r="AJ298" s="87" t="s">
        <v>87</v>
      </c>
      <c r="AK298" s="87">
        <v>1</v>
      </c>
      <c r="BB298" s="300" t="s">
        <v>94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449</v>
      </c>
      <c r="B299" s="63" t="s">
        <v>450</v>
      </c>
      <c r="C299" s="36">
        <v>4301135374</v>
      </c>
      <c r="D299" s="412">
        <v>4640242181424</v>
      </c>
      <c r="E299" s="412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52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14"/>
      <c r="R299" s="414"/>
      <c r="S299" s="414"/>
      <c r="T299" s="41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01" t="s">
        <v>444</v>
      </c>
      <c r="AG299" s="81"/>
      <c r="AJ299" s="87" t="s">
        <v>87</v>
      </c>
      <c r="AK299" s="87">
        <v>1</v>
      </c>
      <c r="BB299" s="302" t="s">
        <v>94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451</v>
      </c>
      <c r="B300" s="63" t="s">
        <v>452</v>
      </c>
      <c r="C300" s="36">
        <v>4301135320</v>
      </c>
      <c r="D300" s="412">
        <v>4640242181592</v>
      </c>
      <c r="E300" s="412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95</v>
      </c>
      <c r="L300" s="37" t="s">
        <v>86</v>
      </c>
      <c r="M300" s="38" t="s">
        <v>84</v>
      </c>
      <c r="N300" s="38"/>
      <c r="O300" s="37">
        <v>180</v>
      </c>
      <c r="P300" s="527" t="s">
        <v>453</v>
      </c>
      <c r="Q300" s="414"/>
      <c r="R300" s="414"/>
      <c r="S300" s="414"/>
      <c r="T300" s="415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303" t="s">
        <v>454</v>
      </c>
      <c r="AG300" s="81"/>
      <c r="AJ300" s="87" t="s">
        <v>87</v>
      </c>
      <c r="AK300" s="87">
        <v>1</v>
      </c>
      <c r="BB300" s="304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455</v>
      </c>
      <c r="B301" s="63" t="s">
        <v>456</v>
      </c>
      <c r="C301" s="36">
        <v>4301135552</v>
      </c>
      <c r="D301" s="412">
        <v>4640242181431</v>
      </c>
      <c r="E301" s="412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95</v>
      </c>
      <c r="L301" s="37" t="s">
        <v>86</v>
      </c>
      <c r="M301" s="38" t="s">
        <v>84</v>
      </c>
      <c r="N301" s="38"/>
      <c r="O301" s="37">
        <v>180</v>
      </c>
      <c r="P301" s="528" t="s">
        <v>457</v>
      </c>
      <c r="Q301" s="414"/>
      <c r="R301" s="414"/>
      <c r="S301" s="414"/>
      <c r="T301" s="415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458</v>
      </c>
      <c r="AG301" s="81"/>
      <c r="AJ301" s="87" t="s">
        <v>87</v>
      </c>
      <c r="AK301" s="87">
        <v>1</v>
      </c>
      <c r="BB301" s="306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459</v>
      </c>
      <c r="B302" s="63" t="s">
        <v>460</v>
      </c>
      <c r="C302" s="36">
        <v>4301135405</v>
      </c>
      <c r="D302" s="412">
        <v>4640242181523</v>
      </c>
      <c r="E302" s="412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95</v>
      </c>
      <c r="L302" s="37" t="s">
        <v>86</v>
      </c>
      <c r="M302" s="38" t="s">
        <v>84</v>
      </c>
      <c r="N302" s="38"/>
      <c r="O302" s="37">
        <v>180</v>
      </c>
      <c r="P302" s="5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14"/>
      <c r="R302" s="414"/>
      <c r="S302" s="414"/>
      <c r="T302" s="415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448</v>
      </c>
      <c r="AG302" s="81"/>
      <c r="AJ302" s="87" t="s">
        <v>87</v>
      </c>
      <c r="AK302" s="87">
        <v>1</v>
      </c>
      <c r="BB302" s="308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461</v>
      </c>
      <c r="B303" s="63" t="s">
        <v>462</v>
      </c>
      <c r="C303" s="36">
        <v>4301135404</v>
      </c>
      <c r="D303" s="412">
        <v>4640242181516</v>
      </c>
      <c r="E303" s="412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95</v>
      </c>
      <c r="L303" s="37" t="s">
        <v>86</v>
      </c>
      <c r="M303" s="38" t="s">
        <v>84</v>
      </c>
      <c r="N303" s="38"/>
      <c r="O303" s="37">
        <v>180</v>
      </c>
      <c r="P303" s="530" t="s">
        <v>463</v>
      </c>
      <c r="Q303" s="414"/>
      <c r="R303" s="414"/>
      <c r="S303" s="414"/>
      <c r="T303" s="415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458</v>
      </c>
      <c r="AG303" s="81"/>
      <c r="AJ303" s="87" t="s">
        <v>87</v>
      </c>
      <c r="AK303" s="87">
        <v>1</v>
      </c>
      <c r="BB303" s="310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464</v>
      </c>
      <c r="B304" s="63" t="s">
        <v>465</v>
      </c>
      <c r="C304" s="36">
        <v>4301135375</v>
      </c>
      <c r="D304" s="412">
        <v>4640242181486</v>
      </c>
      <c r="E304" s="412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95</v>
      </c>
      <c r="L304" s="37" t="s">
        <v>86</v>
      </c>
      <c r="M304" s="38" t="s">
        <v>84</v>
      </c>
      <c r="N304" s="38"/>
      <c r="O304" s="37">
        <v>180</v>
      </c>
      <c r="P304" s="5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14"/>
      <c r="R304" s="414"/>
      <c r="S304" s="414"/>
      <c r="T304" s="415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444</v>
      </c>
      <c r="AG304" s="81"/>
      <c r="AJ304" s="87" t="s">
        <v>87</v>
      </c>
      <c r="AK304" s="87">
        <v>1</v>
      </c>
      <c r="BB304" s="312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466</v>
      </c>
      <c r="B305" s="63" t="s">
        <v>467</v>
      </c>
      <c r="C305" s="36">
        <v>4301135402</v>
      </c>
      <c r="D305" s="412">
        <v>4640242181493</v>
      </c>
      <c r="E305" s="412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95</v>
      </c>
      <c r="L305" s="37" t="s">
        <v>86</v>
      </c>
      <c r="M305" s="38" t="s">
        <v>84</v>
      </c>
      <c r="N305" s="38"/>
      <c r="O305" s="37">
        <v>180</v>
      </c>
      <c r="P305" s="532" t="s">
        <v>468</v>
      </c>
      <c r="Q305" s="414"/>
      <c r="R305" s="414"/>
      <c r="S305" s="414"/>
      <c r="T305" s="415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444</v>
      </c>
      <c r="AG305" s="81"/>
      <c r="AJ305" s="87" t="s">
        <v>87</v>
      </c>
      <c r="AK305" s="87">
        <v>1</v>
      </c>
      <c r="BB305" s="314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469</v>
      </c>
      <c r="B306" s="63" t="s">
        <v>470</v>
      </c>
      <c r="C306" s="36">
        <v>4301135403</v>
      </c>
      <c r="D306" s="412">
        <v>4640242181509</v>
      </c>
      <c r="E306" s="412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95</v>
      </c>
      <c r="L306" s="37" t="s">
        <v>86</v>
      </c>
      <c r="M306" s="38" t="s">
        <v>84</v>
      </c>
      <c r="N306" s="38"/>
      <c r="O306" s="37">
        <v>180</v>
      </c>
      <c r="P306" s="53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14"/>
      <c r="R306" s="414"/>
      <c r="S306" s="414"/>
      <c r="T306" s="41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444</v>
      </c>
      <c r="AG306" s="81"/>
      <c r="AJ306" s="87" t="s">
        <v>87</v>
      </c>
      <c r="AK306" s="87">
        <v>1</v>
      </c>
      <c r="BB306" s="316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471</v>
      </c>
      <c r="B307" s="63" t="s">
        <v>472</v>
      </c>
      <c r="C307" s="36">
        <v>4301135304</v>
      </c>
      <c r="D307" s="412">
        <v>4640242181240</v>
      </c>
      <c r="E307" s="412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95</v>
      </c>
      <c r="L307" s="37" t="s">
        <v>86</v>
      </c>
      <c r="M307" s="38" t="s">
        <v>84</v>
      </c>
      <c r="N307" s="38"/>
      <c r="O307" s="37">
        <v>180</v>
      </c>
      <c r="P307" s="534" t="s">
        <v>473</v>
      </c>
      <c r="Q307" s="414"/>
      <c r="R307" s="414"/>
      <c r="S307" s="414"/>
      <c r="T307" s="41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444</v>
      </c>
      <c r="AG307" s="81"/>
      <c r="AJ307" s="87" t="s">
        <v>87</v>
      </c>
      <c r="AK307" s="87">
        <v>1</v>
      </c>
      <c r="BB307" s="318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474</v>
      </c>
      <c r="B308" s="63" t="s">
        <v>475</v>
      </c>
      <c r="C308" s="36">
        <v>4301135310</v>
      </c>
      <c r="D308" s="412">
        <v>4640242181318</v>
      </c>
      <c r="E308" s="412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95</v>
      </c>
      <c r="L308" s="37" t="s">
        <v>86</v>
      </c>
      <c r="M308" s="38" t="s">
        <v>84</v>
      </c>
      <c r="N308" s="38"/>
      <c r="O308" s="37">
        <v>180</v>
      </c>
      <c r="P308" s="535" t="s">
        <v>476</v>
      </c>
      <c r="Q308" s="414"/>
      <c r="R308" s="414"/>
      <c r="S308" s="414"/>
      <c r="T308" s="41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9" t="s">
        <v>448</v>
      </c>
      <c r="AG308" s="81"/>
      <c r="AJ308" s="87" t="s">
        <v>87</v>
      </c>
      <c r="AK308" s="87">
        <v>1</v>
      </c>
      <c r="BB308" s="320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477</v>
      </c>
      <c r="B309" s="63" t="s">
        <v>478</v>
      </c>
      <c r="C309" s="36">
        <v>4301135306</v>
      </c>
      <c r="D309" s="412">
        <v>4640242181387</v>
      </c>
      <c r="E309" s="412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170</v>
      </c>
      <c r="L309" s="37" t="s">
        <v>86</v>
      </c>
      <c r="M309" s="38" t="s">
        <v>84</v>
      </c>
      <c r="N309" s="38"/>
      <c r="O309" s="37">
        <v>180</v>
      </c>
      <c r="P309" s="536" t="s">
        <v>479</v>
      </c>
      <c r="Q309" s="414"/>
      <c r="R309" s="414"/>
      <c r="S309" s="414"/>
      <c r="T309" s="41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444</v>
      </c>
      <c r="AG309" s="81"/>
      <c r="AJ309" s="87" t="s">
        <v>87</v>
      </c>
      <c r="AK309" s="87">
        <v>1</v>
      </c>
      <c r="BB309" s="322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480</v>
      </c>
      <c r="B310" s="63" t="s">
        <v>481</v>
      </c>
      <c r="C310" s="36">
        <v>4301135305</v>
      </c>
      <c r="D310" s="412">
        <v>4640242181394</v>
      </c>
      <c r="E310" s="412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170</v>
      </c>
      <c r="L310" s="37" t="s">
        <v>86</v>
      </c>
      <c r="M310" s="38" t="s">
        <v>84</v>
      </c>
      <c r="N310" s="38"/>
      <c r="O310" s="37">
        <v>180</v>
      </c>
      <c r="P310" s="537" t="s">
        <v>482</v>
      </c>
      <c r="Q310" s="414"/>
      <c r="R310" s="414"/>
      <c r="S310" s="414"/>
      <c r="T310" s="41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444</v>
      </c>
      <c r="AG310" s="81"/>
      <c r="AJ310" s="87" t="s">
        <v>87</v>
      </c>
      <c r="AK310" s="87">
        <v>1</v>
      </c>
      <c r="BB310" s="324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483</v>
      </c>
      <c r="B311" s="63" t="s">
        <v>484</v>
      </c>
      <c r="C311" s="36">
        <v>4301135309</v>
      </c>
      <c r="D311" s="412">
        <v>4640242181332</v>
      </c>
      <c r="E311" s="412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170</v>
      </c>
      <c r="L311" s="37" t="s">
        <v>86</v>
      </c>
      <c r="M311" s="38" t="s">
        <v>84</v>
      </c>
      <c r="N311" s="38"/>
      <c r="O311" s="37">
        <v>180</v>
      </c>
      <c r="P311" s="538" t="s">
        <v>485</v>
      </c>
      <c r="Q311" s="414"/>
      <c r="R311" s="414"/>
      <c r="S311" s="414"/>
      <c r="T311" s="41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444</v>
      </c>
      <c r="AG311" s="81"/>
      <c r="AJ311" s="87" t="s">
        <v>87</v>
      </c>
      <c r="AK311" s="87">
        <v>1</v>
      </c>
      <c r="BB311" s="326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486</v>
      </c>
      <c r="B312" s="63" t="s">
        <v>487</v>
      </c>
      <c r="C312" s="36">
        <v>4301135308</v>
      </c>
      <c r="D312" s="412">
        <v>4640242181349</v>
      </c>
      <c r="E312" s="412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170</v>
      </c>
      <c r="L312" s="37" t="s">
        <v>86</v>
      </c>
      <c r="M312" s="38" t="s">
        <v>84</v>
      </c>
      <c r="N312" s="38"/>
      <c r="O312" s="37">
        <v>180</v>
      </c>
      <c r="P312" s="539" t="s">
        <v>488</v>
      </c>
      <c r="Q312" s="414"/>
      <c r="R312" s="414"/>
      <c r="S312" s="414"/>
      <c r="T312" s="41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444</v>
      </c>
      <c r="AG312" s="81"/>
      <c r="AJ312" s="87" t="s">
        <v>87</v>
      </c>
      <c r="AK312" s="87">
        <v>1</v>
      </c>
      <c r="BB312" s="328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489</v>
      </c>
      <c r="B313" s="63" t="s">
        <v>490</v>
      </c>
      <c r="C313" s="36">
        <v>4301135307</v>
      </c>
      <c r="D313" s="412">
        <v>4640242181370</v>
      </c>
      <c r="E313" s="412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170</v>
      </c>
      <c r="L313" s="37" t="s">
        <v>86</v>
      </c>
      <c r="M313" s="38" t="s">
        <v>84</v>
      </c>
      <c r="N313" s="38"/>
      <c r="O313" s="37">
        <v>180</v>
      </c>
      <c r="P313" s="540" t="s">
        <v>491</v>
      </c>
      <c r="Q313" s="414"/>
      <c r="R313" s="414"/>
      <c r="S313" s="414"/>
      <c r="T313" s="41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492</v>
      </c>
      <c r="AG313" s="81"/>
      <c r="AJ313" s="87" t="s">
        <v>87</v>
      </c>
      <c r="AK313" s="87">
        <v>1</v>
      </c>
      <c r="BB313" s="330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493</v>
      </c>
      <c r="B314" s="63" t="s">
        <v>494</v>
      </c>
      <c r="C314" s="36">
        <v>4301135318</v>
      </c>
      <c r="D314" s="412">
        <v>4607111037480</v>
      </c>
      <c r="E314" s="412"/>
      <c r="F314" s="62">
        <v>1</v>
      </c>
      <c r="G314" s="37">
        <v>4</v>
      </c>
      <c r="H314" s="62">
        <v>4</v>
      </c>
      <c r="I314" s="62">
        <v>4.2724000000000002</v>
      </c>
      <c r="J314" s="37">
        <v>84</v>
      </c>
      <c r="K314" s="37" t="s">
        <v>85</v>
      </c>
      <c r="L314" s="37" t="s">
        <v>86</v>
      </c>
      <c r="M314" s="38" t="s">
        <v>84</v>
      </c>
      <c r="N314" s="38"/>
      <c r="O314" s="37">
        <v>180</v>
      </c>
      <c r="P314" s="541" t="s">
        <v>495</v>
      </c>
      <c r="Q314" s="414"/>
      <c r="R314" s="414"/>
      <c r="S314" s="414"/>
      <c r="T314" s="41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496</v>
      </c>
      <c r="AG314" s="81"/>
      <c r="AJ314" s="87" t="s">
        <v>87</v>
      </c>
      <c r="AK314" s="87">
        <v>1</v>
      </c>
      <c r="BB314" s="332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497</v>
      </c>
      <c r="B315" s="63" t="s">
        <v>498</v>
      </c>
      <c r="C315" s="36">
        <v>4301135319</v>
      </c>
      <c r="D315" s="412">
        <v>4607111037473</v>
      </c>
      <c r="E315" s="412"/>
      <c r="F315" s="62">
        <v>1</v>
      </c>
      <c r="G315" s="37">
        <v>4</v>
      </c>
      <c r="H315" s="62">
        <v>4</v>
      </c>
      <c r="I315" s="62">
        <v>4.2300000000000004</v>
      </c>
      <c r="J315" s="37">
        <v>84</v>
      </c>
      <c r="K315" s="37" t="s">
        <v>85</v>
      </c>
      <c r="L315" s="37" t="s">
        <v>86</v>
      </c>
      <c r="M315" s="38" t="s">
        <v>84</v>
      </c>
      <c r="N315" s="38"/>
      <c r="O315" s="37">
        <v>180</v>
      </c>
      <c r="P315" s="542" t="s">
        <v>499</v>
      </c>
      <c r="Q315" s="414"/>
      <c r="R315" s="414"/>
      <c r="S315" s="414"/>
      <c r="T315" s="41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500</v>
      </c>
      <c r="AG315" s="81"/>
      <c r="AJ315" s="87" t="s">
        <v>87</v>
      </c>
      <c r="AK315" s="87">
        <v>1</v>
      </c>
      <c r="BB315" s="334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501</v>
      </c>
      <c r="B316" s="63" t="s">
        <v>502</v>
      </c>
      <c r="C316" s="36">
        <v>4301135198</v>
      </c>
      <c r="D316" s="412">
        <v>4640242180663</v>
      </c>
      <c r="E316" s="412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85</v>
      </c>
      <c r="L316" s="37" t="s">
        <v>86</v>
      </c>
      <c r="M316" s="38" t="s">
        <v>84</v>
      </c>
      <c r="N316" s="38"/>
      <c r="O316" s="37">
        <v>180</v>
      </c>
      <c r="P316" s="543" t="s">
        <v>503</v>
      </c>
      <c r="Q316" s="414"/>
      <c r="R316" s="414"/>
      <c r="S316" s="414"/>
      <c r="T316" s="41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5" t="s">
        <v>504</v>
      </c>
      <c r="AG316" s="81"/>
      <c r="AJ316" s="87" t="s">
        <v>87</v>
      </c>
      <c r="AK316" s="87">
        <v>1</v>
      </c>
      <c r="BB316" s="336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505</v>
      </c>
      <c r="B317" s="63" t="s">
        <v>506</v>
      </c>
      <c r="C317" s="36">
        <v>4301135723</v>
      </c>
      <c r="D317" s="412">
        <v>4640242181783</v>
      </c>
      <c r="E317" s="412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95</v>
      </c>
      <c r="L317" s="37" t="s">
        <v>86</v>
      </c>
      <c r="M317" s="38" t="s">
        <v>84</v>
      </c>
      <c r="N317" s="38"/>
      <c r="O317" s="37">
        <v>180</v>
      </c>
      <c r="P317" s="544" t="s">
        <v>507</v>
      </c>
      <c r="Q317" s="414"/>
      <c r="R317" s="414"/>
      <c r="S317" s="414"/>
      <c r="T317" s="41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7" t="s">
        <v>508</v>
      </c>
      <c r="AG317" s="81"/>
      <c r="AJ317" s="87" t="s">
        <v>87</v>
      </c>
      <c r="AK317" s="87">
        <v>1</v>
      </c>
      <c r="BB317" s="338" t="s">
        <v>94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419"/>
      <c r="B318" s="419"/>
      <c r="C318" s="419"/>
      <c r="D318" s="419"/>
      <c r="E318" s="419"/>
      <c r="F318" s="419"/>
      <c r="G318" s="419"/>
      <c r="H318" s="419"/>
      <c r="I318" s="419"/>
      <c r="J318" s="419"/>
      <c r="K318" s="419"/>
      <c r="L318" s="419"/>
      <c r="M318" s="419"/>
      <c r="N318" s="419"/>
      <c r="O318" s="420"/>
      <c r="P318" s="416" t="s">
        <v>40</v>
      </c>
      <c r="Q318" s="417"/>
      <c r="R318" s="417"/>
      <c r="S318" s="417"/>
      <c r="T318" s="417"/>
      <c r="U318" s="417"/>
      <c r="V318" s="418"/>
      <c r="W318" s="42" t="s">
        <v>39</v>
      </c>
      <c r="X318" s="43">
        <f>IFERROR(SUM(X297:X317),"0")</f>
        <v>0</v>
      </c>
      <c r="Y318" s="43">
        <f>IFERROR(SUM(Y297:Y317),"0")</f>
        <v>0</v>
      </c>
      <c r="Z318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419"/>
      <c r="B319" s="419"/>
      <c r="C319" s="419"/>
      <c r="D319" s="419"/>
      <c r="E319" s="419"/>
      <c r="F319" s="419"/>
      <c r="G319" s="419"/>
      <c r="H319" s="419"/>
      <c r="I319" s="419"/>
      <c r="J319" s="419"/>
      <c r="K319" s="419"/>
      <c r="L319" s="419"/>
      <c r="M319" s="419"/>
      <c r="N319" s="419"/>
      <c r="O319" s="420"/>
      <c r="P319" s="416" t="s">
        <v>40</v>
      </c>
      <c r="Q319" s="417"/>
      <c r="R319" s="417"/>
      <c r="S319" s="417"/>
      <c r="T319" s="417"/>
      <c r="U319" s="417"/>
      <c r="V319" s="418"/>
      <c r="W319" s="42" t="s">
        <v>0</v>
      </c>
      <c r="X319" s="43">
        <f>IFERROR(SUMPRODUCT(X297:X317*H297:H317),"0")</f>
        <v>0</v>
      </c>
      <c r="Y319" s="43">
        <f>IFERROR(SUMPRODUCT(Y297:Y317*H297:H317),"0")</f>
        <v>0</v>
      </c>
      <c r="Z319" s="42"/>
      <c r="AA319" s="67"/>
      <c r="AB319" s="67"/>
      <c r="AC319" s="67"/>
    </row>
    <row r="320" spans="1:68" ht="16.5" customHeight="1" x14ac:dyDescent="0.25">
      <c r="A320" s="410" t="s">
        <v>509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410"/>
      <c r="AA320" s="65"/>
      <c r="AB320" s="65"/>
      <c r="AC320" s="82"/>
    </row>
    <row r="321" spans="1:68" ht="14.25" customHeight="1" x14ac:dyDescent="0.25">
      <c r="A321" s="411" t="s">
        <v>155</v>
      </c>
      <c r="B321" s="411"/>
      <c r="C321" s="411"/>
      <c r="D321" s="411"/>
      <c r="E321" s="411"/>
      <c r="F321" s="411"/>
      <c r="G321" s="411"/>
      <c r="H321" s="411"/>
      <c r="I321" s="411"/>
      <c r="J321" s="411"/>
      <c r="K321" s="411"/>
      <c r="L321" s="411"/>
      <c r="M321" s="411"/>
      <c r="N321" s="411"/>
      <c r="O321" s="411"/>
      <c r="P321" s="411"/>
      <c r="Q321" s="411"/>
      <c r="R321" s="411"/>
      <c r="S321" s="411"/>
      <c r="T321" s="411"/>
      <c r="U321" s="411"/>
      <c r="V321" s="411"/>
      <c r="W321" s="411"/>
      <c r="X321" s="411"/>
      <c r="Y321" s="411"/>
      <c r="Z321" s="411"/>
      <c r="AA321" s="66"/>
      <c r="AB321" s="66"/>
      <c r="AC321" s="83"/>
    </row>
    <row r="322" spans="1:68" ht="27" customHeight="1" x14ac:dyDescent="0.25">
      <c r="A322" s="63" t="s">
        <v>510</v>
      </c>
      <c r="B322" s="63" t="s">
        <v>511</v>
      </c>
      <c r="C322" s="36">
        <v>4301135268</v>
      </c>
      <c r="D322" s="412">
        <v>4640242181134</v>
      </c>
      <c r="E322" s="412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85</v>
      </c>
      <c r="L322" s="37" t="s">
        <v>86</v>
      </c>
      <c r="M322" s="38" t="s">
        <v>84</v>
      </c>
      <c r="N322" s="38"/>
      <c r="O322" s="37">
        <v>180</v>
      </c>
      <c r="P322" s="545" t="s">
        <v>512</v>
      </c>
      <c r="Q322" s="414"/>
      <c r="R322" s="414"/>
      <c r="S322" s="414"/>
      <c r="T322" s="415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9" t="s">
        <v>513</v>
      </c>
      <c r="AG322" s="81"/>
      <c r="AJ322" s="87" t="s">
        <v>87</v>
      </c>
      <c r="AK322" s="87">
        <v>1</v>
      </c>
      <c r="BB322" s="340" t="s">
        <v>94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419"/>
      <c r="B323" s="419"/>
      <c r="C323" s="419"/>
      <c r="D323" s="419"/>
      <c r="E323" s="419"/>
      <c r="F323" s="419"/>
      <c r="G323" s="419"/>
      <c r="H323" s="419"/>
      <c r="I323" s="419"/>
      <c r="J323" s="419"/>
      <c r="K323" s="419"/>
      <c r="L323" s="419"/>
      <c r="M323" s="419"/>
      <c r="N323" s="419"/>
      <c r="O323" s="420"/>
      <c r="P323" s="416" t="s">
        <v>40</v>
      </c>
      <c r="Q323" s="417"/>
      <c r="R323" s="417"/>
      <c r="S323" s="417"/>
      <c r="T323" s="417"/>
      <c r="U323" s="417"/>
      <c r="V323" s="418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19"/>
      <c r="B324" s="419"/>
      <c r="C324" s="419"/>
      <c r="D324" s="419"/>
      <c r="E324" s="419"/>
      <c r="F324" s="419"/>
      <c r="G324" s="419"/>
      <c r="H324" s="419"/>
      <c r="I324" s="419"/>
      <c r="J324" s="419"/>
      <c r="K324" s="419"/>
      <c r="L324" s="419"/>
      <c r="M324" s="419"/>
      <c r="N324" s="419"/>
      <c r="O324" s="420"/>
      <c r="P324" s="416" t="s">
        <v>40</v>
      </c>
      <c r="Q324" s="417"/>
      <c r="R324" s="417"/>
      <c r="S324" s="417"/>
      <c r="T324" s="417"/>
      <c r="U324" s="417"/>
      <c r="V324" s="418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419"/>
      <c r="B325" s="419"/>
      <c r="C325" s="419"/>
      <c r="D325" s="419"/>
      <c r="E325" s="419"/>
      <c r="F325" s="419"/>
      <c r="G325" s="419"/>
      <c r="H325" s="419"/>
      <c r="I325" s="419"/>
      <c r="J325" s="419"/>
      <c r="K325" s="419"/>
      <c r="L325" s="419"/>
      <c r="M325" s="419"/>
      <c r="N325" s="419"/>
      <c r="O325" s="549"/>
      <c r="P325" s="546" t="s">
        <v>33</v>
      </c>
      <c r="Q325" s="547"/>
      <c r="R325" s="547"/>
      <c r="S325" s="547"/>
      <c r="T325" s="547"/>
      <c r="U325" s="547"/>
      <c r="V325" s="548"/>
      <c r="W325" s="42" t="s">
        <v>0</v>
      </c>
      <c r="X325" s="43">
        <f>IFERROR(X24+X33+X40+X52+X57+X61+X65+X69+X75+X81+X86+X92+X102+X109+X119+X123+X129+X135+X141+X146+X151+X157+X162+X168+X176+X181+X189+X193+X202+X209+X219+X227+X232+X238+X243+X249+X255+X262+X268+X272+X280+X284+X289+X295+X319+X324,"0")</f>
        <v>0</v>
      </c>
      <c r="Y325" s="43">
        <f>IFERROR(Y24+Y33+Y40+Y52+Y57+Y61+Y65+Y69+Y75+Y81+Y86+Y92+Y102+Y109+Y119+Y123+Y129+Y135+Y141+Y146+Y151+Y157+Y162+Y168+Y176+Y181+Y189+Y193+Y202+Y209+Y219+Y227+Y232+Y238+Y243+Y249+Y255+Y262+Y268+Y272+Y280+Y284+Y289+Y295+Y319+Y324,"0")</f>
        <v>0</v>
      </c>
      <c r="Z325" s="42"/>
      <c r="AA325" s="67"/>
      <c r="AB325" s="67"/>
      <c r="AC325" s="67"/>
    </row>
    <row r="326" spans="1:68" x14ac:dyDescent="0.2">
      <c r="A326" s="419"/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549"/>
      <c r="P326" s="546" t="s">
        <v>34</v>
      </c>
      <c r="Q326" s="547"/>
      <c r="R326" s="547"/>
      <c r="S326" s="547"/>
      <c r="T326" s="547"/>
      <c r="U326" s="547"/>
      <c r="V326" s="548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19"/>
      <c r="B327" s="419"/>
      <c r="C327" s="419"/>
      <c r="D327" s="419"/>
      <c r="E327" s="419"/>
      <c r="F327" s="419"/>
      <c r="G327" s="419"/>
      <c r="H327" s="419"/>
      <c r="I327" s="419"/>
      <c r="J327" s="419"/>
      <c r="K327" s="419"/>
      <c r="L327" s="419"/>
      <c r="M327" s="419"/>
      <c r="N327" s="419"/>
      <c r="O327" s="549"/>
      <c r="P327" s="546" t="s">
        <v>35</v>
      </c>
      <c r="Q327" s="547"/>
      <c r="R327" s="547"/>
      <c r="S327" s="547"/>
      <c r="T327" s="547"/>
      <c r="U327" s="547"/>
      <c r="V327" s="548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19"/>
      <c r="B328" s="419"/>
      <c r="C328" s="419"/>
      <c r="D328" s="419"/>
      <c r="E328" s="419"/>
      <c r="F328" s="419"/>
      <c r="G328" s="419"/>
      <c r="H328" s="419"/>
      <c r="I328" s="419"/>
      <c r="J328" s="419"/>
      <c r="K328" s="419"/>
      <c r="L328" s="419"/>
      <c r="M328" s="419"/>
      <c r="N328" s="419"/>
      <c r="O328" s="549"/>
      <c r="P328" s="546" t="s">
        <v>36</v>
      </c>
      <c r="Q328" s="547"/>
      <c r="R328" s="547"/>
      <c r="S328" s="547"/>
      <c r="T328" s="547"/>
      <c r="U328" s="547"/>
      <c r="V328" s="548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19"/>
      <c r="B329" s="419"/>
      <c r="C329" s="419"/>
      <c r="D329" s="419"/>
      <c r="E329" s="419"/>
      <c r="F329" s="419"/>
      <c r="G329" s="419"/>
      <c r="H329" s="419"/>
      <c r="I329" s="419"/>
      <c r="J329" s="419"/>
      <c r="K329" s="419"/>
      <c r="L329" s="419"/>
      <c r="M329" s="419"/>
      <c r="N329" s="419"/>
      <c r="O329" s="549"/>
      <c r="P329" s="546" t="s">
        <v>37</v>
      </c>
      <c r="Q329" s="547"/>
      <c r="R329" s="547"/>
      <c r="S329" s="547"/>
      <c r="T329" s="547"/>
      <c r="U329" s="547"/>
      <c r="V329" s="548"/>
      <c r="W329" s="42" t="s">
        <v>20</v>
      </c>
      <c r="X329" s="43">
        <f>IFERROR(X23+X32+X39+X51+X56+X60+X64+X68+X74+X80+X85+X91+X101+X108+X118+X122+X128+X134+X140+X145+X150+X156+X161+X167+X175+X180+X188+X192+X201+X208+X218+X226+X231+X237+X242+X248+X254+X261+X267+X271+X279+X283+X288+X294+X318+X323,"0")</f>
        <v>0</v>
      </c>
      <c r="Y329" s="43">
        <f>IFERROR(Y23+Y32+Y39+Y51+Y56+Y60+Y64+Y68+Y74+Y80+Y85+Y91+Y101+Y108+Y118+Y122+Y128+Y134+Y140+Y145+Y150+Y156+Y161+Y167+Y175+Y180+Y188+Y192+Y201+Y208+Y218+Y226+Y231+Y237+Y242+Y248+Y254+Y261+Y267+Y271+Y279+Y283+Y288+Y294+Y318+Y323,"0")</f>
        <v>0</v>
      </c>
      <c r="Z329" s="42"/>
      <c r="AA329" s="67"/>
      <c r="AB329" s="67"/>
      <c r="AC329" s="67"/>
    </row>
    <row r="330" spans="1:68" ht="14.25" x14ac:dyDescent="0.2">
      <c r="A330" s="419"/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549"/>
      <c r="P330" s="546" t="s">
        <v>38</v>
      </c>
      <c r="Q330" s="547"/>
      <c r="R330" s="547"/>
      <c r="S330" s="547"/>
      <c r="T330" s="547"/>
      <c r="U330" s="547"/>
      <c r="V330" s="548"/>
      <c r="W330" s="45" t="s">
        <v>52</v>
      </c>
      <c r="X330" s="42"/>
      <c r="Y330" s="42"/>
      <c r="Z330" s="42">
        <f>IFERROR(Z23+Z32+Z39+Z51+Z56+Z60+Z64+Z68+Z74+Z80+Z85+Z91+Z101+Z108+Z118+Z122+Z128+Z134+Z140+Z145+Z150+Z156+Z161+Z167+Z175+Z180+Z188+Z192+Z201+Z208+Z218+Z226+Z231+Z237+Z242+Z248+Z254+Z261+Z267+Z271+Z279+Z283+Z288+Z294+Z318+Z323,"0")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79</v>
      </c>
      <c r="C332" s="550" t="s">
        <v>45</v>
      </c>
      <c r="D332" s="550" t="s">
        <v>45</v>
      </c>
      <c r="E332" s="550" t="s">
        <v>45</v>
      </c>
      <c r="F332" s="550" t="s">
        <v>45</v>
      </c>
      <c r="G332" s="550" t="s">
        <v>45</v>
      </c>
      <c r="H332" s="550" t="s">
        <v>45</v>
      </c>
      <c r="I332" s="550" t="s">
        <v>45</v>
      </c>
      <c r="J332" s="550" t="s">
        <v>45</v>
      </c>
      <c r="K332" s="550" t="s">
        <v>45</v>
      </c>
      <c r="L332" s="550" t="s">
        <v>45</v>
      </c>
      <c r="M332" s="550" t="s">
        <v>45</v>
      </c>
      <c r="N332" s="551"/>
      <c r="O332" s="550" t="s">
        <v>45</v>
      </c>
      <c r="P332" s="550" t="s">
        <v>45</v>
      </c>
      <c r="Q332" s="550" t="s">
        <v>45</v>
      </c>
      <c r="R332" s="550" t="s">
        <v>45</v>
      </c>
      <c r="S332" s="550" t="s">
        <v>45</v>
      </c>
      <c r="T332" s="550" t="s">
        <v>45</v>
      </c>
      <c r="U332" s="550" t="s">
        <v>273</v>
      </c>
      <c r="V332" s="550" t="s">
        <v>273</v>
      </c>
      <c r="W332" s="88" t="s">
        <v>299</v>
      </c>
      <c r="X332" s="550" t="s">
        <v>318</v>
      </c>
      <c r="Y332" s="550" t="s">
        <v>318</v>
      </c>
      <c r="Z332" s="550" t="s">
        <v>318</v>
      </c>
      <c r="AA332" s="550" t="s">
        <v>318</v>
      </c>
      <c r="AB332" s="550" t="s">
        <v>318</v>
      </c>
      <c r="AC332" s="550" t="s">
        <v>318</v>
      </c>
      <c r="AD332" s="550" t="s">
        <v>318</v>
      </c>
      <c r="AE332" s="88" t="s">
        <v>392</v>
      </c>
      <c r="AF332" s="88" t="s">
        <v>397</v>
      </c>
      <c r="AG332" s="88" t="s">
        <v>404</v>
      </c>
      <c r="AH332" s="550" t="s">
        <v>274</v>
      </c>
      <c r="AI332" s="550" t="s">
        <v>274</v>
      </c>
    </row>
    <row r="333" spans="1:68" ht="14.25" customHeight="1" thickTop="1" x14ac:dyDescent="0.2">
      <c r="A333" s="552" t="s">
        <v>10</v>
      </c>
      <c r="B333" s="550" t="s">
        <v>79</v>
      </c>
      <c r="C333" s="550" t="s">
        <v>88</v>
      </c>
      <c r="D333" s="550" t="s">
        <v>105</v>
      </c>
      <c r="E333" s="550" t="s">
        <v>118</v>
      </c>
      <c r="F333" s="550" t="s">
        <v>137</v>
      </c>
      <c r="G333" s="550" t="s">
        <v>166</v>
      </c>
      <c r="H333" s="550" t="s">
        <v>173</v>
      </c>
      <c r="I333" s="550" t="s">
        <v>178</v>
      </c>
      <c r="J333" s="550" t="s">
        <v>187</v>
      </c>
      <c r="K333" s="550" t="s">
        <v>204</v>
      </c>
      <c r="L333" s="550" t="s">
        <v>214</v>
      </c>
      <c r="M333" s="550" t="s">
        <v>234</v>
      </c>
      <c r="N333" s="1"/>
      <c r="O333" s="550" t="s">
        <v>240</v>
      </c>
      <c r="P333" s="550" t="s">
        <v>247</v>
      </c>
      <c r="Q333" s="550" t="s">
        <v>253</v>
      </c>
      <c r="R333" s="550" t="s">
        <v>258</v>
      </c>
      <c r="S333" s="550" t="s">
        <v>261</v>
      </c>
      <c r="T333" s="550" t="s">
        <v>269</v>
      </c>
      <c r="U333" s="550" t="s">
        <v>274</v>
      </c>
      <c r="V333" s="550" t="s">
        <v>278</v>
      </c>
      <c r="W333" s="550" t="s">
        <v>300</v>
      </c>
      <c r="X333" s="550" t="s">
        <v>319</v>
      </c>
      <c r="Y333" s="550" t="s">
        <v>331</v>
      </c>
      <c r="Z333" s="550" t="s">
        <v>341</v>
      </c>
      <c r="AA333" s="550" t="s">
        <v>356</v>
      </c>
      <c r="AB333" s="550" t="s">
        <v>367</v>
      </c>
      <c r="AC333" s="550" t="s">
        <v>382</v>
      </c>
      <c r="AD333" s="550" t="s">
        <v>386</v>
      </c>
      <c r="AE333" s="550" t="s">
        <v>393</v>
      </c>
      <c r="AF333" s="550" t="s">
        <v>398</v>
      </c>
      <c r="AG333" s="550" t="s">
        <v>405</v>
      </c>
      <c r="AH333" s="550" t="s">
        <v>274</v>
      </c>
      <c r="AI333" s="550" t="s">
        <v>509</v>
      </c>
    </row>
    <row r="334" spans="1:68" ht="13.5" thickBot="1" x14ac:dyDescent="0.25">
      <c r="A334" s="553"/>
      <c r="B334" s="550"/>
      <c r="C334" s="550"/>
      <c r="D334" s="550"/>
      <c r="E334" s="550"/>
      <c r="F334" s="550"/>
      <c r="G334" s="550"/>
      <c r="H334" s="550"/>
      <c r="I334" s="550"/>
      <c r="J334" s="550"/>
      <c r="K334" s="550"/>
      <c r="L334" s="550"/>
      <c r="M334" s="550"/>
      <c r="N334" s="1"/>
      <c r="O334" s="550"/>
      <c r="P334" s="550"/>
      <c r="Q334" s="550"/>
      <c r="R334" s="550"/>
      <c r="S334" s="550"/>
      <c r="T334" s="550"/>
      <c r="U334" s="550"/>
      <c r="V334" s="550"/>
      <c r="W334" s="550"/>
      <c r="X334" s="550"/>
      <c r="Y334" s="550"/>
      <c r="Z334" s="550"/>
      <c r="AA334" s="550"/>
      <c r="AB334" s="550"/>
      <c r="AC334" s="550"/>
      <c r="AD334" s="550"/>
      <c r="AE334" s="550"/>
      <c r="AF334" s="550"/>
      <c r="AG334" s="550"/>
      <c r="AH334" s="550"/>
      <c r="AI334" s="550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IFERROR(X28*H28,"0")+IFERROR(X29*H29,"0")+IFERROR(X30*H30,"0")+IFERROR(X31*H31,"0")</f>
        <v>0</v>
      </c>
      <c r="D335" s="52">
        <f>IFERROR(X36*H36,"0")+IFERROR(X37*H37,"0")+IFERROR(X38*H38,"0")</f>
        <v>0</v>
      </c>
      <c r="E335" s="52">
        <f>IFERROR(X43*H43,"0")+IFERROR(X44*H44,"0")+IFERROR(X45*H45,"0")+IFERROR(X46*H46,"0")+IFERROR(X47*H47,"0")+IFERROR(X48*H48,"0")+IFERROR(X49*H49,"0")+IFERROR(X50*H50,"0")</f>
        <v>0</v>
      </c>
      <c r="F335" s="52">
        <f>IFERROR(X55*H55,"0")+IFERROR(X59*H59,"0")+IFERROR(X63*H63,"0")+IFERROR(X67*H67,"0")+IFERROR(X71*H71,"0")+IFERROR(X72*H72,"0")+IFERROR(X73*H73,"0")</f>
        <v>0</v>
      </c>
      <c r="G335" s="52">
        <f>IFERROR(X78*H78,"0")+IFERROR(X79*H79,"0")</f>
        <v>0</v>
      </c>
      <c r="H335" s="52">
        <f>IFERROR(X84*H84,"0")</f>
        <v>0</v>
      </c>
      <c r="I335" s="52">
        <f>IFERROR(X89*H89,"0")+IFERROR(X90*H90,"0")</f>
        <v>0</v>
      </c>
      <c r="J335" s="52">
        <f>IFERROR(X95*H95,"0")+IFERROR(X96*H96,"0")+IFERROR(X97*H97,"0")+IFERROR(X98*H98,"0")+IFERROR(X99*H99,"0")+IFERROR(X100*H100,"0")</f>
        <v>0</v>
      </c>
      <c r="K335" s="52">
        <f>IFERROR(X105*H105,"0")+IFERROR(X106*H106,"0")+IFERROR(X107*H107,"0")</f>
        <v>0</v>
      </c>
      <c r="L335" s="52">
        <f>IFERROR(X112*H112,"0")+IFERROR(X113*H113,"0")+IFERROR(X114*H114,"0")+IFERROR(X115*H115,"0")+IFERROR(X116*H116,"0")+IFERROR(X117*H117,"0")+IFERROR(X121*H121,"0")</f>
        <v>0</v>
      </c>
      <c r="M335" s="52">
        <f>IFERROR(X126*H126,"0")+IFERROR(X127*H127,"0")</f>
        <v>0</v>
      </c>
      <c r="N335" s="1"/>
      <c r="O335" s="52">
        <f>IFERROR(X132*H132,"0")+IFERROR(X133*H133,"0")</f>
        <v>0</v>
      </c>
      <c r="P335" s="52">
        <f>IFERROR(X138*H138,"0")+IFERROR(X139*H139,"0")</f>
        <v>0</v>
      </c>
      <c r="Q335" s="52">
        <f>IFERROR(X144*H144,"0")</f>
        <v>0</v>
      </c>
      <c r="R335" s="52">
        <f>IFERROR(X149*H149,"0")</f>
        <v>0</v>
      </c>
      <c r="S335" s="52">
        <f>IFERROR(X154*H154,"0")+IFERROR(X155*H155,"0")</f>
        <v>0</v>
      </c>
      <c r="T335" s="52">
        <f>IFERROR(X160*H160,"0")</f>
        <v>0</v>
      </c>
      <c r="U335" s="52">
        <f>IFERROR(X166*H166,"0")</f>
        <v>0</v>
      </c>
      <c r="V335" s="52">
        <f>IFERROR(X171*H171,"0")+IFERROR(X172*H172,"0")+IFERROR(X173*H173,"0")+IFERROR(X174*H174,"0")+IFERROR(X178*H178,"0")+IFERROR(X179*H179,"0")</f>
        <v>0</v>
      </c>
      <c r="W335" s="52">
        <f>IFERROR(X185*H185,"0")+IFERROR(X186*H186,"0")+IFERROR(X187*H187,"0")+IFERROR(X191*H191,"0")</f>
        <v>0</v>
      </c>
      <c r="X335" s="52">
        <f>IFERROR(X197*H197,"0")+IFERROR(X198*H198,"0")+IFERROR(X199*H199,"0")+IFERROR(X200*H200,"0")</f>
        <v>0</v>
      </c>
      <c r="Y335" s="52">
        <f>IFERROR(X205*H205,"0")+IFERROR(X206*H206,"0")+IFERROR(X207*H207,"0")</f>
        <v>0</v>
      </c>
      <c r="Z335" s="52">
        <f>IFERROR(X212*H212,"0")+IFERROR(X213*H213,"0")+IFERROR(X214*H214,"0")+IFERROR(X215*H215,"0")+IFERROR(X216*H216,"0")+IFERROR(X217*H217,"0")</f>
        <v>0</v>
      </c>
      <c r="AA335" s="52">
        <f>IFERROR(X222*H222,"0")+IFERROR(X223*H223,"0")+IFERROR(X224*H224,"0")+IFERROR(X225*H225,"0")</f>
        <v>0</v>
      </c>
      <c r="AB335" s="52">
        <f>IFERROR(X230*H230,"0")+IFERROR(X234*H234,"0")+IFERROR(X235*H235,"0")+IFERROR(X236*H236,"0")</f>
        <v>0</v>
      </c>
      <c r="AC335" s="52">
        <f>IFERROR(X241*H241,"0")</f>
        <v>0</v>
      </c>
      <c r="AD335" s="52">
        <f>IFERROR(X246*H246,"0")+IFERROR(X247*H247,"0")</f>
        <v>0</v>
      </c>
      <c r="AE335" s="52">
        <f>IFERROR(X253*H253,"0")</f>
        <v>0</v>
      </c>
      <c r="AF335" s="52">
        <f>IFERROR(X259*H259,"0")+IFERROR(X260*H260,"0")</f>
        <v>0</v>
      </c>
      <c r="AG335" s="52">
        <f>IFERROR(X266*H266,"0")+IFERROR(X270*H270,"0")</f>
        <v>0</v>
      </c>
      <c r="AH335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b8/H/jQVm2+O9r54LZDwFeATU0JdxepCXi1PWW1Ib4oDkf4tWkzJUrjTuEOVWywaqRjHig2DnJ1LNj0KZr8WxQ==" saltValue="uAZbu4sNis6m9XssGD6p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10:Z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P192:V192"/>
    <mergeCell ref="A192:O193"/>
    <mergeCell ref="P193:V193"/>
    <mergeCell ref="A194:Z194"/>
    <mergeCell ref="A195:Z195"/>
    <mergeCell ref="A196:Z196"/>
    <mergeCell ref="D197:E197"/>
    <mergeCell ref="P197:T197"/>
    <mergeCell ref="D198:E198"/>
    <mergeCell ref="P198:T198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297:X317 X291:X293 X286:X287 X282 X276:X278 X270 X266 X259:X260 X253 X246:X247 X241 X234:X236 X230 X222:X225 X212:X217 X205:X207 X197:X200 X191 X185:X187 X178:X179 X171:X174 X166 X160 X154:X155 X149 X144 X138:X139 X132:X133 X126:X127 X121 X112:X117 X105:X107 X95:X100 X89:X90 X84 X78:X79 X71:X73 X67 X63 X59 X55 X43:X50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514</v>
      </c>
      <c r="H1" s="9"/>
    </row>
    <row r="3" spans="2:8" x14ac:dyDescent="0.2">
      <c r="B3" s="53" t="s">
        <v>515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517</v>
      </c>
      <c r="C6" s="53" t="s">
        <v>518</v>
      </c>
      <c r="D6" s="53" t="s">
        <v>519</v>
      </c>
      <c r="E6" s="53" t="s">
        <v>46</v>
      </c>
    </row>
    <row r="7" spans="2:8" x14ac:dyDescent="0.2">
      <c r="B7" s="53" t="s">
        <v>520</v>
      </c>
      <c r="C7" s="53" t="s">
        <v>521</v>
      </c>
      <c r="D7" s="53" t="s">
        <v>522</v>
      </c>
      <c r="E7" s="53" t="s">
        <v>46</v>
      </c>
    </row>
    <row r="8" spans="2:8" x14ac:dyDescent="0.2">
      <c r="B8" s="53" t="s">
        <v>523</v>
      </c>
      <c r="C8" s="53" t="s">
        <v>524</v>
      </c>
      <c r="D8" s="53" t="s">
        <v>525</v>
      </c>
      <c r="E8" s="53" t="s">
        <v>46</v>
      </c>
    </row>
    <row r="10" spans="2:8" x14ac:dyDescent="0.2">
      <c r="B10" s="53" t="s">
        <v>526</v>
      </c>
      <c r="C10" s="53" t="s">
        <v>518</v>
      </c>
      <c r="D10" s="53" t="s">
        <v>46</v>
      </c>
      <c r="E10" s="53" t="s">
        <v>46</v>
      </c>
    </row>
    <row r="12" spans="2:8" x14ac:dyDescent="0.2">
      <c r="B12" s="53" t="s">
        <v>527</v>
      </c>
      <c r="C12" s="53" t="s">
        <v>521</v>
      </c>
      <c r="D12" s="53" t="s">
        <v>46</v>
      </c>
      <c r="E12" s="53" t="s">
        <v>46</v>
      </c>
    </row>
    <row r="14" spans="2:8" x14ac:dyDescent="0.2">
      <c r="B14" s="53" t="s">
        <v>528</v>
      </c>
      <c r="C14" s="53" t="s">
        <v>524</v>
      </c>
      <c r="D14" s="53" t="s">
        <v>46</v>
      </c>
      <c r="E14" s="53" t="s">
        <v>46</v>
      </c>
    </row>
    <row r="16" spans="2:8" x14ac:dyDescent="0.2">
      <c r="B16" s="53" t="s">
        <v>529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533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534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535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536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537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538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539</v>
      </c>
      <c r="C26" s="53" t="s">
        <v>46</v>
      </c>
      <c r="D26" s="53" t="s">
        <v>46</v>
      </c>
      <c r="E26" s="53" t="s">
        <v>46</v>
      </c>
    </row>
  </sheetData>
  <sheetProtection algorithmName="SHA-512" hashValue="2bbkprG/jAsRsqZqMZ6WZKRpoegbGDOkbw4nr+Y203+51qXXi/aNC4UbznqyPSwZz9wvC1lA1o3w0BnBRe7upA==" saltValue="/tmmUlV8lTOeyqZqqVv9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550</vt:i4>
      </vt:variant>
    </vt:vector>
  </HeadingPairs>
  <TitlesOfParts>
    <vt:vector size="55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2025-04-08T08:16:31Z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