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65" i="2" l="1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8" i="2" s="1"/>
  <c r="V254" i="2"/>
  <c r="V253" i="2"/>
  <c r="X252" i="2"/>
  <c r="W252" i="2"/>
  <c r="X251" i="2"/>
  <c r="W251" i="2"/>
  <c r="X250" i="2"/>
  <c r="W250" i="2"/>
  <c r="X249" i="2"/>
  <c r="W249" i="2"/>
  <c r="X248" i="2"/>
  <c r="W248" i="2"/>
  <c r="X247" i="2"/>
  <c r="X253" i="2" s="1"/>
  <c r="W247" i="2"/>
  <c r="W253" i="2" s="1"/>
  <c r="X246" i="2"/>
  <c r="W246" i="2"/>
  <c r="X245" i="2"/>
  <c r="W245" i="2"/>
  <c r="X244" i="2"/>
  <c r="W244" i="2"/>
  <c r="X243" i="2"/>
  <c r="W243" i="2"/>
  <c r="W254" i="2" s="1"/>
  <c r="V241" i="2"/>
  <c r="X240" i="2"/>
  <c r="W240" i="2"/>
  <c r="V240" i="2"/>
  <c r="X239" i="2"/>
  <c r="W239" i="2"/>
  <c r="X238" i="2"/>
  <c r="W238" i="2"/>
  <c r="X237" i="2"/>
  <c r="W237" i="2"/>
  <c r="X236" i="2"/>
  <c r="W236" i="2"/>
  <c r="W241" i="2" s="1"/>
  <c r="W234" i="2"/>
  <c r="V234" i="2"/>
  <c r="X233" i="2"/>
  <c r="W233" i="2"/>
  <c r="V233" i="2"/>
  <c r="X232" i="2"/>
  <c r="W232" i="2"/>
  <c r="V230" i="2"/>
  <c r="V229" i="2"/>
  <c r="X228" i="2"/>
  <c r="X229" i="2" s="1"/>
  <c r="W228" i="2"/>
  <c r="W230" i="2" s="1"/>
  <c r="W224" i="2"/>
  <c r="V224" i="2"/>
  <c r="W223" i="2"/>
  <c r="V223" i="2"/>
  <c r="X222" i="2"/>
  <c r="X223" i="2" s="1"/>
  <c r="W222" i="2"/>
  <c r="N222" i="2"/>
  <c r="W219" i="2"/>
  <c r="V219" i="2"/>
  <c r="X218" i="2"/>
  <c r="W218" i="2"/>
  <c r="V218" i="2"/>
  <c r="X217" i="2"/>
  <c r="W217" i="2"/>
  <c r="W213" i="2"/>
  <c r="V213" i="2"/>
  <c r="W212" i="2"/>
  <c r="V212" i="2"/>
  <c r="X211" i="2"/>
  <c r="X212" i="2" s="1"/>
  <c r="W211" i="2"/>
  <c r="N211" i="2"/>
  <c r="W207" i="2"/>
  <c r="V207" i="2"/>
  <c r="V206" i="2"/>
  <c r="X205" i="2"/>
  <c r="W205" i="2"/>
  <c r="N205" i="2"/>
  <c r="X204" i="2"/>
  <c r="X206" i="2" s="1"/>
  <c r="W204" i="2"/>
  <c r="W206" i="2" s="1"/>
  <c r="N204" i="2"/>
  <c r="W201" i="2"/>
  <c r="V201" i="2"/>
  <c r="X200" i="2"/>
  <c r="V200" i="2"/>
  <c r="X199" i="2"/>
  <c r="W199" i="2"/>
  <c r="W200" i="2" s="1"/>
  <c r="V196" i="2"/>
  <c r="V195" i="2"/>
  <c r="X194" i="2"/>
  <c r="W194" i="2"/>
  <c r="N194" i="2"/>
  <c r="X193" i="2"/>
  <c r="W193" i="2"/>
  <c r="N193" i="2"/>
  <c r="X192" i="2"/>
  <c r="W192" i="2"/>
  <c r="N192" i="2"/>
  <c r="X191" i="2"/>
  <c r="X195" i="2" s="1"/>
  <c r="W191" i="2"/>
  <c r="W196" i="2" s="1"/>
  <c r="N191" i="2"/>
  <c r="W188" i="2"/>
  <c r="V188" i="2"/>
  <c r="X187" i="2"/>
  <c r="V187" i="2"/>
  <c r="X186" i="2"/>
  <c r="W186" i="2"/>
  <c r="X185" i="2"/>
  <c r="W185" i="2"/>
  <c r="W187" i="2" s="1"/>
  <c r="W182" i="2"/>
  <c r="V182" i="2"/>
  <c r="W181" i="2"/>
  <c r="V181" i="2"/>
  <c r="X180" i="2"/>
  <c r="X181" i="2" s="1"/>
  <c r="W180" i="2"/>
  <c r="N180" i="2"/>
  <c r="W176" i="2"/>
  <c r="V176" i="2"/>
  <c r="W175" i="2"/>
  <c r="V175" i="2"/>
  <c r="X174" i="2"/>
  <c r="X175" i="2" s="1"/>
  <c r="W174" i="2"/>
  <c r="W171" i="2"/>
  <c r="V171" i="2"/>
  <c r="X170" i="2"/>
  <c r="V170" i="2"/>
  <c r="X169" i="2"/>
  <c r="W169" i="2"/>
  <c r="W170" i="2" s="1"/>
  <c r="V166" i="2"/>
  <c r="V165" i="2"/>
  <c r="X164" i="2"/>
  <c r="X165" i="2" s="1"/>
  <c r="W164" i="2"/>
  <c r="W166" i="2" s="1"/>
  <c r="N164" i="2"/>
  <c r="V161" i="2"/>
  <c r="X160" i="2"/>
  <c r="V160" i="2"/>
  <c r="X159" i="2"/>
  <c r="W159" i="2"/>
  <c r="N159" i="2"/>
  <c r="X158" i="2"/>
  <c r="W158" i="2"/>
  <c r="W161" i="2" s="1"/>
  <c r="N158" i="2"/>
  <c r="W154" i="2"/>
  <c r="V154" i="2"/>
  <c r="W153" i="2"/>
  <c r="V153" i="2"/>
  <c r="X152" i="2"/>
  <c r="W152" i="2"/>
  <c r="N152" i="2"/>
  <c r="X151" i="2"/>
  <c r="X153" i="2" s="1"/>
  <c r="W151" i="2"/>
  <c r="N151" i="2"/>
  <c r="V149" i="2"/>
  <c r="V148" i="2"/>
  <c r="X147" i="2"/>
  <c r="W147" i="2"/>
  <c r="N147" i="2"/>
  <c r="X146" i="2"/>
  <c r="W146" i="2"/>
  <c r="X145" i="2"/>
  <c r="W145" i="2"/>
  <c r="X144" i="2"/>
  <c r="X148" i="2" s="1"/>
  <c r="W144" i="2"/>
  <c r="W148" i="2" s="1"/>
  <c r="V141" i="2"/>
  <c r="X140" i="2"/>
  <c r="V140" i="2"/>
  <c r="X139" i="2"/>
  <c r="W139" i="2"/>
  <c r="W141" i="2" s="1"/>
  <c r="N139" i="2"/>
  <c r="V135" i="2"/>
  <c r="X134" i="2"/>
  <c r="W134" i="2"/>
  <c r="V134" i="2"/>
  <c r="X133" i="2"/>
  <c r="W133" i="2"/>
  <c r="W135" i="2" s="1"/>
  <c r="N133" i="2"/>
  <c r="V130" i="2"/>
  <c r="V129" i="2"/>
  <c r="X128" i="2"/>
  <c r="X129" i="2" s="1"/>
  <c r="W128" i="2"/>
  <c r="W129" i="2" s="1"/>
  <c r="N128" i="2"/>
  <c r="X127" i="2"/>
  <c r="W127" i="2"/>
  <c r="W130" i="2" s="1"/>
  <c r="N127" i="2"/>
  <c r="V124" i="2"/>
  <c r="X123" i="2"/>
  <c r="V123" i="2"/>
  <c r="X122" i="2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X118" i="2" s="1"/>
  <c r="W115" i="2"/>
  <c r="W118" i="2" s="1"/>
  <c r="X114" i="2"/>
  <c r="W114" i="2"/>
  <c r="N114" i="2"/>
  <c r="V111" i="2"/>
  <c r="X110" i="2"/>
  <c r="V110" i="2"/>
  <c r="X109" i="2"/>
  <c r="W109" i="2"/>
  <c r="W111" i="2" s="1"/>
  <c r="N109" i="2"/>
  <c r="W106" i="2"/>
  <c r="V106" i="2"/>
  <c r="W105" i="2"/>
  <c r="V105" i="2"/>
  <c r="X104" i="2"/>
  <c r="W104" i="2"/>
  <c r="N104" i="2"/>
  <c r="X103" i="2"/>
  <c r="X105" i="2" s="1"/>
  <c r="W103" i="2"/>
  <c r="N103" i="2"/>
  <c r="V100" i="2"/>
  <c r="V99" i="2"/>
  <c r="X98" i="2"/>
  <c r="W98" i="2"/>
  <c r="X97" i="2"/>
  <c r="W97" i="2"/>
  <c r="X96" i="2"/>
  <c r="W96" i="2"/>
  <c r="X95" i="2"/>
  <c r="W95" i="2"/>
  <c r="W99" i="2" s="1"/>
  <c r="X94" i="2"/>
  <c r="X99" i="2" s="1"/>
  <c r="W94" i="2"/>
  <c r="V91" i="2"/>
  <c r="V90" i="2"/>
  <c r="X89" i="2"/>
  <c r="W89" i="2"/>
  <c r="N89" i="2"/>
  <c r="X88" i="2"/>
  <c r="X90" i="2" s="1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W84" i="2" s="1"/>
  <c r="N78" i="2"/>
  <c r="X77" i="2"/>
  <c r="X83" i="2" s="1"/>
  <c r="W77" i="2"/>
  <c r="N77" i="2"/>
  <c r="V74" i="2"/>
  <c r="V73" i="2"/>
  <c r="X72" i="2"/>
  <c r="W72" i="2"/>
  <c r="N72" i="2"/>
  <c r="X71" i="2"/>
  <c r="X73" i="2" s="1"/>
  <c r="W71" i="2"/>
  <c r="W74" i="2" s="1"/>
  <c r="N71" i="2"/>
  <c r="V68" i="2"/>
  <c r="V67" i="2"/>
  <c r="X66" i="2"/>
  <c r="X67" i="2" s="1"/>
  <c r="W66" i="2"/>
  <c r="W68" i="2" s="1"/>
  <c r="N66" i="2"/>
  <c r="W63" i="2"/>
  <c r="V63" i="2"/>
  <c r="X62" i="2"/>
  <c r="V62" i="2"/>
  <c r="X61" i="2"/>
  <c r="W61" i="2"/>
  <c r="X60" i="2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6" i="2" s="1"/>
  <c r="W47" i="2"/>
  <c r="V47" i="2"/>
  <c r="W46" i="2"/>
  <c r="V46" i="2"/>
  <c r="X45" i="2"/>
  <c r="W45" i="2"/>
  <c r="N45" i="2"/>
  <c r="X44" i="2"/>
  <c r="X46" i="2" s="1"/>
  <c r="W44" i="2"/>
  <c r="N44" i="2"/>
  <c r="W41" i="2"/>
  <c r="V41" i="2"/>
  <c r="V40" i="2"/>
  <c r="X39" i="2"/>
  <c r="W39" i="2"/>
  <c r="N39" i="2"/>
  <c r="X38" i="2"/>
  <c r="W38" i="2"/>
  <c r="N38" i="2"/>
  <c r="X37" i="2"/>
  <c r="W37" i="2"/>
  <c r="W40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W24" i="2"/>
  <c r="V24" i="2"/>
  <c r="V255" i="2" s="1"/>
  <c r="X23" i="2"/>
  <c r="W23" i="2"/>
  <c r="V23" i="2"/>
  <c r="V259" i="2" s="1"/>
  <c r="X22" i="2"/>
  <c r="W22" i="2"/>
  <c r="W257" i="2" s="1"/>
  <c r="H10" i="2"/>
  <c r="A9" i="2"/>
  <c r="H9" i="2" s="1"/>
  <c r="D7" i="2"/>
  <c r="O6" i="2"/>
  <c r="N2" i="2"/>
  <c r="X260" i="2" l="1"/>
  <c r="F9" i="2"/>
  <c r="W165" i="2"/>
  <c r="W195" i="2"/>
  <c r="W229" i="2"/>
  <c r="W57" i="2"/>
  <c r="W255" i="2" s="1"/>
  <c r="W110" i="2"/>
  <c r="J9" i="2"/>
  <c r="W83" i="2"/>
  <c r="A10" i="2"/>
  <c r="W67" i="2"/>
  <c r="W259" i="2" s="1"/>
  <c r="W90" i="2"/>
  <c r="W100" i="2"/>
  <c r="W123" i="2"/>
  <c r="W73" i="2"/>
  <c r="F10" i="2"/>
  <c r="W140" i="2"/>
  <c r="W160" i="2"/>
  <c r="W256" i="2"/>
  <c r="W258" i="2" s="1"/>
  <c r="W119" i="2"/>
  <c r="W149" i="2"/>
  <c r="C268" i="2" l="1"/>
  <c r="B268" i="2"/>
  <c r="A268" i="2"/>
</calcChain>
</file>

<file path=xl/sharedStrings.xml><?xml version="1.0" encoding="utf-8"?>
<sst xmlns="http://schemas.openxmlformats.org/spreadsheetml/2006/main" count="1373" uniqueCount="382">
  <si>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</si>
  <si>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</si>
  <si>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</si>
  <si>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</si>
  <si>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</si>
  <si>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</si>
  <si>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</si>
  <si>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</si>
  <si>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</si>
  <si>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</si>
  <si>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</si>
  <si>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</si>
  <si>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</si>
  <si>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</si>
  <si>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</si>
  <si>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</si>
  <si>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</si>
  <si>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</si>
  <si>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</si>
  <si>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</si>
  <si>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</si>
  <si>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</si>
  <si>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</si>
  <si>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</si>
  <si>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</si>
  <si>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</si>
  <si>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</si>
  <si>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</si>
  <si>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</si>
  <si>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</si>
  <si>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</si>
  <si>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</si>
  <si>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</si>
  <si>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</si>
  <si>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</si>
  <si>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</si>
  <si>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</si>
  <si>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</si>
  <si>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</si>
  <si>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</si>
  <si>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</si>
  <si>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</si>
  <si>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</si>
  <si>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</si>
  <si>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</si>
  <si>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</si>
  <si>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</si>
  <si>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</si>
  <si>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</si>
  <si>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</si>
  <si>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</si>
  <si>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</si>
  <si>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</si>
  <si>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</si>
  <si>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</si>
  <si>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</si>
  <si>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</si>
  <si>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</si>
  <si>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</si>
  <si>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</si>
  <si>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</si>
  <si>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</si>
  <si>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</si>
  <si>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</si>
  <si>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</si>
  <si>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</si>
  <si>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</si>
  <si>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</si>
  <si>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</si>
  <si>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</si>
  <si>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</si>
  <si>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11.01.2024</t>
  </si>
  <si>
    <t>09.01.2024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</si>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</sst>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F2" zoomScaleNormal="100" zoomScaleSheetLayoutView="100" workbookViewId="0">
      <selection activeCell="O9" sqref="O9:P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70</v>
      </c>
      <c r="H1" s="318" t="s">
        <v>50</v>
      </c>
      <c r="I1" s="318"/>
      <c r="J1" s="318"/>
      <c r="K1" s="318"/>
      <c r="L1" s="318"/>
      <c r="M1" s="318"/>
      <c r="N1" s="318"/>
      <c r="O1" s="318"/>
      <c r="P1" s="319" t="s">
        <v>71</v>
      </c>
      <c r="Q1" s="320"/>
      <c r="R1" s="3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1"/>
      <c r="O3" s="321"/>
      <c r="P3" s="321"/>
      <c r="Q3" s="321"/>
      <c r="R3" s="321"/>
      <c r="S3" s="321"/>
      <c r="T3" s="321"/>
      <c r="U3" s="3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0" t="s">
        <v>8</v>
      </c>
      <c r="B5" s="300"/>
      <c r="C5" s="300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17">
        <v>45303</v>
      </c>
      <c r="P5" s="317"/>
      <c r="R5" s="324" t="s">
        <v>3</v>
      </c>
      <c r="S5" s="325"/>
      <c r="T5" s="326" t="s">
        <v>354</v>
      </c>
      <c r="U5" s="327"/>
      <c r="Z5" s="60"/>
      <c r="AA5" s="60"/>
      <c r="AB5" s="60"/>
    </row>
    <row r="6" spans="1:29" s="17" customFormat="1" ht="24" customHeight="1" x14ac:dyDescent="0.2">
      <c r="A6" s="300" t="s">
        <v>1</v>
      </c>
      <c r="B6" s="300"/>
      <c r="C6" s="300"/>
      <c r="D6" s="301" t="s">
        <v>361</v>
      </c>
      <c r="E6" s="301"/>
      <c r="F6" s="301"/>
      <c r="G6" s="301"/>
      <c r="H6" s="301"/>
      <c r="I6" s="301"/>
      <c r="J6" s="301"/>
      <c r="K6" s="301"/>
      <c r="L6" s="301"/>
      <c r="N6" s="27" t="s">
        <v>30</v>
      </c>
      <c r="O6" s="302" t="str">
        <f>IF(O5=0," ",CHOOSE(WEEKDAY(O5,2),"Понедельник","Вторник","Среда","Четверг","Пятница","Суббота","Воскресенье"))</f>
        <v>Пятница</v>
      </c>
      <c r="P6" s="302"/>
      <c r="R6" s="303" t="s">
        <v>5</v>
      </c>
      <c r="S6" s="304"/>
      <c r="T6" s="305" t="s">
        <v>73</v>
      </c>
      <c r="U6" s="3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1" t="str">
        <f>IFERROR(VLOOKUP(DeliveryAddress,Table,3,0),1)</f>
        <v>3</v>
      </c>
      <c r="E7" s="312"/>
      <c r="F7" s="312"/>
      <c r="G7" s="312"/>
      <c r="H7" s="312"/>
      <c r="I7" s="312"/>
      <c r="J7" s="312"/>
      <c r="K7" s="312"/>
      <c r="L7" s="313"/>
      <c r="N7" s="29"/>
      <c r="O7" s="49"/>
      <c r="P7" s="49"/>
      <c r="R7" s="303"/>
      <c r="S7" s="304"/>
      <c r="T7" s="307"/>
      <c r="U7" s="308"/>
      <c r="Z7" s="60"/>
      <c r="AA7" s="60"/>
      <c r="AB7" s="60"/>
    </row>
    <row r="8" spans="1:29" s="17" customFormat="1" ht="25.5" customHeight="1" x14ac:dyDescent="0.2">
      <c r="A8" s="314" t="s">
        <v>61</v>
      </c>
      <c r="B8" s="314"/>
      <c r="C8" s="314"/>
      <c r="D8" s="315"/>
      <c r="E8" s="315"/>
      <c r="F8" s="315"/>
      <c r="G8" s="315"/>
      <c r="H8" s="315"/>
      <c r="I8" s="315"/>
      <c r="J8" s="315"/>
      <c r="K8" s="315"/>
      <c r="L8" s="315"/>
      <c r="N8" s="27" t="s">
        <v>11</v>
      </c>
      <c r="O8" s="295">
        <v>0.375</v>
      </c>
      <c r="P8" s="295"/>
      <c r="R8" s="303"/>
      <c r="S8" s="304"/>
      <c r="T8" s="307"/>
      <c r="U8" s="308"/>
      <c r="Z8" s="60"/>
      <c r="AA8" s="60"/>
      <c r="AB8" s="60"/>
    </row>
    <row r="9" spans="1:29" s="17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292" t="s">
        <v>49</v>
      </c>
      <c r="E9" s="29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N9" s="31" t="s">
        <v>15</v>
      </c>
      <c r="O9" s="317"/>
      <c r="P9" s="317"/>
      <c r="R9" s="303"/>
      <c r="S9" s="304"/>
      <c r="T9" s="309"/>
      <c r="U9" s="3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292"/>
      <c r="E10" s="29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294" t="str">
        <f>IFERROR(VLOOKUP($D$10,Proxy,2,FALSE),"")</f>
        <v/>
      </c>
      <c r="I10" s="294"/>
      <c r="J10" s="294"/>
      <c r="K10" s="294"/>
      <c r="L10" s="294"/>
      <c r="N10" s="31" t="s">
        <v>35</v>
      </c>
      <c r="O10" s="295"/>
      <c r="P10" s="295"/>
      <c r="S10" s="29" t="s">
        <v>12</v>
      </c>
      <c r="T10" s="296" t="s">
        <v>74</v>
      </c>
      <c r="U10" s="2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5"/>
      <c r="P11" s="295"/>
      <c r="S11" s="29" t="s">
        <v>31</v>
      </c>
      <c r="T11" s="283" t="s">
        <v>58</v>
      </c>
      <c r="U11" s="2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2" t="s">
        <v>75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N12" s="27" t="s">
        <v>33</v>
      </c>
      <c r="O12" s="298"/>
      <c r="P12" s="298"/>
      <c r="Q12" s="28"/>
      <c r="R12"/>
      <c r="S12" s="29" t="s">
        <v>49</v>
      </c>
      <c r="T12" s="299"/>
      <c r="U12" s="299"/>
      <c r="V12"/>
      <c r="Z12" s="60"/>
      <c r="AA12" s="60"/>
      <c r="AB12" s="60"/>
    </row>
    <row r="13" spans="1:29" s="17" customFormat="1" ht="23.25" customHeight="1" x14ac:dyDescent="0.2">
      <c r="A13" s="282" t="s">
        <v>76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31"/>
      <c r="N13" s="31" t="s">
        <v>34</v>
      </c>
      <c r="O13" s="283"/>
      <c r="P13" s="2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2" t="s">
        <v>77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4" t="s">
        <v>78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/>
      <c r="N15" s="285" t="s">
        <v>64</v>
      </c>
      <c r="O15" s="285"/>
      <c r="P15" s="285"/>
      <c r="Q15" s="285"/>
      <c r="R15" s="2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0" t="s">
        <v>62</v>
      </c>
      <c r="B17" s="270" t="s">
        <v>52</v>
      </c>
      <c r="C17" s="288" t="s">
        <v>51</v>
      </c>
      <c r="D17" s="270" t="s">
        <v>53</v>
      </c>
      <c r="E17" s="270"/>
      <c r="F17" s="270" t="s">
        <v>24</v>
      </c>
      <c r="G17" s="270" t="s">
        <v>27</v>
      </c>
      <c r="H17" s="270" t="s">
        <v>25</v>
      </c>
      <c r="I17" s="270" t="s">
        <v>26</v>
      </c>
      <c r="J17" s="289" t="s">
        <v>16</v>
      </c>
      <c r="K17" s="289" t="s">
        <v>69</v>
      </c>
      <c r="L17" s="289" t="s">
        <v>2</v>
      </c>
      <c r="M17" s="270" t="s">
        <v>28</v>
      </c>
      <c r="N17" s="270" t="s">
        <v>17</v>
      </c>
      <c r="O17" s="270"/>
      <c r="P17" s="270"/>
      <c r="Q17" s="270"/>
      <c r="R17" s="270"/>
      <c r="S17" s="287" t="s">
        <v>59</v>
      </c>
      <c r="T17" s="270"/>
      <c r="U17" s="270" t="s">
        <v>6</v>
      </c>
      <c r="V17" s="270" t="s">
        <v>44</v>
      </c>
      <c r="W17" s="271" t="s">
        <v>57</v>
      </c>
      <c r="X17" s="270" t="s">
        <v>18</v>
      </c>
      <c r="Y17" s="273" t="s">
        <v>63</v>
      </c>
      <c r="Z17" s="273" t="s">
        <v>19</v>
      </c>
      <c r="AA17" s="274" t="s">
        <v>60</v>
      </c>
      <c r="AB17" s="275"/>
      <c r="AC17" s="276"/>
      <c r="AD17" s="280"/>
      <c r="BA17" s="281" t="s">
        <v>67</v>
      </c>
    </row>
    <row r="18" spans="1:53" ht="14.25" customHeight="1" x14ac:dyDescent="0.2">
      <c r="A18" s="270"/>
      <c r="B18" s="270"/>
      <c r="C18" s="288"/>
      <c r="D18" s="270"/>
      <c r="E18" s="270"/>
      <c r="F18" s="270" t="s">
        <v>20</v>
      </c>
      <c r="G18" s="270" t="s">
        <v>21</v>
      </c>
      <c r="H18" s="270" t="s">
        <v>22</v>
      </c>
      <c r="I18" s="270" t="s">
        <v>22</v>
      </c>
      <c r="J18" s="290"/>
      <c r="K18" s="290"/>
      <c r="L18" s="290"/>
      <c r="M18" s="270"/>
      <c r="N18" s="270"/>
      <c r="O18" s="270"/>
      <c r="P18" s="270"/>
      <c r="Q18" s="270"/>
      <c r="R18" s="270"/>
      <c r="S18" s="36" t="s">
        <v>47</v>
      </c>
      <c r="T18" s="36" t="s">
        <v>46</v>
      </c>
      <c r="U18" s="270"/>
      <c r="V18" s="270"/>
      <c r="W18" s="272"/>
      <c r="X18" s="270"/>
      <c r="Y18" s="273"/>
      <c r="Z18" s="273"/>
      <c r="AA18" s="277"/>
      <c r="AB18" s="278"/>
      <c r="AC18" s="279"/>
      <c r="AD18" s="280"/>
      <c r="BA18" s="281"/>
    </row>
    <row r="19" spans="1:53" ht="27.75" customHeight="1" x14ac:dyDescent="0.2">
      <c r="A19" s="196" t="s">
        <v>79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79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80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69" t="s">
        <v>83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86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87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98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80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4" t="s">
        <v>103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108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109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115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80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54" t="s">
        <v>118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5" t="s">
        <v>121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6" t="s">
        <v>124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57" t="s">
        <v>127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58" t="s">
        <v>130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2" t="s">
        <v>133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7" t="s">
        <v>134</v>
      </c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66"/>
      <c r="Z58" s="66"/>
    </row>
    <row r="59" spans="1:53" ht="14.25" customHeight="1" x14ac:dyDescent="0.25">
      <c r="A59" s="186" t="s">
        <v>80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3" t="s">
        <v>137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0" t="s">
        <v>141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7" t="s">
        <v>142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66"/>
      <c r="Z64" s="66"/>
    </row>
    <row r="65" spans="1:53" ht="14.25" customHeight="1" x14ac:dyDescent="0.25">
      <c r="A65" s="186" t="s">
        <v>143</v>
      </c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7" t="s">
        <v>146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66"/>
      <c r="Z69" s="66"/>
    </row>
    <row r="70" spans="1:53" ht="14.25" customHeight="1" x14ac:dyDescent="0.25">
      <c r="A70" s="186" t="s">
        <v>147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7" t="s">
        <v>152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66"/>
      <c r="Z75" s="66"/>
    </row>
    <row r="76" spans="1:53" ht="14.25" customHeight="1" x14ac:dyDescent="0.25">
      <c r="A76" s="186" t="s">
        <v>143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67">
        <v>4607111036407</v>
      </c>
      <c r="E77" s="167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67">
        <v>4607111033628</v>
      </c>
      <c r="E78" s="16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67">
        <v>4607111033451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67">
        <v>4607111035141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67">
        <v>4607111035028</v>
      </c>
      <c r="E81" s="167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67">
        <v>4607111033444</v>
      </c>
      <c r="E82" s="16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7" t="s">
        <v>165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66"/>
      <c r="Z85" s="66"/>
    </row>
    <row r="86" spans="1:53" ht="14.25" customHeight="1" x14ac:dyDescent="0.25">
      <c r="A86" s="186" t="s">
        <v>165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67">
        <v>4607025784012</v>
      </c>
      <c r="E87" s="167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67">
        <v>4607025784319</v>
      </c>
      <c r="E88" s="167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67">
        <v>4607111035370</v>
      </c>
      <c r="E89" s="167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7" t="s">
        <v>172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66"/>
      <c r="Z92" s="66"/>
    </row>
    <row r="93" spans="1:53" ht="14.25" customHeight="1" x14ac:dyDescent="0.25">
      <c r="A93" s="186" t="s">
        <v>80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67">
        <v>4607111033970</v>
      </c>
      <c r="E94" s="167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35" t="s">
        <v>175</v>
      </c>
      <c r="O94" s="169"/>
      <c r="P94" s="169"/>
      <c r="Q94" s="169"/>
      <c r="R94" s="170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67">
        <v>4607111034144</v>
      </c>
      <c r="E95" s="167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36" t="s">
        <v>178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67">
        <v>4607111033987</v>
      </c>
      <c r="E96" s="16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7" t="s">
        <v>181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67">
        <v>4607111034151</v>
      </c>
      <c r="E97" s="16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8" t="s">
        <v>184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185</v>
      </c>
      <c r="B98" s="64" t="s">
        <v>186</v>
      </c>
      <c r="C98" s="37">
        <v>4301070958</v>
      </c>
      <c r="D98" s="167">
        <v>4607111038098</v>
      </c>
      <c r="E98" s="167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85</v>
      </c>
      <c r="L98" s="39" t="s">
        <v>84</v>
      </c>
      <c r="M98" s="38">
        <v>180</v>
      </c>
      <c r="N98" s="233" t="s">
        <v>187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7" t="s">
        <v>188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143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189</v>
      </c>
      <c r="B103" s="64" t="s">
        <v>190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ht="27" customHeight="1" x14ac:dyDescent="0.25">
      <c r="A104" s="64" t="s">
        <v>191</v>
      </c>
      <c r="B104" s="64" t="s">
        <v>192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193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143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194</v>
      </c>
      <c r="B109" s="64" t="s">
        <v>195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91</v>
      </c>
      <c r="L109" s="39" t="s">
        <v>84</v>
      </c>
      <c r="M109" s="38">
        <v>180</v>
      </c>
      <c r="N109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90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196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143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197</v>
      </c>
      <c r="B114" s="64" t="s">
        <v>198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2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199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30" t="s">
        <v>202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203</v>
      </c>
      <c r="B116" s="64" t="s">
        <v>204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205</v>
      </c>
      <c r="B117" s="64" t="s">
        <v>206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207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143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208</v>
      </c>
      <c r="B122" s="64" t="s">
        <v>209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91</v>
      </c>
      <c r="L122" s="39" t="s">
        <v>84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90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210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211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212</v>
      </c>
      <c r="B127" s="64" t="s">
        <v>213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214</v>
      </c>
      <c r="L127" s="39" t="s">
        <v>84</v>
      </c>
      <c r="M127" s="38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t="27" customHeight="1" x14ac:dyDescent="0.25">
      <c r="A128" s="64" t="s">
        <v>215</v>
      </c>
      <c r="B128" s="64" t="s">
        <v>216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217</v>
      </c>
      <c r="L128" s="39" t="s">
        <v>84</v>
      </c>
      <c r="M128" s="38">
        <v>180</v>
      </c>
      <c r="N128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218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143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219</v>
      </c>
      <c r="B133" s="64" t="s">
        <v>220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91</v>
      </c>
      <c r="L133" s="39" t="s">
        <v>84</v>
      </c>
      <c r="M133" s="38">
        <v>180</v>
      </c>
      <c r="N133" s="2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90</v>
      </c>
    </row>
    <row r="134" spans="1:53" x14ac:dyDescent="0.2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6"/>
      <c r="N134" s="172" t="s">
        <v>43</v>
      </c>
      <c r="O134" s="173"/>
      <c r="P134" s="173"/>
      <c r="Q134" s="173"/>
      <c r="R134" s="173"/>
      <c r="S134" s="173"/>
      <c r="T134" s="174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196" t="s">
        <v>221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55"/>
      <c r="Z136" s="55"/>
    </row>
    <row r="137" spans="1:53" ht="16.5" customHeight="1" x14ac:dyDescent="0.25">
      <c r="A137" s="197" t="s">
        <v>222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66"/>
      <c r="Z137" s="66"/>
    </row>
    <row r="138" spans="1:53" ht="14.25" customHeight="1" x14ac:dyDescent="0.25">
      <c r="A138" s="186" t="s">
        <v>211</v>
      </c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67"/>
      <c r="Z138" s="67"/>
    </row>
    <row r="139" spans="1:53" ht="16.5" customHeight="1" x14ac:dyDescent="0.25">
      <c r="A139" s="64" t="s">
        <v>223</v>
      </c>
      <c r="B139" s="64" t="s">
        <v>224</v>
      </c>
      <c r="C139" s="37">
        <v>4301071010</v>
      </c>
      <c r="D139" s="167">
        <v>4607111037701</v>
      </c>
      <c r="E139" s="167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85</v>
      </c>
      <c r="L139" s="39" t="s">
        <v>84</v>
      </c>
      <c r="M139" s="38">
        <v>180</v>
      </c>
      <c r="N139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90</v>
      </c>
    </row>
    <row r="140" spans="1:53" x14ac:dyDescent="0.2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6"/>
      <c r="N140" s="172" t="s">
        <v>43</v>
      </c>
      <c r="O140" s="173"/>
      <c r="P140" s="173"/>
      <c r="Q140" s="173"/>
      <c r="R140" s="173"/>
      <c r="S140" s="173"/>
      <c r="T140" s="174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197" t="s">
        <v>225</v>
      </c>
      <c r="B142" s="197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66"/>
      <c r="Z142" s="66"/>
    </row>
    <row r="143" spans="1:53" ht="14.25" customHeight="1" x14ac:dyDescent="0.25">
      <c r="A143" s="186" t="s">
        <v>80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67"/>
      <c r="Z143" s="67"/>
    </row>
    <row r="144" spans="1:53" ht="16.5" customHeight="1" x14ac:dyDescent="0.25">
      <c r="A144" s="64" t="s">
        <v>226</v>
      </c>
      <c r="B144" s="64" t="s">
        <v>227</v>
      </c>
      <c r="C144" s="37">
        <v>4301071026</v>
      </c>
      <c r="D144" s="167">
        <v>4607111036384</v>
      </c>
      <c r="E144" s="167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85</v>
      </c>
      <c r="L144" s="39" t="s">
        <v>84</v>
      </c>
      <c r="M144" s="38">
        <v>180</v>
      </c>
      <c r="N144" s="218" t="s">
        <v>228</v>
      </c>
      <c r="O144" s="169"/>
      <c r="P144" s="169"/>
      <c r="Q144" s="169"/>
      <c r="R144" s="170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4301070956</v>
      </c>
      <c r="D145" s="167">
        <v>4640242180250</v>
      </c>
      <c r="E145" s="167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85</v>
      </c>
      <c r="L145" s="39" t="s">
        <v>84</v>
      </c>
      <c r="M145" s="38">
        <v>180</v>
      </c>
      <c r="N145" s="219" t="s">
        <v>231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4301071028</v>
      </c>
      <c r="D146" s="167">
        <v>4607111036216</v>
      </c>
      <c r="E146" s="167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85</v>
      </c>
      <c r="L146" s="39" t="s">
        <v>84</v>
      </c>
      <c r="M146" s="38">
        <v>180</v>
      </c>
      <c r="N146" s="220" t="s">
        <v>234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235</v>
      </c>
      <c r="B147" s="64" t="s">
        <v>236</v>
      </c>
      <c r="C147" s="37">
        <v>4301070911</v>
      </c>
      <c r="D147" s="167">
        <v>4607111036278</v>
      </c>
      <c r="E147" s="167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85</v>
      </c>
      <c r="L147" s="39" t="s">
        <v>84</v>
      </c>
      <c r="M147" s="38">
        <v>120</v>
      </c>
      <c r="N147" s="22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6"/>
      <c r="N148" s="172" t="s">
        <v>43</v>
      </c>
      <c r="O148" s="173"/>
      <c r="P148" s="173"/>
      <c r="Q148" s="173"/>
      <c r="R148" s="173"/>
      <c r="S148" s="173"/>
      <c r="T148" s="174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86" t="s">
        <v>237</v>
      </c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67"/>
      <c r="Z150" s="67"/>
    </row>
    <row r="151" spans="1:53" ht="27" customHeight="1" x14ac:dyDescent="0.25">
      <c r="A151" s="64" t="s">
        <v>238</v>
      </c>
      <c r="B151" s="64" t="s">
        <v>239</v>
      </c>
      <c r="C151" s="37">
        <v>4301080153</v>
      </c>
      <c r="D151" s="167">
        <v>4607111036827</v>
      </c>
      <c r="E151" s="167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85</v>
      </c>
      <c r="L151" s="39" t="s">
        <v>84</v>
      </c>
      <c r="M151" s="38">
        <v>90</v>
      </c>
      <c r="N151" s="2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240</v>
      </c>
      <c r="B152" s="64" t="s">
        <v>241</v>
      </c>
      <c r="C152" s="37">
        <v>4301080154</v>
      </c>
      <c r="D152" s="167">
        <v>4607111036834</v>
      </c>
      <c r="E152" s="167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85</v>
      </c>
      <c r="L152" s="39" t="s">
        <v>84</v>
      </c>
      <c r="M152" s="38">
        <v>90</v>
      </c>
      <c r="N152" s="2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6"/>
      <c r="N153" s="172" t="s">
        <v>43</v>
      </c>
      <c r="O153" s="173"/>
      <c r="P153" s="173"/>
      <c r="Q153" s="173"/>
      <c r="R153" s="173"/>
      <c r="S153" s="173"/>
      <c r="T153" s="174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196" t="s">
        <v>242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55"/>
      <c r="Z155" s="55"/>
    </row>
    <row r="156" spans="1:53" ht="16.5" customHeight="1" x14ac:dyDescent="0.25">
      <c r="A156" s="197" t="s">
        <v>243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66"/>
      <c r="Z156" s="66"/>
    </row>
    <row r="157" spans="1:53" ht="14.25" customHeight="1" x14ac:dyDescent="0.25">
      <c r="A157" s="186" t="s">
        <v>87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67"/>
      <c r="Z157" s="67"/>
    </row>
    <row r="158" spans="1:53" ht="16.5" customHeight="1" x14ac:dyDescent="0.25">
      <c r="A158" s="64" t="s">
        <v>244</v>
      </c>
      <c r="B158" s="64" t="s">
        <v>245</v>
      </c>
      <c r="C158" s="37">
        <v>4301132048</v>
      </c>
      <c r="D158" s="167">
        <v>4607111035721</v>
      </c>
      <c r="E158" s="167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1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ht="27" customHeight="1" x14ac:dyDescent="0.25">
      <c r="A159" s="64" t="s">
        <v>246</v>
      </c>
      <c r="B159" s="64" t="s">
        <v>247</v>
      </c>
      <c r="C159" s="37">
        <v>4301132046</v>
      </c>
      <c r="D159" s="167">
        <v>4607111035691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91</v>
      </c>
      <c r="L159" s="39" t="s">
        <v>84</v>
      </c>
      <c r="M159" s="38">
        <v>180</v>
      </c>
      <c r="N159" s="21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90</v>
      </c>
    </row>
    <row r="160" spans="1:53" x14ac:dyDescent="0.2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6"/>
      <c r="N160" s="172" t="s">
        <v>43</v>
      </c>
      <c r="O160" s="173"/>
      <c r="P160" s="173"/>
      <c r="Q160" s="173"/>
      <c r="R160" s="173"/>
      <c r="S160" s="173"/>
      <c r="T160" s="174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197" t="s">
        <v>248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66"/>
      <c r="Z162" s="66"/>
    </row>
    <row r="163" spans="1:53" ht="14.25" customHeight="1" x14ac:dyDescent="0.25">
      <c r="A163" s="186" t="s">
        <v>248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67"/>
      <c r="Z163" s="67"/>
    </row>
    <row r="164" spans="1:53" ht="27" customHeight="1" x14ac:dyDescent="0.25">
      <c r="A164" s="64" t="s">
        <v>249</v>
      </c>
      <c r="B164" s="64" t="s">
        <v>250</v>
      </c>
      <c r="C164" s="37">
        <v>4301133002</v>
      </c>
      <c r="D164" s="167">
        <v>4607111035783</v>
      </c>
      <c r="E164" s="167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217</v>
      </c>
      <c r="L164" s="39" t="s">
        <v>84</v>
      </c>
      <c r="M164" s="38">
        <v>180</v>
      </c>
      <c r="N164" s="21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90</v>
      </c>
    </row>
    <row r="165" spans="1:53" x14ac:dyDescent="0.2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6"/>
      <c r="N165" s="172" t="s">
        <v>43</v>
      </c>
      <c r="O165" s="173"/>
      <c r="P165" s="173"/>
      <c r="Q165" s="173"/>
      <c r="R165" s="173"/>
      <c r="S165" s="173"/>
      <c r="T165" s="174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197" t="s">
        <v>242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66"/>
      <c r="Z167" s="66"/>
    </row>
    <row r="168" spans="1:53" ht="14.25" customHeight="1" x14ac:dyDescent="0.25">
      <c r="A168" s="186" t="s">
        <v>251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67"/>
      <c r="Z168" s="67"/>
    </row>
    <row r="169" spans="1:53" ht="27" customHeight="1" x14ac:dyDescent="0.25">
      <c r="A169" s="64" t="s">
        <v>252</v>
      </c>
      <c r="B169" s="64" t="s">
        <v>253</v>
      </c>
      <c r="C169" s="37">
        <v>4301051319</v>
      </c>
      <c r="D169" s="167">
        <v>4680115881204</v>
      </c>
      <c r="E169" s="167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85</v>
      </c>
      <c r="L169" s="39" t="s">
        <v>256</v>
      </c>
      <c r="M169" s="38">
        <v>365</v>
      </c>
      <c r="N169" s="211" t="s">
        <v>254</v>
      </c>
      <c r="O169" s="169"/>
      <c r="P169" s="169"/>
      <c r="Q169" s="169"/>
      <c r="R169" s="170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255</v>
      </c>
    </row>
    <row r="170" spans="1:53" x14ac:dyDescent="0.2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6"/>
      <c r="N170" s="172" t="s">
        <v>43</v>
      </c>
      <c r="O170" s="173"/>
      <c r="P170" s="173"/>
      <c r="Q170" s="173"/>
      <c r="R170" s="173"/>
      <c r="S170" s="173"/>
      <c r="T170" s="174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197" t="s">
        <v>257</v>
      </c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66"/>
      <c r="Z172" s="66"/>
    </row>
    <row r="173" spans="1:53" ht="14.25" customHeight="1" x14ac:dyDescent="0.25">
      <c r="A173" s="186" t="s">
        <v>87</v>
      </c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67"/>
      <c r="Z173" s="67"/>
    </row>
    <row r="174" spans="1:53" ht="27" customHeight="1" x14ac:dyDescent="0.25">
      <c r="A174" s="64" t="s">
        <v>258</v>
      </c>
      <c r="B174" s="64" t="s">
        <v>259</v>
      </c>
      <c r="C174" s="37">
        <v>4301132079</v>
      </c>
      <c r="D174" s="167">
        <v>4607111038487</v>
      </c>
      <c r="E174" s="167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91</v>
      </c>
      <c r="L174" s="39" t="s">
        <v>84</v>
      </c>
      <c r="M174" s="38">
        <v>180</v>
      </c>
      <c r="N174" s="212" t="s">
        <v>260</v>
      </c>
      <c r="O174" s="169"/>
      <c r="P174" s="169"/>
      <c r="Q174" s="169"/>
      <c r="R174" s="170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x14ac:dyDescent="0.2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6"/>
      <c r="N175" s="172" t="s">
        <v>43</v>
      </c>
      <c r="O175" s="173"/>
      <c r="P175" s="173"/>
      <c r="Q175" s="173"/>
      <c r="R175" s="173"/>
      <c r="S175" s="173"/>
      <c r="T175" s="174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6"/>
      <c r="N176" s="172" t="s">
        <v>43</v>
      </c>
      <c r="O176" s="173"/>
      <c r="P176" s="173"/>
      <c r="Q176" s="173"/>
      <c r="R176" s="173"/>
      <c r="S176" s="173"/>
      <c r="T176" s="174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196" t="s">
        <v>261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55"/>
      <c r="Z177" s="55"/>
    </row>
    <row r="178" spans="1:53" ht="16.5" customHeight="1" x14ac:dyDescent="0.25">
      <c r="A178" s="197" t="s">
        <v>262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66"/>
      <c r="Z178" s="66"/>
    </row>
    <row r="179" spans="1:53" ht="14.25" customHeight="1" x14ac:dyDescent="0.25">
      <c r="A179" s="186" t="s">
        <v>80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67"/>
      <c r="Z179" s="67"/>
    </row>
    <row r="180" spans="1:53" ht="27" customHeight="1" x14ac:dyDescent="0.25">
      <c r="A180" s="64" t="s">
        <v>263</v>
      </c>
      <c r="B180" s="64" t="s">
        <v>264</v>
      </c>
      <c r="C180" s="37">
        <v>4301070948</v>
      </c>
      <c r="D180" s="167">
        <v>4607111037022</v>
      </c>
      <c r="E180" s="167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85</v>
      </c>
      <c r="L180" s="39" t="s">
        <v>84</v>
      </c>
      <c r="M180" s="38">
        <v>180</v>
      </c>
      <c r="N180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69"/>
      <c r="P180" s="169"/>
      <c r="Q180" s="169"/>
      <c r="R180" s="170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6"/>
      <c r="N181" s="172" t="s">
        <v>43</v>
      </c>
      <c r="O181" s="173"/>
      <c r="P181" s="173"/>
      <c r="Q181" s="173"/>
      <c r="R181" s="173"/>
      <c r="S181" s="173"/>
      <c r="T181" s="174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6"/>
      <c r="N182" s="172" t="s">
        <v>43</v>
      </c>
      <c r="O182" s="173"/>
      <c r="P182" s="173"/>
      <c r="Q182" s="173"/>
      <c r="R182" s="173"/>
      <c r="S182" s="173"/>
      <c r="T182" s="174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197" t="s">
        <v>265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66"/>
      <c r="Z183" s="66"/>
    </row>
    <row r="184" spans="1:53" ht="14.25" customHeight="1" x14ac:dyDescent="0.25">
      <c r="A184" s="186" t="s">
        <v>80</v>
      </c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67"/>
      <c r="Z184" s="67"/>
    </row>
    <row r="185" spans="1:53" ht="27" customHeight="1" x14ac:dyDescent="0.25">
      <c r="A185" s="64" t="s">
        <v>266</v>
      </c>
      <c r="B185" s="64" t="s">
        <v>267</v>
      </c>
      <c r="C185" s="37">
        <v>4301070990</v>
      </c>
      <c r="D185" s="167">
        <v>4607111038494</v>
      </c>
      <c r="E185" s="167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">
        <v>268</v>
      </c>
      <c r="O185" s="169"/>
      <c r="P185" s="169"/>
      <c r="Q185" s="169"/>
      <c r="R185" s="170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27" customHeight="1" x14ac:dyDescent="0.25">
      <c r="A186" s="64" t="s">
        <v>269</v>
      </c>
      <c r="B186" s="64" t="s">
        <v>270</v>
      </c>
      <c r="C186" s="37">
        <v>4301070966</v>
      </c>
      <c r="D186" s="167">
        <v>4607111038135</v>
      </c>
      <c r="E186" s="167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85</v>
      </c>
      <c r="L186" s="39" t="s">
        <v>84</v>
      </c>
      <c r="M186" s="38">
        <v>180</v>
      </c>
      <c r="N186" s="209" t="s">
        <v>271</v>
      </c>
      <c r="O186" s="169"/>
      <c r="P186" s="169"/>
      <c r="Q186" s="169"/>
      <c r="R186" s="17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6"/>
      <c r="N187" s="172" t="s">
        <v>43</v>
      </c>
      <c r="O187" s="173"/>
      <c r="P187" s="173"/>
      <c r="Q187" s="173"/>
      <c r="R187" s="173"/>
      <c r="S187" s="173"/>
      <c r="T187" s="174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6"/>
      <c r="N188" s="172" t="s">
        <v>43</v>
      </c>
      <c r="O188" s="173"/>
      <c r="P188" s="173"/>
      <c r="Q188" s="173"/>
      <c r="R188" s="173"/>
      <c r="S188" s="173"/>
      <c r="T188" s="174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197" t="s">
        <v>272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66"/>
      <c r="Z189" s="66"/>
    </row>
    <row r="190" spans="1:53" ht="14.25" customHeight="1" x14ac:dyDescent="0.25">
      <c r="A190" s="186" t="s">
        <v>80</v>
      </c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67"/>
      <c r="Z190" s="67"/>
    </row>
    <row r="191" spans="1:53" ht="27" customHeight="1" x14ac:dyDescent="0.25">
      <c r="A191" s="64" t="s">
        <v>273</v>
      </c>
      <c r="B191" s="64" t="s">
        <v>274</v>
      </c>
      <c r="C191" s="37">
        <v>4301070915</v>
      </c>
      <c r="D191" s="167">
        <v>4607111035882</v>
      </c>
      <c r="E191" s="167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85</v>
      </c>
      <c r="L191" s="39" t="s">
        <v>84</v>
      </c>
      <c r="M191" s="38">
        <v>180</v>
      </c>
      <c r="N191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69"/>
      <c r="P191" s="169"/>
      <c r="Q191" s="169"/>
      <c r="R191" s="170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275</v>
      </c>
      <c r="B192" s="64" t="s">
        <v>276</v>
      </c>
      <c r="C192" s="37">
        <v>4301070921</v>
      </c>
      <c r="D192" s="167">
        <v>4607111035905</v>
      </c>
      <c r="E192" s="167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85</v>
      </c>
      <c r="L192" s="39" t="s">
        <v>84</v>
      </c>
      <c r="M192" s="38">
        <v>180</v>
      </c>
      <c r="N192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69"/>
      <c r="P192" s="169"/>
      <c r="Q192" s="169"/>
      <c r="R192" s="170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277</v>
      </c>
      <c r="B193" s="64" t="s">
        <v>278</v>
      </c>
      <c r="C193" s="37">
        <v>4301070917</v>
      </c>
      <c r="D193" s="167">
        <v>4607111035912</v>
      </c>
      <c r="E193" s="167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85</v>
      </c>
      <c r="L193" s="39" t="s">
        <v>84</v>
      </c>
      <c r="M193" s="38">
        <v>180</v>
      </c>
      <c r="N193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69"/>
      <c r="P193" s="169"/>
      <c r="Q193" s="169"/>
      <c r="R193" s="170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279</v>
      </c>
      <c r="B194" s="64" t="s">
        <v>280</v>
      </c>
      <c r="C194" s="37">
        <v>4301070920</v>
      </c>
      <c r="D194" s="167">
        <v>4607111035929</v>
      </c>
      <c r="E194" s="167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85</v>
      </c>
      <c r="L194" s="39" t="s">
        <v>84</v>
      </c>
      <c r="M194" s="38">
        <v>180</v>
      </c>
      <c r="N194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69"/>
      <c r="P194" s="169"/>
      <c r="Q194" s="169"/>
      <c r="R194" s="170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6"/>
      <c r="N195" s="172" t="s">
        <v>43</v>
      </c>
      <c r="O195" s="173"/>
      <c r="P195" s="173"/>
      <c r="Q195" s="173"/>
      <c r="R195" s="173"/>
      <c r="S195" s="173"/>
      <c r="T195" s="174"/>
      <c r="U195" s="43" t="s">
        <v>42</v>
      </c>
      <c r="V195" s="44">
        <f>IFERROR(SUM(V191:V194),"0")</f>
        <v>0</v>
      </c>
      <c r="W195" s="44">
        <f>IFERROR(SUM(W191:W194),"0")</f>
        <v>0</v>
      </c>
      <c r="X195" s="44">
        <f>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0</v>
      </c>
      <c r="V196" s="44">
        <f>IFERROR(SUMPRODUCT(V191:V194*H191:H194),"0")</f>
        <v>0</v>
      </c>
      <c r="W196" s="44">
        <f>IFERROR(SUMPRODUCT(W191:W194*H191:H194),"0")</f>
        <v>0</v>
      </c>
      <c r="X196" s="43"/>
      <c r="Y196" s="68"/>
      <c r="Z196" s="68"/>
    </row>
    <row r="197" spans="1:53" ht="16.5" customHeight="1" x14ac:dyDescent="0.25">
      <c r="A197" s="197" t="s">
        <v>281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66"/>
      <c r="Z197" s="66"/>
    </row>
    <row r="198" spans="1:53" ht="14.25" customHeight="1" x14ac:dyDescent="0.25">
      <c r="A198" s="186" t="s">
        <v>251</v>
      </c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67"/>
      <c r="Z198" s="67"/>
    </row>
    <row r="199" spans="1:53" ht="27" customHeight="1" x14ac:dyDescent="0.25">
      <c r="A199" s="64" t="s">
        <v>282</v>
      </c>
      <c r="B199" s="64" t="s">
        <v>283</v>
      </c>
      <c r="C199" s="37">
        <v>4301051320</v>
      </c>
      <c r="D199" s="167">
        <v>4680115881334</v>
      </c>
      <c r="E199" s="167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8" t="s">
        <v>85</v>
      </c>
      <c r="L199" s="39" t="s">
        <v>256</v>
      </c>
      <c r="M199" s="38">
        <v>365</v>
      </c>
      <c r="N199" s="203" t="s">
        <v>284</v>
      </c>
      <c r="O199" s="169"/>
      <c r="P199" s="169"/>
      <c r="Q199" s="169"/>
      <c r="R199" s="17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IFERROR(IF(V199="","",V199*0.00753),"")</f>
        <v>0</v>
      </c>
      <c r="Y199" s="69" t="s">
        <v>49</v>
      </c>
      <c r="Z199" s="70" t="s">
        <v>49</v>
      </c>
      <c r="AD199" s="74"/>
      <c r="BA199" s="142" t="s">
        <v>255</v>
      </c>
    </row>
    <row r="200" spans="1:53" x14ac:dyDescent="0.2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6"/>
      <c r="N200" s="172" t="s">
        <v>43</v>
      </c>
      <c r="O200" s="173"/>
      <c r="P200" s="173"/>
      <c r="Q200" s="173"/>
      <c r="R200" s="173"/>
      <c r="S200" s="173"/>
      <c r="T200" s="174"/>
      <c r="U200" s="43" t="s">
        <v>42</v>
      </c>
      <c r="V200" s="44">
        <f>IFERROR(SUM(V199:V199),"0")</f>
        <v>0</v>
      </c>
      <c r="W200" s="44">
        <f>IFERROR(SUM(W199:W199),"0")</f>
        <v>0</v>
      </c>
      <c r="X200" s="44">
        <f>IFERROR(IF(X199="",0,X199),"0")</f>
        <v>0</v>
      </c>
      <c r="Y200" s="68"/>
      <c r="Z200" s="68"/>
    </row>
    <row r="201" spans="1:53" x14ac:dyDescent="0.2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6"/>
      <c r="N201" s="172" t="s">
        <v>43</v>
      </c>
      <c r="O201" s="173"/>
      <c r="P201" s="173"/>
      <c r="Q201" s="173"/>
      <c r="R201" s="173"/>
      <c r="S201" s="173"/>
      <c r="T201" s="174"/>
      <c r="U201" s="43" t="s">
        <v>0</v>
      </c>
      <c r="V201" s="44">
        <f>IFERROR(SUMPRODUCT(V199:V199*H199:H199),"0")</f>
        <v>0</v>
      </c>
      <c r="W201" s="44">
        <f>IFERROR(SUMPRODUCT(W199:W199*H199:H199),"0")</f>
        <v>0</v>
      </c>
      <c r="X201" s="43"/>
      <c r="Y201" s="68"/>
      <c r="Z201" s="68"/>
    </row>
    <row r="202" spans="1:53" ht="16.5" customHeight="1" x14ac:dyDescent="0.25">
      <c r="A202" s="197" t="s">
        <v>285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66"/>
      <c r="Z202" s="66"/>
    </row>
    <row r="203" spans="1:53" ht="14.25" customHeight="1" x14ac:dyDescent="0.25">
      <c r="A203" s="186" t="s">
        <v>80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67"/>
      <c r="Z203" s="67"/>
    </row>
    <row r="204" spans="1:53" ht="16.5" customHeight="1" x14ac:dyDescent="0.25">
      <c r="A204" s="64" t="s">
        <v>286</v>
      </c>
      <c r="B204" s="64" t="s">
        <v>287</v>
      </c>
      <c r="C204" s="37">
        <v>4301070874</v>
      </c>
      <c r="D204" s="167">
        <v>4607111035332</v>
      </c>
      <c r="E204" s="167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8" t="s">
        <v>85</v>
      </c>
      <c r="L204" s="39" t="s">
        <v>84</v>
      </c>
      <c r="M204" s="38">
        <v>180</v>
      </c>
      <c r="N204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69"/>
      <c r="P204" s="169"/>
      <c r="Q204" s="169"/>
      <c r="R204" s="170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6.5" customHeight="1" x14ac:dyDescent="0.25">
      <c r="A205" s="64" t="s">
        <v>288</v>
      </c>
      <c r="B205" s="64" t="s">
        <v>289</v>
      </c>
      <c r="C205" s="37">
        <v>4301070873</v>
      </c>
      <c r="D205" s="167">
        <v>4607111035080</v>
      </c>
      <c r="E205" s="167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85</v>
      </c>
      <c r="L205" s="39" t="s">
        <v>84</v>
      </c>
      <c r="M205" s="38">
        <v>180</v>
      </c>
      <c r="N205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69"/>
      <c r="P205" s="169"/>
      <c r="Q205" s="169"/>
      <c r="R205" s="170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4" t="s">
        <v>70</v>
      </c>
    </row>
    <row r="206" spans="1:53" x14ac:dyDescent="0.2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6"/>
      <c r="N206" s="172" t="s">
        <v>43</v>
      </c>
      <c r="O206" s="173"/>
      <c r="P206" s="173"/>
      <c r="Q206" s="173"/>
      <c r="R206" s="173"/>
      <c r="S206" s="173"/>
      <c r="T206" s="174"/>
      <c r="U206" s="43" t="s">
        <v>42</v>
      </c>
      <c r="V206" s="44">
        <f>IFERROR(SUM(V204:V205),"0")</f>
        <v>0</v>
      </c>
      <c r="W206" s="44">
        <f>IFERROR(SUM(W204:W205),"0")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6"/>
      <c r="N207" s="172" t="s">
        <v>43</v>
      </c>
      <c r="O207" s="173"/>
      <c r="P207" s="173"/>
      <c r="Q207" s="173"/>
      <c r="R207" s="173"/>
      <c r="S207" s="173"/>
      <c r="T207" s="174"/>
      <c r="U207" s="43" t="s">
        <v>0</v>
      </c>
      <c r="V207" s="44">
        <f>IFERROR(SUMPRODUCT(V204:V205*H204:H205),"0")</f>
        <v>0</v>
      </c>
      <c r="W207" s="44">
        <f>IFERROR(SUMPRODUCT(W204:W205*H204:H205),"0")</f>
        <v>0</v>
      </c>
      <c r="X207" s="43"/>
      <c r="Y207" s="68"/>
      <c r="Z207" s="68"/>
    </row>
    <row r="208" spans="1:53" ht="27.75" customHeight="1" x14ac:dyDescent="0.2">
      <c r="A208" s="196" t="s">
        <v>290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55"/>
      <c r="Z208" s="55"/>
    </row>
    <row r="209" spans="1:53" ht="16.5" customHeight="1" x14ac:dyDescent="0.25">
      <c r="A209" s="197" t="s">
        <v>291</v>
      </c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66"/>
      <c r="Z209" s="66"/>
    </row>
    <row r="210" spans="1:53" ht="14.25" customHeight="1" x14ac:dyDescent="0.25">
      <c r="A210" s="186" t="s">
        <v>80</v>
      </c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67"/>
      <c r="Z210" s="67"/>
    </row>
    <row r="211" spans="1:53" ht="27" customHeight="1" x14ac:dyDescent="0.25">
      <c r="A211" s="64" t="s">
        <v>292</v>
      </c>
      <c r="B211" s="64" t="s">
        <v>293</v>
      </c>
      <c r="C211" s="37">
        <v>4301070941</v>
      </c>
      <c r="D211" s="167">
        <v>4607111036162</v>
      </c>
      <c r="E211" s="167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8" t="s">
        <v>85</v>
      </c>
      <c r="L211" s="39" t="s">
        <v>84</v>
      </c>
      <c r="M211" s="38">
        <v>90</v>
      </c>
      <c r="N211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69"/>
      <c r="P211" s="169"/>
      <c r="Q211" s="169"/>
      <c r="R211" s="170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5" t="s">
        <v>70</v>
      </c>
    </row>
    <row r="212" spans="1:53" x14ac:dyDescent="0.2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6"/>
      <c r="N212" s="172" t="s">
        <v>43</v>
      </c>
      <c r="O212" s="173"/>
      <c r="P212" s="173"/>
      <c r="Q212" s="173"/>
      <c r="R212" s="173"/>
      <c r="S212" s="173"/>
      <c r="T212" s="174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6"/>
      <c r="N213" s="172" t="s">
        <v>43</v>
      </c>
      <c r="O213" s="173"/>
      <c r="P213" s="173"/>
      <c r="Q213" s="173"/>
      <c r="R213" s="173"/>
      <c r="S213" s="173"/>
      <c r="T213" s="174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27.75" customHeight="1" x14ac:dyDescent="0.2">
      <c r="A214" s="196" t="s">
        <v>294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55"/>
      <c r="Z214" s="55"/>
    </row>
    <row r="215" spans="1:53" ht="16.5" customHeight="1" x14ac:dyDescent="0.25">
      <c r="A215" s="197" t="s">
        <v>295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66"/>
      <c r="Z215" s="66"/>
    </row>
    <row r="216" spans="1:53" ht="14.25" customHeight="1" x14ac:dyDescent="0.25">
      <c r="A216" s="186" t="s">
        <v>80</v>
      </c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67"/>
      <c r="Z216" s="67"/>
    </row>
    <row r="217" spans="1:53" ht="27" customHeight="1" x14ac:dyDescent="0.25">
      <c r="A217" s="64" t="s">
        <v>296</v>
      </c>
      <c r="B217" s="64" t="s">
        <v>297</v>
      </c>
      <c r="C217" s="37">
        <v>4301070965</v>
      </c>
      <c r="D217" s="167">
        <v>4607111035899</v>
      </c>
      <c r="E217" s="167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8" t="s">
        <v>85</v>
      </c>
      <c r="L217" s="39" t="s">
        <v>84</v>
      </c>
      <c r="M217" s="38">
        <v>180</v>
      </c>
      <c r="N217" s="199" t="s">
        <v>298</v>
      </c>
      <c r="O217" s="169"/>
      <c r="P217" s="169"/>
      <c r="Q217" s="169"/>
      <c r="R217" s="17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6"/>
      <c r="N218" s="172" t="s">
        <v>43</v>
      </c>
      <c r="O218" s="173"/>
      <c r="P218" s="173"/>
      <c r="Q218" s="173"/>
      <c r="R218" s="173"/>
      <c r="S218" s="173"/>
      <c r="T218" s="174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197" t="s">
        <v>299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66"/>
      <c r="Z220" s="66"/>
    </row>
    <row r="221" spans="1:53" ht="14.25" customHeight="1" x14ac:dyDescent="0.25">
      <c r="A221" s="186" t="s">
        <v>80</v>
      </c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67"/>
      <c r="Z221" s="67"/>
    </row>
    <row r="222" spans="1:53" ht="27" customHeight="1" x14ac:dyDescent="0.25">
      <c r="A222" s="64" t="s">
        <v>300</v>
      </c>
      <c r="B222" s="64" t="s">
        <v>301</v>
      </c>
      <c r="C222" s="37">
        <v>4301070870</v>
      </c>
      <c r="D222" s="167">
        <v>4607111036711</v>
      </c>
      <c r="E222" s="167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85</v>
      </c>
      <c r="L222" s="39" t="s">
        <v>84</v>
      </c>
      <c r="M222" s="38">
        <v>90</v>
      </c>
      <c r="N222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69"/>
      <c r="P222" s="169"/>
      <c r="Q222" s="169"/>
      <c r="R222" s="170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6"/>
      <c r="N223" s="172" t="s">
        <v>43</v>
      </c>
      <c r="O223" s="173"/>
      <c r="P223" s="173"/>
      <c r="Q223" s="173"/>
      <c r="R223" s="173"/>
      <c r="S223" s="173"/>
      <c r="T223" s="174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6"/>
      <c r="N224" s="172" t="s">
        <v>43</v>
      </c>
      <c r="O224" s="173"/>
      <c r="P224" s="173"/>
      <c r="Q224" s="173"/>
      <c r="R224" s="173"/>
      <c r="S224" s="173"/>
      <c r="T224" s="174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27.75" customHeight="1" x14ac:dyDescent="0.2">
      <c r="A225" s="196" t="s">
        <v>302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55"/>
      <c r="Z225" s="55"/>
    </row>
    <row r="226" spans="1:53" ht="16.5" customHeight="1" x14ac:dyDescent="0.25">
      <c r="A226" s="197" t="s">
        <v>303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66"/>
      <c r="Z226" s="66"/>
    </row>
    <row r="227" spans="1:53" ht="14.25" customHeight="1" x14ac:dyDescent="0.25">
      <c r="A227" s="186" t="s">
        <v>147</v>
      </c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67"/>
      <c r="Z227" s="67"/>
    </row>
    <row r="228" spans="1:53" ht="27" customHeight="1" x14ac:dyDescent="0.25">
      <c r="A228" s="64" t="s">
        <v>304</v>
      </c>
      <c r="B228" s="64" t="s">
        <v>305</v>
      </c>
      <c r="C228" s="37">
        <v>4301131019</v>
      </c>
      <c r="D228" s="167">
        <v>4640242180427</v>
      </c>
      <c r="E228" s="167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8" t="s">
        <v>138</v>
      </c>
      <c r="L228" s="39" t="s">
        <v>84</v>
      </c>
      <c r="M228" s="38">
        <v>180</v>
      </c>
      <c r="N228" s="198" t="s">
        <v>306</v>
      </c>
      <c r="O228" s="169"/>
      <c r="P228" s="169"/>
      <c r="Q228" s="169"/>
      <c r="R228" s="17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IFERROR(IF(V228="","",V228*0.00502),"")</f>
        <v>0</v>
      </c>
      <c r="Y228" s="69" t="s">
        <v>49</v>
      </c>
      <c r="Z228" s="70" t="s">
        <v>49</v>
      </c>
      <c r="AD228" s="74"/>
      <c r="BA228" s="148" t="s">
        <v>90</v>
      </c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6"/>
      <c r="N230" s="172" t="s">
        <v>43</v>
      </c>
      <c r="O230" s="173"/>
      <c r="P230" s="173"/>
      <c r="Q230" s="173"/>
      <c r="R230" s="173"/>
      <c r="S230" s="173"/>
      <c r="T230" s="174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6" t="s">
        <v>87</v>
      </c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67"/>
      <c r="Z231" s="67"/>
    </row>
    <row r="232" spans="1:53" ht="27" customHeight="1" x14ac:dyDescent="0.25">
      <c r="A232" s="64" t="s">
        <v>307</v>
      </c>
      <c r="B232" s="64" t="s">
        <v>308</v>
      </c>
      <c r="C232" s="37">
        <v>4301132080</v>
      </c>
      <c r="D232" s="167">
        <v>4640242180397</v>
      </c>
      <c r="E232" s="167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8" t="s">
        <v>85</v>
      </c>
      <c r="L232" s="39" t="s">
        <v>84</v>
      </c>
      <c r="M232" s="38">
        <v>180</v>
      </c>
      <c r="N232" s="194" t="s">
        <v>309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6"/>
      <c r="N233" s="172" t="s">
        <v>43</v>
      </c>
      <c r="O233" s="173"/>
      <c r="P233" s="173"/>
      <c r="Q233" s="173"/>
      <c r="R233" s="173"/>
      <c r="S233" s="173"/>
      <c r="T233" s="174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6"/>
      <c r="N234" s="172" t="s">
        <v>43</v>
      </c>
      <c r="O234" s="173"/>
      <c r="P234" s="173"/>
      <c r="Q234" s="173"/>
      <c r="R234" s="173"/>
      <c r="S234" s="173"/>
      <c r="T234" s="174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6" t="s">
        <v>165</v>
      </c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67"/>
      <c r="Z235" s="67"/>
    </row>
    <row r="236" spans="1:53" ht="27" customHeight="1" x14ac:dyDescent="0.25">
      <c r="A236" s="64" t="s">
        <v>310</v>
      </c>
      <c r="B236" s="64" t="s">
        <v>311</v>
      </c>
      <c r="C236" s="37">
        <v>4301136028</v>
      </c>
      <c r="D236" s="167">
        <v>4640242180304</v>
      </c>
      <c r="E236" s="167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91</v>
      </c>
      <c r="L236" s="39" t="s">
        <v>84</v>
      </c>
      <c r="M236" s="38">
        <v>180</v>
      </c>
      <c r="N236" s="190" t="s">
        <v>312</v>
      </c>
      <c r="O236" s="169"/>
      <c r="P236" s="169"/>
      <c r="Q236" s="169"/>
      <c r="R236" s="170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37.5" customHeight="1" x14ac:dyDescent="0.25">
      <c r="A237" s="64" t="s">
        <v>313</v>
      </c>
      <c r="B237" s="64" t="s">
        <v>314</v>
      </c>
      <c r="C237" s="37">
        <v>4301136027</v>
      </c>
      <c r="D237" s="167">
        <v>4640242180298</v>
      </c>
      <c r="E237" s="167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8" t="s">
        <v>91</v>
      </c>
      <c r="L237" s="39" t="s">
        <v>84</v>
      </c>
      <c r="M237" s="38">
        <v>180</v>
      </c>
      <c r="N237" s="191" t="s">
        <v>315</v>
      </c>
      <c r="O237" s="169"/>
      <c r="P237" s="169"/>
      <c r="Q237" s="169"/>
      <c r="R237" s="170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ht="27" customHeight="1" x14ac:dyDescent="0.25">
      <c r="A238" s="64" t="s">
        <v>316</v>
      </c>
      <c r="B238" s="64" t="s">
        <v>317</v>
      </c>
      <c r="C238" s="37">
        <v>4301136026</v>
      </c>
      <c r="D238" s="167">
        <v>4640242180236</v>
      </c>
      <c r="E238" s="167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8" t="s">
        <v>85</v>
      </c>
      <c r="L238" s="39" t="s">
        <v>84</v>
      </c>
      <c r="M238" s="38">
        <v>180</v>
      </c>
      <c r="N238" s="192" t="s">
        <v>318</v>
      </c>
      <c r="O238" s="169"/>
      <c r="P238" s="169"/>
      <c r="Q238" s="169"/>
      <c r="R238" s="170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90</v>
      </c>
    </row>
    <row r="239" spans="1:53" ht="27" customHeight="1" x14ac:dyDescent="0.25">
      <c r="A239" s="64" t="s">
        <v>319</v>
      </c>
      <c r="B239" s="64" t="s">
        <v>320</v>
      </c>
      <c r="C239" s="37">
        <v>4301136029</v>
      </c>
      <c r="D239" s="167">
        <v>4640242180410</v>
      </c>
      <c r="E239" s="167"/>
      <c r="F239" s="63">
        <v>2.2400000000000002</v>
      </c>
      <c r="G239" s="38">
        <v>1</v>
      </c>
      <c r="H239" s="63">
        <v>2.2400000000000002</v>
      </c>
      <c r="I239" s="63">
        <v>2.4319999999999999</v>
      </c>
      <c r="J239" s="38">
        <v>126</v>
      </c>
      <c r="K239" s="38" t="s">
        <v>91</v>
      </c>
      <c r="L239" s="39" t="s">
        <v>84</v>
      </c>
      <c r="M239" s="38">
        <v>180</v>
      </c>
      <c r="N239" s="193" t="s">
        <v>321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90</v>
      </c>
    </row>
    <row r="240" spans="1:53" x14ac:dyDescent="0.2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6"/>
      <c r="N240" s="172" t="s">
        <v>43</v>
      </c>
      <c r="O240" s="173"/>
      <c r="P240" s="173"/>
      <c r="Q240" s="173"/>
      <c r="R240" s="173"/>
      <c r="S240" s="173"/>
      <c r="T240" s="174"/>
      <c r="U240" s="43" t="s">
        <v>42</v>
      </c>
      <c r="V240" s="44">
        <f>IFERROR(SUM(V236:V239),"0")</f>
        <v>0</v>
      </c>
      <c r="W240" s="44">
        <f>IFERROR(SUM(W236:W239),"0")</f>
        <v>0</v>
      </c>
      <c r="X240" s="44">
        <f>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6"/>
      <c r="N241" s="172" t="s">
        <v>43</v>
      </c>
      <c r="O241" s="173"/>
      <c r="P241" s="173"/>
      <c r="Q241" s="173"/>
      <c r="R241" s="173"/>
      <c r="S241" s="173"/>
      <c r="T241" s="174"/>
      <c r="U241" s="43" t="s">
        <v>0</v>
      </c>
      <c r="V241" s="44">
        <f>IFERROR(SUMPRODUCT(V236:V239*H236:H239),"0")</f>
        <v>0</v>
      </c>
      <c r="W241" s="44">
        <f>IFERROR(SUMPRODUCT(W236:W239*H236:H239),"0")</f>
        <v>0</v>
      </c>
      <c r="X241" s="43"/>
      <c r="Y241" s="68"/>
      <c r="Z241" s="68"/>
    </row>
    <row r="242" spans="1:53" ht="14.25" customHeight="1" x14ac:dyDescent="0.25">
      <c r="A242" s="186" t="s">
        <v>143</v>
      </c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67"/>
      <c r="Z242" s="67"/>
    </row>
    <row r="243" spans="1:53" ht="27" customHeight="1" x14ac:dyDescent="0.25">
      <c r="A243" s="64" t="s">
        <v>322</v>
      </c>
      <c r="B243" s="64" t="s">
        <v>323</v>
      </c>
      <c r="C243" s="37">
        <v>4301135191</v>
      </c>
      <c r="D243" s="167">
        <v>4640242180373</v>
      </c>
      <c r="E243" s="167"/>
      <c r="F243" s="63">
        <v>3</v>
      </c>
      <c r="G243" s="38">
        <v>1</v>
      </c>
      <c r="H243" s="63">
        <v>3</v>
      </c>
      <c r="I243" s="63">
        <v>3.1920000000000002</v>
      </c>
      <c r="J243" s="38">
        <v>126</v>
      </c>
      <c r="K243" s="38" t="s">
        <v>91</v>
      </c>
      <c r="L243" s="39" t="s">
        <v>84</v>
      </c>
      <c r="M243" s="38">
        <v>180</v>
      </c>
      <c r="N243" s="187" t="s">
        <v>324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ref="W243:W252" si="4">IFERROR(IF(V243="","",V243),"")</f>
        <v>0</v>
      </c>
      <c r="X243" s="42">
        <f t="shared" ref="X243:X248" si="5">IFERROR(IF(V243="","",V243*0.00936),"")</f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ht="27" customHeight="1" x14ac:dyDescent="0.25">
      <c r="A244" s="64" t="s">
        <v>325</v>
      </c>
      <c r="B244" s="64" t="s">
        <v>326</v>
      </c>
      <c r="C244" s="37">
        <v>4301135195</v>
      </c>
      <c r="D244" s="167">
        <v>4640242180366</v>
      </c>
      <c r="E244" s="167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88" t="s">
        <v>327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90</v>
      </c>
    </row>
    <row r="245" spans="1:53" ht="27" customHeight="1" x14ac:dyDescent="0.25">
      <c r="A245" s="64" t="s">
        <v>328</v>
      </c>
      <c r="B245" s="64" t="s">
        <v>329</v>
      </c>
      <c r="C245" s="37">
        <v>4301135188</v>
      </c>
      <c r="D245" s="167">
        <v>4640242180335</v>
      </c>
      <c r="E245" s="167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89" t="s">
        <v>330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90</v>
      </c>
    </row>
    <row r="246" spans="1:53" ht="37.5" customHeight="1" x14ac:dyDescent="0.25">
      <c r="A246" s="64" t="s">
        <v>331</v>
      </c>
      <c r="B246" s="64" t="s">
        <v>332</v>
      </c>
      <c r="C246" s="37">
        <v>4301135189</v>
      </c>
      <c r="D246" s="167">
        <v>4640242180342</v>
      </c>
      <c r="E246" s="167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181" t="s">
        <v>333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90</v>
      </c>
    </row>
    <row r="247" spans="1:53" ht="27" customHeight="1" x14ac:dyDescent="0.25">
      <c r="A247" s="64" t="s">
        <v>334</v>
      </c>
      <c r="B247" s="64" t="s">
        <v>335</v>
      </c>
      <c r="C247" s="37">
        <v>4301135190</v>
      </c>
      <c r="D247" s="167">
        <v>4640242180359</v>
      </c>
      <c r="E247" s="167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2" t="s">
        <v>336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90</v>
      </c>
    </row>
    <row r="248" spans="1:53" ht="27" customHeight="1" x14ac:dyDescent="0.25">
      <c r="A248" s="64" t="s">
        <v>337</v>
      </c>
      <c r="B248" s="64" t="s">
        <v>338</v>
      </c>
      <c r="C248" s="37">
        <v>4301135192</v>
      </c>
      <c r="D248" s="167">
        <v>4640242180380</v>
      </c>
      <c r="E248" s="167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3" t="s">
        <v>339</v>
      </c>
      <c r="O248" s="169"/>
      <c r="P248" s="169"/>
      <c r="Q248" s="169"/>
      <c r="R248" s="17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9" t="s">
        <v>90</v>
      </c>
    </row>
    <row r="249" spans="1:53" ht="27" customHeight="1" x14ac:dyDescent="0.25">
      <c r="A249" s="64" t="s">
        <v>340</v>
      </c>
      <c r="B249" s="64" t="s">
        <v>341</v>
      </c>
      <c r="C249" s="37">
        <v>4301135186</v>
      </c>
      <c r="D249" s="167">
        <v>4640242180311</v>
      </c>
      <c r="E249" s="167"/>
      <c r="F249" s="63">
        <v>5.5</v>
      </c>
      <c r="G249" s="38">
        <v>1</v>
      </c>
      <c r="H249" s="63">
        <v>5.5</v>
      </c>
      <c r="I249" s="63">
        <v>5.7350000000000003</v>
      </c>
      <c r="J249" s="38">
        <v>84</v>
      </c>
      <c r="K249" s="38" t="s">
        <v>85</v>
      </c>
      <c r="L249" s="39" t="s">
        <v>84</v>
      </c>
      <c r="M249" s="38">
        <v>180</v>
      </c>
      <c r="N249" s="184" t="s">
        <v>342</v>
      </c>
      <c r="O249" s="169"/>
      <c r="P249" s="169"/>
      <c r="Q249" s="169"/>
      <c r="R249" s="170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IFERROR(IF(V249="","",V249*0.0155),"")</f>
        <v>0</v>
      </c>
      <c r="Y249" s="69" t="s">
        <v>49</v>
      </c>
      <c r="Z249" s="70" t="s">
        <v>49</v>
      </c>
      <c r="AD249" s="74"/>
      <c r="BA249" s="160" t="s">
        <v>90</v>
      </c>
    </row>
    <row r="250" spans="1:53" ht="37.5" customHeight="1" x14ac:dyDescent="0.25">
      <c r="A250" s="64" t="s">
        <v>343</v>
      </c>
      <c r="B250" s="64" t="s">
        <v>344</v>
      </c>
      <c r="C250" s="37">
        <v>4301135187</v>
      </c>
      <c r="D250" s="167">
        <v>4640242180328</v>
      </c>
      <c r="E250" s="167"/>
      <c r="F250" s="63">
        <v>3.5</v>
      </c>
      <c r="G250" s="38">
        <v>1</v>
      </c>
      <c r="H250" s="63">
        <v>3.5</v>
      </c>
      <c r="I250" s="63">
        <v>3.6920000000000002</v>
      </c>
      <c r="J250" s="38">
        <v>126</v>
      </c>
      <c r="K250" s="38" t="s">
        <v>91</v>
      </c>
      <c r="L250" s="39" t="s">
        <v>84</v>
      </c>
      <c r="M250" s="38">
        <v>180</v>
      </c>
      <c r="N250" s="185" t="s">
        <v>345</v>
      </c>
      <c r="O250" s="169"/>
      <c r="P250" s="169"/>
      <c r="Q250" s="169"/>
      <c r="R250" s="170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90</v>
      </c>
    </row>
    <row r="251" spans="1:53" ht="27" customHeight="1" x14ac:dyDescent="0.25">
      <c r="A251" s="64" t="s">
        <v>346</v>
      </c>
      <c r="B251" s="64" t="s">
        <v>347</v>
      </c>
      <c r="C251" s="37">
        <v>4301135194</v>
      </c>
      <c r="D251" s="167">
        <v>4640242180380</v>
      </c>
      <c r="E251" s="167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138</v>
      </c>
      <c r="L251" s="39" t="s">
        <v>84</v>
      </c>
      <c r="M251" s="38">
        <v>180</v>
      </c>
      <c r="N251" s="168" t="s">
        <v>348</v>
      </c>
      <c r="O251" s="169"/>
      <c r="P251" s="169"/>
      <c r="Q251" s="169"/>
      <c r="R251" s="170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90</v>
      </c>
    </row>
    <row r="252" spans="1:53" ht="27" customHeight="1" x14ac:dyDescent="0.25">
      <c r="A252" s="64" t="s">
        <v>349</v>
      </c>
      <c r="B252" s="64" t="s">
        <v>350</v>
      </c>
      <c r="C252" s="37">
        <v>4301135193</v>
      </c>
      <c r="D252" s="167">
        <v>4640242180403</v>
      </c>
      <c r="E252" s="167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91</v>
      </c>
      <c r="L252" s="39" t="s">
        <v>84</v>
      </c>
      <c r="M252" s="38">
        <v>180</v>
      </c>
      <c r="N252" s="171" t="s">
        <v>351</v>
      </c>
      <c r="O252" s="169"/>
      <c r="P252" s="169"/>
      <c r="Q252" s="169"/>
      <c r="R252" s="170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90</v>
      </c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6"/>
      <c r="N253" s="172" t="s">
        <v>43</v>
      </c>
      <c r="O253" s="173"/>
      <c r="P253" s="173"/>
      <c r="Q253" s="173"/>
      <c r="R253" s="173"/>
      <c r="S253" s="173"/>
      <c r="T253" s="174"/>
      <c r="U253" s="43" t="s">
        <v>42</v>
      </c>
      <c r="V253" s="44">
        <f>IFERROR(SUM(V243:V252),"0")</f>
        <v>0</v>
      </c>
      <c r="W253" s="44">
        <f>IFERROR(SUM(W243:W252),"0")</f>
        <v>0</v>
      </c>
      <c r="X253" s="44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6"/>
      <c r="N254" s="172" t="s">
        <v>43</v>
      </c>
      <c r="O254" s="173"/>
      <c r="P254" s="173"/>
      <c r="Q254" s="173"/>
      <c r="R254" s="173"/>
      <c r="S254" s="173"/>
      <c r="T254" s="174"/>
      <c r="U254" s="43" t="s">
        <v>0</v>
      </c>
      <c r="V254" s="44">
        <f>IFERROR(SUMPRODUCT(V243:V252*H243:H252),"0")</f>
        <v>0</v>
      </c>
      <c r="W254" s="44">
        <f>IFERROR(SUMPRODUCT(W243:W252*H243:H252),"0")</f>
        <v>0</v>
      </c>
      <c r="X254" s="43"/>
      <c r="Y254" s="68"/>
      <c r="Z254" s="68"/>
    </row>
    <row r="255" spans="1:53" ht="15" customHeight="1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36</v>
      </c>
      <c r="O255" s="178"/>
      <c r="P255" s="178"/>
      <c r="Q255" s="178"/>
      <c r="R255" s="178"/>
      <c r="S255" s="178"/>
      <c r="T255" s="179"/>
      <c r="U255" s="43" t="s">
        <v>0</v>
      </c>
      <c r="V255" s="44">
        <f>IFERROR(V24+V33+V41+V47+V57+V63+V68+V74+V84+V91+V100+V106+V111+V119+V124+V130+V135+V141+V149+V154+V161+V166+V171+V176+V182+V188+V196+V201+V207+V213+V219+V224+V230+V234+V241+V254,"0")</f>
        <v>0</v>
      </c>
      <c r="W255" s="44">
        <f>IFERROR(W24+W33+W41+W47+W57+W63+W68+W74+W84+W91+W100+W106+W111+W119+W124+W130+W135+W141+W149+W154+W161+W166+W171+W176+W182+W188+W196+W201+W207+W213+W219+W224+W230+W234+W241+W254,"0")</f>
        <v>0</v>
      </c>
      <c r="X255" s="43"/>
      <c r="Y255" s="68"/>
      <c r="Z255" s="68"/>
    </row>
    <row r="256" spans="1:53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37</v>
      </c>
      <c r="O256" s="178"/>
      <c r="P256" s="178"/>
      <c r="Q256" s="178"/>
      <c r="R256" s="178"/>
      <c r="S256" s="178"/>
      <c r="T256" s="179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3" x14ac:dyDescent="0.2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80"/>
      <c r="N257" s="177" t="s">
        <v>38</v>
      </c>
      <c r="O257" s="178"/>
      <c r="P257" s="178"/>
      <c r="Q257" s="178"/>
      <c r="R257" s="178"/>
      <c r="S257" s="178"/>
      <c r="T257" s="179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3" x14ac:dyDescent="0.2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80"/>
      <c r="N258" s="177" t="s">
        <v>39</v>
      </c>
      <c r="O258" s="178"/>
      <c r="P258" s="178"/>
      <c r="Q258" s="178"/>
      <c r="R258" s="178"/>
      <c r="S258" s="178"/>
      <c r="T258" s="179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3" x14ac:dyDescent="0.2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80"/>
      <c r="N259" s="177" t="s">
        <v>40</v>
      </c>
      <c r="O259" s="178"/>
      <c r="P259" s="178"/>
      <c r="Q259" s="178"/>
      <c r="R259" s="178"/>
      <c r="S259" s="178"/>
      <c r="T259" s="179"/>
      <c r="U259" s="43" t="s">
        <v>23</v>
      </c>
      <c r="V259" s="44">
        <f>IFERROR(V23+V32+V40+V46+V56+V62+V67+V73+V83+V90+V99+V105+V110+V118+V123+V129+V134+V140+V148+V153+V160+V165+V170+V175+V181+V187+V195+V200+V206+V212+V218+V223+V229+V233+V240+V253,"0")</f>
        <v>0</v>
      </c>
      <c r="W259" s="44">
        <f>IFERROR(W23+W32+W40+W46+W56+W62+W67+W73+W83+W90+W99+W105+W110+W118+W123+W129+W134+W140+W148+W153+W160+W165+W170+W175+W181+W187+W195+W200+W206+W212+W218+W223+W229+W233+W240+W253,"0")</f>
        <v>0</v>
      </c>
      <c r="X259" s="43"/>
      <c r="Y259" s="68"/>
      <c r="Z259" s="68"/>
    </row>
    <row r="260" spans="1:33" ht="14.25" x14ac:dyDescent="0.2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80"/>
      <c r="N260" s="177" t="s">
        <v>41</v>
      </c>
      <c r="O260" s="178"/>
      <c r="P260" s="178"/>
      <c r="Q260" s="178"/>
      <c r="R260" s="178"/>
      <c r="S260" s="178"/>
      <c r="T260" s="179"/>
      <c r="U260" s="46" t="s">
        <v>55</v>
      </c>
      <c r="V260" s="43"/>
      <c r="W260" s="43"/>
      <c r="X260" s="43">
        <f>IFERROR(X23+X32+X40+X46+X56+X62+X67+X73+X83+X90+X99+X105+X110+X118+X123+X129+X134+X140+X148+X153+X160+X165+X170+X175+X181+X187+X195+X200+X206+X212+X218+X223+X229+X233+X240+X253,"0")</f>
        <v>0</v>
      </c>
      <c r="Y260" s="68"/>
      <c r="Z260" s="68"/>
    </row>
    <row r="261" spans="1:33" ht="13.5" thickBot="1" x14ac:dyDescent="0.25"/>
    <row r="262" spans="1:33" ht="27" thickTop="1" thickBot="1" x14ac:dyDescent="0.25">
      <c r="A262" s="47" t="s">
        <v>9</v>
      </c>
      <c r="B262" s="75" t="s">
        <v>79</v>
      </c>
      <c r="C262" s="164" t="s">
        <v>48</v>
      </c>
      <c r="D262" s="164" t="s">
        <v>48</v>
      </c>
      <c r="E262" s="164" t="s">
        <v>48</v>
      </c>
      <c r="F262" s="164" t="s">
        <v>48</v>
      </c>
      <c r="G262" s="164" t="s">
        <v>48</v>
      </c>
      <c r="H262" s="164" t="s">
        <v>48</v>
      </c>
      <c r="I262" s="164" t="s">
        <v>48</v>
      </c>
      <c r="J262" s="164" t="s">
        <v>48</v>
      </c>
      <c r="K262" s="164" t="s">
        <v>48</v>
      </c>
      <c r="L262" s="164" t="s">
        <v>48</v>
      </c>
      <c r="M262" s="164" t="s">
        <v>48</v>
      </c>
      <c r="N262" s="164" t="s">
        <v>48</v>
      </c>
      <c r="O262" s="164" t="s">
        <v>48</v>
      </c>
      <c r="P262" s="164" t="s">
        <v>48</v>
      </c>
      <c r="Q262" s="164" t="s">
        <v>48</v>
      </c>
      <c r="R262" s="164" t="s">
        <v>48</v>
      </c>
      <c r="S262" s="164" t="s">
        <v>221</v>
      </c>
      <c r="T262" s="164" t="s">
        <v>221</v>
      </c>
      <c r="U262" s="164" t="s">
        <v>242</v>
      </c>
      <c r="V262" s="164" t="s">
        <v>242</v>
      </c>
      <c r="W262" s="164" t="s">
        <v>242</v>
      </c>
      <c r="X262" s="164" t="s">
        <v>242</v>
      </c>
      <c r="Y262" s="164" t="s">
        <v>261</v>
      </c>
      <c r="Z262" s="164" t="s">
        <v>261</v>
      </c>
      <c r="AA262" s="164" t="s">
        <v>261</v>
      </c>
      <c r="AB262" s="164" t="s">
        <v>261</v>
      </c>
      <c r="AC262" s="164" t="s">
        <v>261</v>
      </c>
      <c r="AD262" s="75" t="s">
        <v>290</v>
      </c>
      <c r="AE262" s="164" t="s">
        <v>294</v>
      </c>
      <c r="AF262" s="164" t="s">
        <v>294</v>
      </c>
      <c r="AG262" s="75" t="s">
        <v>302</v>
      </c>
    </row>
    <row r="263" spans="1:33" ht="14.25" customHeight="1" thickTop="1" x14ac:dyDescent="0.2">
      <c r="A263" s="165" t="s">
        <v>10</v>
      </c>
      <c r="B263" s="164" t="s">
        <v>79</v>
      </c>
      <c r="C263" s="164" t="s">
        <v>86</v>
      </c>
      <c r="D263" s="164" t="s">
        <v>98</v>
      </c>
      <c r="E263" s="164" t="s">
        <v>108</v>
      </c>
      <c r="F263" s="164" t="s">
        <v>115</v>
      </c>
      <c r="G263" s="164" t="s">
        <v>134</v>
      </c>
      <c r="H263" s="164" t="s">
        <v>142</v>
      </c>
      <c r="I263" s="164" t="s">
        <v>146</v>
      </c>
      <c r="J263" s="164" t="s">
        <v>152</v>
      </c>
      <c r="K263" s="164" t="s">
        <v>165</v>
      </c>
      <c r="L263" s="164" t="s">
        <v>172</v>
      </c>
      <c r="M263" s="164" t="s">
        <v>188</v>
      </c>
      <c r="N263" s="164" t="s">
        <v>193</v>
      </c>
      <c r="O263" s="164" t="s">
        <v>196</v>
      </c>
      <c r="P263" s="164" t="s">
        <v>207</v>
      </c>
      <c r="Q263" s="164" t="s">
        <v>210</v>
      </c>
      <c r="R263" s="164" t="s">
        <v>218</v>
      </c>
      <c r="S263" s="164" t="s">
        <v>222</v>
      </c>
      <c r="T263" s="164" t="s">
        <v>225</v>
      </c>
      <c r="U263" s="164" t="s">
        <v>243</v>
      </c>
      <c r="V263" s="164" t="s">
        <v>248</v>
      </c>
      <c r="W263" s="164" t="s">
        <v>242</v>
      </c>
      <c r="X263" s="164" t="s">
        <v>257</v>
      </c>
      <c r="Y263" s="164" t="s">
        <v>262</v>
      </c>
      <c r="Z263" s="164" t="s">
        <v>265</v>
      </c>
      <c r="AA263" s="164" t="s">
        <v>272</v>
      </c>
      <c r="AB263" s="164" t="s">
        <v>281</v>
      </c>
      <c r="AC263" s="164" t="s">
        <v>285</v>
      </c>
      <c r="AD263" s="164" t="s">
        <v>291</v>
      </c>
      <c r="AE263" s="164" t="s">
        <v>295</v>
      </c>
      <c r="AF263" s="164" t="s">
        <v>299</v>
      </c>
      <c r="AG263" s="164" t="s">
        <v>303</v>
      </c>
    </row>
    <row r="264" spans="1:33" ht="13.5" thickBot="1" x14ac:dyDescent="0.25">
      <c r="A264" s="166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</row>
    <row r="265" spans="1:33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IFERROR(V94*H94,"0")+IFERROR(V95*H95,"0")+IFERROR(V96*H96,"0")+IFERROR(V97*H97,"0")+IFERROR(V98*H98,"0")</f>
        <v>0</v>
      </c>
      <c r="M265" s="53">
        <f>IFERROR(V103*H103,"0")+IFERROR(V104*H104,"0")</f>
        <v>0</v>
      </c>
      <c r="N265" s="53">
        <f>IFERROR(V109*H109,"0")</f>
        <v>0</v>
      </c>
      <c r="O265" s="53">
        <f>IFERROR(V114*H114,"0")+IFERROR(V115*H115,"0")+IFERROR(V116*H116,"0")+IFERROR(V117*H117,"0")</f>
        <v>0</v>
      </c>
      <c r="P265" s="53">
        <f>IFERROR(V122*H122,"0")</f>
        <v>0</v>
      </c>
      <c r="Q265" s="53">
        <f>IFERROR(V127*H127,"0")+IFERROR(V128*H128,"0")</f>
        <v>0</v>
      </c>
      <c r="R265" s="53">
        <f>IFERROR(V133*H133,"0")</f>
        <v>0</v>
      </c>
      <c r="S265" s="53">
        <f>IFERROR(V139*H139,"0")</f>
        <v>0</v>
      </c>
      <c r="T265" s="53">
        <f>IFERROR(V144*H144,"0")+IFERROR(V145*H145,"0")+IFERROR(V146*H146,"0")+IFERROR(V147*H147,"0")+IFERROR(V151*H151,"0")+IFERROR(V152*H152,"0")</f>
        <v>0</v>
      </c>
      <c r="U265" s="53">
        <f>IFERROR(V158*H158,"0")+IFERROR(V159*H159,"0")</f>
        <v>0</v>
      </c>
      <c r="V265" s="53">
        <f>IFERROR(V164*H164,"0")</f>
        <v>0</v>
      </c>
      <c r="W265" s="53">
        <f>IFERROR(V169*H169,"0")</f>
        <v>0</v>
      </c>
      <c r="X265" s="53">
        <f>IFERROR(V174*H174,"0")</f>
        <v>0</v>
      </c>
      <c r="Y265" s="53">
        <f>IFERROR(V180*H180,"0")</f>
        <v>0</v>
      </c>
      <c r="Z265" s="53">
        <f>IFERROR(V185*H185,"0")+IFERROR(V186*H186,"0")</f>
        <v>0</v>
      </c>
      <c r="AA265" s="53">
        <f>IFERROR(V191*H191,"0")+IFERROR(V192*H192,"0")+IFERROR(V193*H193,"0")+IFERROR(V194*H194,"0")</f>
        <v>0</v>
      </c>
      <c r="AB265" s="53">
        <f>IFERROR(V199*H199,"0")</f>
        <v>0</v>
      </c>
      <c r="AC265" s="53">
        <f>IFERROR(V204*H204,"0")+IFERROR(V205*H205,"0")</f>
        <v>0</v>
      </c>
      <c r="AD265" s="53">
        <f>IFERROR(V211*H211,"0")</f>
        <v>0</v>
      </c>
      <c r="AE265" s="53">
        <f>IFERROR(V217*H217,"0")</f>
        <v>0</v>
      </c>
      <c r="AF265" s="53">
        <f>IFERROR(V222*H222,"0")</f>
        <v>0</v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3" ht="13.5" thickTop="1" x14ac:dyDescent="0.2">
      <c r="C266" s="1"/>
    </row>
    <row r="267" spans="1:33" ht="19.5" customHeight="1" x14ac:dyDescent="0.2">
      <c r="A267" s="71" t="s">
        <v>65</v>
      </c>
      <c r="B267" s="71" t="s">
        <v>66</v>
      </c>
      <c r="C267" s="71" t="s">
        <v>68</v>
      </c>
    </row>
    <row r="268" spans="1:33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dhlwC5ZWlqgG7XNpyEDA1nM2VoaDmfdqfGdIz73xm+oezPKINvN8gVuYEhnzqML7ag7ngx8WhOXVzlNGT0HPdg==" saltValue="K1i0eiHWbYbWbHZ9wxBEs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A226:X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C262"/>
    <mergeCell ref="AE262:AF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AG263:AG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352</v>
      </c>
      <c r="H1" s="9"/>
    </row>
    <row r="3" spans="2:8" x14ac:dyDescent="0.2">
      <c r="B3" s="54" t="s">
        <v>353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355</v>
      </c>
      <c r="C6" s="54" t="s">
        <v>356</v>
      </c>
      <c r="D6" s="54" t="s">
        <v>357</v>
      </c>
      <c r="E6" s="54" t="s">
        <v>49</v>
      </c>
    </row>
    <row r="7" spans="2:8" x14ac:dyDescent="0.2">
      <c r="B7" s="54" t="s">
        <v>358</v>
      </c>
      <c r="C7" s="54" t="s">
        <v>359</v>
      </c>
      <c r="D7" s="54" t="s">
        <v>360</v>
      </c>
      <c r="E7" s="54" t="s">
        <v>49</v>
      </c>
    </row>
    <row r="8" spans="2:8" x14ac:dyDescent="0.2">
      <c r="B8" s="54" t="s">
        <v>361</v>
      </c>
      <c r="C8" s="54" t="s">
        <v>362</v>
      </c>
      <c r="D8" s="54" t="s">
        <v>363</v>
      </c>
      <c r="E8" s="54" t="s">
        <v>49</v>
      </c>
    </row>
    <row r="9" spans="2:8" x14ac:dyDescent="0.2">
      <c r="B9" s="54" t="s">
        <v>364</v>
      </c>
      <c r="C9" s="54" t="s">
        <v>365</v>
      </c>
      <c r="D9" s="54" t="s">
        <v>366</v>
      </c>
      <c r="E9" s="54" t="s">
        <v>49</v>
      </c>
    </row>
    <row r="11" spans="2:8" x14ac:dyDescent="0.2">
      <c r="B11" s="54" t="s">
        <v>367</v>
      </c>
      <c r="C11" s="54" t="s">
        <v>356</v>
      </c>
      <c r="D11" s="54" t="s">
        <v>49</v>
      </c>
      <c r="E11" s="54" t="s">
        <v>49</v>
      </c>
    </row>
    <row r="13" spans="2:8" x14ac:dyDescent="0.2">
      <c r="B13" s="54" t="s">
        <v>368</v>
      </c>
      <c r="C13" s="54" t="s">
        <v>359</v>
      </c>
      <c r="D13" s="54" t="s">
        <v>49</v>
      </c>
      <c r="E13" s="54" t="s">
        <v>49</v>
      </c>
    </row>
    <row r="15" spans="2:8" x14ac:dyDescent="0.2">
      <c r="B15" s="54" t="s">
        <v>369</v>
      </c>
      <c r="C15" s="54" t="s">
        <v>362</v>
      </c>
      <c r="D15" s="54" t="s">
        <v>49</v>
      </c>
      <c r="E15" s="54" t="s">
        <v>49</v>
      </c>
    </row>
    <row r="17" spans="2:5" x14ac:dyDescent="0.2">
      <c r="B17" s="54" t="s">
        <v>370</v>
      </c>
      <c r="C17" s="54" t="s">
        <v>365</v>
      </c>
      <c r="D17" s="54" t="s">
        <v>49</v>
      </c>
      <c r="E17" s="54" t="s">
        <v>49</v>
      </c>
    </row>
    <row r="19" spans="2:5" x14ac:dyDescent="0.2">
      <c r="B19" s="54" t="s">
        <v>371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375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376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377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378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379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380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381</v>
      </c>
      <c r="C29" s="54" t="s">
        <v>49</v>
      </c>
      <c r="D29" s="54" t="s">
        <v>49</v>
      </c>
      <c r="E29" s="54" t="s">
        <v>49</v>
      </c>
    </row>
  </sheetData>
  <sheetProtection algorithmName="SHA-512" hashValue="PYBxdpWqWr0rcGbo72sgTQrvQpoI+xAhpQ7s+aYma3dvxvi+lPi0UfNxv9+a1vZJ7aSD2417ux0vE2VU1msFzw==" saltValue="l0/jVyg+MyZz9PnoqjAN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400</vt:i4>
      </vt:variant>
    </vt:vector>
  </HeadingPairs>
  <TitlesOfParts>
    <vt:vector size="4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2024-01-10T06:05:23Z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