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Y307" i="2"/>
  <c r="X307" i="2"/>
  <c r="Z306" i="2"/>
  <c r="X306" i="2"/>
  <c r="BO305" i="2"/>
  <c r="BM305" i="2"/>
  <c r="Z305" i="2"/>
  <c r="Y305" i="2"/>
  <c r="BP305" i="2" s="1"/>
  <c r="BP304" i="2"/>
  <c r="BO304" i="2"/>
  <c r="BN304" i="2"/>
  <c r="BM304" i="2"/>
  <c r="Z304" i="2"/>
  <c r="Y304" i="2"/>
  <c r="BO303" i="2"/>
  <c r="BM303" i="2"/>
  <c r="Z303" i="2"/>
  <c r="Y303" i="2"/>
  <c r="BP303" i="2" s="1"/>
  <c r="BP302" i="2"/>
  <c r="BO302" i="2"/>
  <c r="BN302" i="2"/>
  <c r="BM302" i="2"/>
  <c r="Z302" i="2"/>
  <c r="Y302" i="2"/>
  <c r="BO301" i="2"/>
  <c r="BM301" i="2"/>
  <c r="Z301" i="2"/>
  <c r="Y301" i="2"/>
  <c r="BP301" i="2" s="1"/>
  <c r="BP300" i="2"/>
  <c r="BO300" i="2"/>
  <c r="BN300" i="2"/>
  <c r="BM300" i="2"/>
  <c r="Z300" i="2"/>
  <c r="Y300" i="2"/>
  <c r="BO299" i="2"/>
  <c r="BM299" i="2"/>
  <c r="Z299" i="2"/>
  <c r="Y299" i="2"/>
  <c r="BP299" i="2" s="1"/>
  <c r="BP298" i="2"/>
  <c r="BO298" i="2"/>
  <c r="BN298" i="2"/>
  <c r="BM298" i="2"/>
  <c r="Z298" i="2"/>
  <c r="Y298" i="2"/>
  <c r="BO297" i="2"/>
  <c r="BM297" i="2"/>
  <c r="Z297" i="2"/>
  <c r="Y297" i="2"/>
  <c r="BP297" i="2" s="1"/>
  <c r="BP296" i="2"/>
  <c r="BO296" i="2"/>
  <c r="BN296" i="2"/>
  <c r="BM296" i="2"/>
  <c r="Z296" i="2"/>
  <c r="Y296" i="2"/>
  <c r="BO295" i="2"/>
  <c r="BM295" i="2"/>
  <c r="Z295" i="2"/>
  <c r="Y295" i="2"/>
  <c r="BP295" i="2" s="1"/>
  <c r="BP294" i="2"/>
  <c r="BO294" i="2"/>
  <c r="BN294" i="2"/>
  <c r="BM294" i="2"/>
  <c r="Z294" i="2"/>
  <c r="Y294" i="2"/>
  <c r="BO293" i="2"/>
  <c r="BM293" i="2"/>
  <c r="Z293" i="2"/>
  <c r="Y293" i="2"/>
  <c r="BP293" i="2" s="1"/>
  <c r="BP292" i="2"/>
  <c r="BO292" i="2"/>
  <c r="BN292" i="2"/>
  <c r="BM292" i="2"/>
  <c r="Z292" i="2"/>
  <c r="Y292" i="2"/>
  <c r="BO291" i="2"/>
  <c r="BM291" i="2"/>
  <c r="Z291" i="2"/>
  <c r="Y291" i="2"/>
  <c r="BP291" i="2" s="1"/>
  <c r="BP290" i="2"/>
  <c r="BO290" i="2"/>
  <c r="BN290" i="2"/>
  <c r="BM290" i="2"/>
  <c r="Z290" i="2"/>
  <c r="Y290" i="2"/>
  <c r="BO289" i="2"/>
  <c r="BM289" i="2"/>
  <c r="Z289" i="2"/>
  <c r="Y289" i="2"/>
  <c r="BP289" i="2" s="1"/>
  <c r="BP288" i="2"/>
  <c r="BO288" i="2"/>
  <c r="BN288" i="2"/>
  <c r="BM288" i="2"/>
  <c r="Z288" i="2"/>
  <c r="Y288" i="2"/>
  <c r="BO287" i="2"/>
  <c r="BM287" i="2"/>
  <c r="Z287" i="2"/>
  <c r="Y287" i="2"/>
  <c r="BP287" i="2" s="1"/>
  <c r="BP286" i="2"/>
  <c r="BO286" i="2"/>
  <c r="BN286" i="2"/>
  <c r="BM286" i="2"/>
  <c r="Z286" i="2"/>
  <c r="Y286" i="2"/>
  <c r="BO285" i="2"/>
  <c r="BM285" i="2"/>
  <c r="Z285" i="2"/>
  <c r="Y285" i="2"/>
  <c r="Y306" i="2" s="1"/>
  <c r="Y283" i="2"/>
  <c r="X283" i="2"/>
  <c r="Z282" i="2"/>
  <c r="Y282" i="2"/>
  <c r="X282" i="2"/>
  <c r="BO281" i="2"/>
  <c r="BM281" i="2"/>
  <c r="Z281" i="2"/>
  <c r="Y281" i="2"/>
  <c r="BP281" i="2" s="1"/>
  <c r="P281" i="2"/>
  <c r="BP280" i="2"/>
  <c r="BO280" i="2"/>
  <c r="BN280" i="2"/>
  <c r="BM280" i="2"/>
  <c r="Z280" i="2"/>
  <c r="Y280" i="2"/>
  <c r="BO279" i="2"/>
  <c r="BM279" i="2"/>
  <c r="Z279" i="2"/>
  <c r="Y279" i="2"/>
  <c r="BP279" i="2" s="1"/>
  <c r="Y277" i="2"/>
  <c r="X277" i="2"/>
  <c r="Y276" i="2"/>
  <c r="X276" i="2"/>
  <c r="BO275" i="2"/>
  <c r="BM275" i="2"/>
  <c r="Z275" i="2"/>
  <c r="Y275" i="2"/>
  <c r="BP275" i="2" s="1"/>
  <c r="BP274" i="2"/>
  <c r="BO274" i="2"/>
  <c r="BN274" i="2"/>
  <c r="BM274" i="2"/>
  <c r="Z274" i="2"/>
  <c r="Z276" i="2" s="1"/>
  <c r="Y274" i="2"/>
  <c r="X272" i="2"/>
  <c r="X271" i="2"/>
  <c r="BO270" i="2"/>
  <c r="BM270" i="2"/>
  <c r="Z270" i="2"/>
  <c r="Z271" i="2" s="1"/>
  <c r="Y270" i="2"/>
  <c r="Y272" i="2" s="1"/>
  <c r="X268" i="2"/>
  <c r="Z267" i="2"/>
  <c r="X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Y264" i="2"/>
  <c r="Y268" i="2" s="1"/>
  <c r="Y260" i="2"/>
  <c r="X260" i="2"/>
  <c r="Z259" i="2"/>
  <c r="Y259" i="2"/>
  <c r="X259" i="2"/>
  <c r="BO258" i="2"/>
  <c r="BM258" i="2"/>
  <c r="Z258" i="2"/>
  <c r="Y258" i="2"/>
  <c r="BP258" i="2" s="1"/>
  <c r="P258" i="2"/>
  <c r="Y256" i="2"/>
  <c r="X256" i="2"/>
  <c r="Z255" i="2"/>
  <c r="Y255" i="2"/>
  <c r="X255" i="2"/>
  <c r="BO254" i="2"/>
  <c r="BM254" i="2"/>
  <c r="Z254" i="2"/>
  <c r="Y254" i="2"/>
  <c r="BP254" i="2" s="1"/>
  <c r="Y250" i="2"/>
  <c r="X250" i="2"/>
  <c r="Z249" i="2"/>
  <c r="Y249" i="2"/>
  <c r="X249" i="2"/>
  <c r="BO248" i="2"/>
  <c r="BM248" i="2"/>
  <c r="Z248" i="2"/>
  <c r="Y248" i="2"/>
  <c r="BP248" i="2" s="1"/>
  <c r="P248" i="2"/>
  <c r="Y245" i="2"/>
  <c r="X245" i="2"/>
  <c r="Y244" i="2"/>
  <c r="X244" i="2"/>
  <c r="BO243" i="2"/>
  <c r="BM243" i="2"/>
  <c r="Z243" i="2"/>
  <c r="Y243" i="2"/>
  <c r="BP243" i="2" s="1"/>
  <c r="P243" i="2"/>
  <c r="BP242" i="2"/>
  <c r="BO242" i="2"/>
  <c r="BN242" i="2"/>
  <c r="BM242" i="2"/>
  <c r="Z242" i="2"/>
  <c r="Z244" i="2" s="1"/>
  <c r="Y242" i="2"/>
  <c r="P242" i="2"/>
  <c r="Y238" i="2"/>
  <c r="X238" i="2"/>
  <c r="Y237" i="2"/>
  <c r="X237" i="2"/>
  <c r="BP236" i="2"/>
  <c r="BO236" i="2"/>
  <c r="BN236" i="2"/>
  <c r="BM236" i="2"/>
  <c r="Z236" i="2"/>
  <c r="Z237" i="2" s="1"/>
  <c r="Y236" i="2"/>
  <c r="P236" i="2"/>
  <c r="X232" i="2"/>
  <c r="X231" i="2"/>
  <c r="BP230" i="2"/>
  <c r="BO230" i="2"/>
  <c r="BN230" i="2"/>
  <c r="BM230" i="2"/>
  <c r="Z230" i="2"/>
  <c r="Y230" i="2"/>
  <c r="P230" i="2"/>
  <c r="BO229" i="2"/>
  <c r="BM229" i="2"/>
  <c r="Z229" i="2"/>
  <c r="Z231" i="2" s="1"/>
  <c r="Y229" i="2"/>
  <c r="Y231" i="2" s="1"/>
  <c r="P229" i="2"/>
  <c r="X226" i="2"/>
  <c r="Z225" i="2"/>
  <c r="X225" i="2"/>
  <c r="BO224" i="2"/>
  <c r="BM224" i="2"/>
  <c r="Z224" i="2"/>
  <c r="Y224" i="2"/>
  <c r="Y226" i="2" s="1"/>
  <c r="P224" i="2"/>
  <c r="X221" i="2"/>
  <c r="Z220" i="2"/>
  <c r="X220" i="2"/>
  <c r="BO219" i="2"/>
  <c r="BM219" i="2"/>
  <c r="Z219" i="2"/>
  <c r="Y219" i="2"/>
  <c r="Y221" i="2" s="1"/>
  <c r="P219" i="2"/>
  <c r="X216" i="2"/>
  <c r="Z215" i="2"/>
  <c r="X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N212" i="2"/>
  <c r="BM212" i="2"/>
  <c r="Z212" i="2"/>
  <c r="Y212" i="2"/>
  <c r="Y216" i="2" s="1"/>
  <c r="P212" i="2"/>
  <c r="BP211" i="2"/>
  <c r="BO211" i="2"/>
  <c r="BM211" i="2"/>
  <c r="Z211" i="2"/>
  <c r="Y211" i="2"/>
  <c r="Y215" i="2" s="1"/>
  <c r="P211" i="2"/>
  <c r="X208" i="2"/>
  <c r="Z207" i="2"/>
  <c r="X207" i="2"/>
  <c r="BP206" i="2"/>
  <c r="BO206" i="2"/>
  <c r="BM206" i="2"/>
  <c r="Z206" i="2"/>
  <c r="Y206" i="2"/>
  <c r="BN206" i="2" s="1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BP201" i="2"/>
  <c r="BO201" i="2"/>
  <c r="BM201" i="2"/>
  <c r="Z201" i="2"/>
  <c r="Y201" i="2"/>
  <c r="BN201" i="2" s="1"/>
  <c r="P201" i="2"/>
  <c r="X198" i="2"/>
  <c r="Z197" i="2"/>
  <c r="Y197" i="2"/>
  <c r="X197" i="2"/>
  <c r="BP196" i="2"/>
  <c r="BO196" i="2"/>
  <c r="BM196" i="2"/>
  <c r="Z196" i="2"/>
  <c r="Y196" i="2"/>
  <c r="BN196" i="2" s="1"/>
  <c r="P196" i="2"/>
  <c r="BO195" i="2"/>
  <c r="BN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X191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Z190" i="2" s="1"/>
  <c r="Y187" i="2"/>
  <c r="Y190" i="2" s="1"/>
  <c r="P187" i="2"/>
  <c r="X183" i="2"/>
  <c r="Z182" i="2"/>
  <c r="X182" i="2"/>
  <c r="BO181" i="2"/>
  <c r="BM181" i="2"/>
  <c r="Z181" i="2"/>
  <c r="Y181" i="2"/>
  <c r="Y183" i="2" s="1"/>
  <c r="P181" i="2"/>
  <c r="BP180" i="2"/>
  <c r="BO180" i="2"/>
  <c r="BN180" i="2"/>
  <c r="BM180" i="2"/>
  <c r="Z180" i="2"/>
  <c r="Y180" i="2"/>
  <c r="Y182" i="2" s="1"/>
  <c r="X178" i="2"/>
  <c r="X177" i="2"/>
  <c r="BP176" i="2"/>
  <c r="BO176" i="2"/>
  <c r="BN176" i="2"/>
  <c r="BM176" i="2"/>
  <c r="Z176" i="2"/>
  <c r="Y176" i="2"/>
  <c r="P176" i="2"/>
  <c r="BO175" i="2"/>
  <c r="BM175" i="2"/>
  <c r="Z175" i="2"/>
  <c r="Z177" i="2" s="1"/>
  <c r="Y175" i="2"/>
  <c r="Y177" i="2" s="1"/>
  <c r="P175" i="2"/>
  <c r="BP174" i="2"/>
  <c r="BO174" i="2"/>
  <c r="BM174" i="2"/>
  <c r="Z174" i="2"/>
  <c r="Y174" i="2"/>
  <c r="BN174" i="2" s="1"/>
  <c r="P174" i="2"/>
  <c r="X170" i="2"/>
  <c r="Z169" i="2"/>
  <c r="Y169" i="2"/>
  <c r="X169" i="2"/>
  <c r="BP168" i="2"/>
  <c r="BO168" i="2"/>
  <c r="BM168" i="2"/>
  <c r="Z168" i="2"/>
  <c r="Y168" i="2"/>
  <c r="BN168" i="2" s="1"/>
  <c r="P168" i="2"/>
  <c r="BO167" i="2"/>
  <c r="BN167" i="2"/>
  <c r="BM167" i="2"/>
  <c r="Z167" i="2"/>
  <c r="Y167" i="2"/>
  <c r="Y170" i="2" s="1"/>
  <c r="P167" i="2"/>
  <c r="X165" i="2"/>
  <c r="X164" i="2"/>
  <c r="BO163" i="2"/>
  <c r="BN163" i="2"/>
  <c r="BM163" i="2"/>
  <c r="Z163" i="2"/>
  <c r="Y163" i="2"/>
  <c r="BP163" i="2" s="1"/>
  <c r="P163" i="2"/>
  <c r="BO162" i="2"/>
  <c r="BM162" i="2"/>
  <c r="Z162" i="2"/>
  <c r="Y162" i="2"/>
  <c r="BP162" i="2" s="1"/>
  <c r="P162" i="2"/>
  <c r="BP161" i="2"/>
  <c r="BO161" i="2"/>
  <c r="BN161" i="2"/>
  <c r="BM161" i="2"/>
  <c r="Z161" i="2"/>
  <c r="Y161" i="2"/>
  <c r="BO160" i="2"/>
  <c r="BM160" i="2"/>
  <c r="Z160" i="2"/>
  <c r="Z164" i="2" s="1"/>
  <c r="Y160" i="2"/>
  <c r="Y165" i="2" s="1"/>
  <c r="Y157" i="2"/>
  <c r="X157" i="2"/>
  <c r="Z156" i="2"/>
  <c r="Y156" i="2"/>
  <c r="X156" i="2"/>
  <c r="BO155" i="2"/>
  <c r="BM155" i="2"/>
  <c r="Z155" i="2"/>
  <c r="Y155" i="2"/>
  <c r="BP155" i="2" s="1"/>
  <c r="Y151" i="2"/>
  <c r="X151" i="2"/>
  <c r="Z150" i="2"/>
  <c r="Y150" i="2"/>
  <c r="X150" i="2"/>
  <c r="BP149" i="2"/>
  <c r="BO149" i="2"/>
  <c r="BM149" i="2"/>
  <c r="Z149" i="2"/>
  <c r="Y149" i="2"/>
  <c r="BN149" i="2" s="1"/>
  <c r="P149" i="2"/>
  <c r="X146" i="2"/>
  <c r="Z145" i="2"/>
  <c r="X145" i="2"/>
  <c r="BP144" i="2"/>
  <c r="BO144" i="2"/>
  <c r="BM144" i="2"/>
  <c r="Z144" i="2"/>
  <c r="Y144" i="2"/>
  <c r="BN144" i="2" s="1"/>
  <c r="P144" i="2"/>
  <c r="BO143" i="2"/>
  <c r="BM143" i="2"/>
  <c r="Z143" i="2"/>
  <c r="Y143" i="2"/>
  <c r="Y145" i="2" s="1"/>
  <c r="P143" i="2"/>
  <c r="X140" i="2"/>
  <c r="X139" i="2"/>
  <c r="BO138" i="2"/>
  <c r="BM138" i="2"/>
  <c r="Z138" i="2"/>
  <c r="Z139" i="2" s="1"/>
  <c r="Y138" i="2"/>
  <c r="BP138" i="2" s="1"/>
  <c r="X135" i="2"/>
  <c r="X134" i="2"/>
  <c r="BO133" i="2"/>
  <c r="BN133" i="2"/>
  <c r="BM133" i="2"/>
  <c r="Z133" i="2"/>
  <c r="Z134" i="2" s="1"/>
  <c r="Y133" i="2"/>
  <c r="Y135" i="2" s="1"/>
  <c r="Y130" i="2"/>
  <c r="X130" i="2"/>
  <c r="X129" i="2"/>
  <c r="BO128" i="2"/>
  <c r="BN128" i="2"/>
  <c r="BM128" i="2"/>
  <c r="Z128" i="2"/>
  <c r="Y128" i="2"/>
  <c r="BP128" i="2" s="1"/>
  <c r="P128" i="2"/>
  <c r="BP127" i="2"/>
  <c r="BO127" i="2"/>
  <c r="BM127" i="2"/>
  <c r="Z127" i="2"/>
  <c r="Z129" i="2" s="1"/>
  <c r="Y127" i="2"/>
  <c r="BN127" i="2" s="1"/>
  <c r="P127" i="2"/>
  <c r="X124" i="2"/>
  <c r="Z123" i="2"/>
  <c r="X123" i="2"/>
  <c r="BP122" i="2"/>
  <c r="BO122" i="2"/>
  <c r="BM122" i="2"/>
  <c r="Z122" i="2"/>
  <c r="Y122" i="2"/>
  <c r="BN122" i="2" s="1"/>
  <c r="P122" i="2"/>
  <c r="BO121" i="2"/>
  <c r="BM121" i="2"/>
  <c r="Z121" i="2"/>
  <c r="Y121" i="2"/>
  <c r="Y124" i="2" s="1"/>
  <c r="P121" i="2"/>
  <c r="BO120" i="2"/>
  <c r="BM120" i="2"/>
  <c r="Z120" i="2"/>
  <c r="Y120" i="2"/>
  <c r="Y123" i="2" s="1"/>
  <c r="P120" i="2"/>
  <c r="Y117" i="2"/>
  <c r="X117" i="2"/>
  <c r="Z116" i="2"/>
  <c r="Y116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N108" i="2" s="1"/>
  <c r="P108" i="2"/>
  <c r="BP107" i="2"/>
  <c r="BO107" i="2"/>
  <c r="BM107" i="2"/>
  <c r="Z107" i="2"/>
  <c r="Y107" i="2"/>
  <c r="BN107" i="2" s="1"/>
  <c r="P107" i="2"/>
  <c r="BO106" i="2"/>
  <c r="BN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Z110" i="2" s="1"/>
  <c r="Y103" i="2"/>
  <c r="Y110" i="2" s="1"/>
  <c r="P103" i="2"/>
  <c r="X100" i="2"/>
  <c r="Z99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P96" i="2"/>
  <c r="BO96" i="2"/>
  <c r="BN96" i="2"/>
  <c r="BM96" i="2"/>
  <c r="Z96" i="2"/>
  <c r="Y96" i="2"/>
  <c r="Y100" i="2" s="1"/>
  <c r="P96" i="2"/>
  <c r="Y93" i="2"/>
  <c r="X93" i="2"/>
  <c r="X92" i="2"/>
  <c r="BP91" i="2"/>
  <c r="BO91" i="2"/>
  <c r="BN91" i="2"/>
  <c r="BM91" i="2"/>
  <c r="Z91" i="2"/>
  <c r="Y91" i="2"/>
  <c r="BP90" i="2"/>
  <c r="BO90" i="2"/>
  <c r="BM90" i="2"/>
  <c r="Z90" i="2"/>
  <c r="Z92" i="2" s="1"/>
  <c r="Y90" i="2"/>
  <c r="BN90" i="2" s="1"/>
  <c r="X87" i="2"/>
  <c r="X86" i="2"/>
  <c r="BP85" i="2"/>
  <c r="BO85" i="2"/>
  <c r="BN85" i="2"/>
  <c r="BM85" i="2"/>
  <c r="Z85" i="2"/>
  <c r="Y85" i="2"/>
  <c r="P85" i="2"/>
  <c r="BP84" i="2"/>
  <c r="BO84" i="2"/>
  <c r="BN84" i="2"/>
  <c r="BM84" i="2"/>
  <c r="Z84" i="2"/>
  <c r="Y84" i="2"/>
  <c r="P84" i="2"/>
  <c r="BP83" i="2"/>
  <c r="BO83" i="2"/>
  <c r="BM83" i="2"/>
  <c r="Z83" i="2"/>
  <c r="Y83" i="2"/>
  <c r="BN83" i="2" s="1"/>
  <c r="P83" i="2"/>
  <c r="BO82" i="2"/>
  <c r="BM82" i="2"/>
  <c r="Z82" i="2"/>
  <c r="Y82" i="2"/>
  <c r="Y86" i="2" s="1"/>
  <c r="BO81" i="2"/>
  <c r="BM81" i="2"/>
  <c r="Z81" i="2"/>
  <c r="Y81" i="2"/>
  <c r="BP81" i="2" s="1"/>
  <c r="P81" i="2"/>
  <c r="BP80" i="2"/>
  <c r="BO80" i="2"/>
  <c r="BN80" i="2"/>
  <c r="BM80" i="2"/>
  <c r="Z80" i="2"/>
  <c r="Z86" i="2" s="1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Z76" i="2" s="1"/>
  <c r="Y74" i="2"/>
  <c r="BN74" i="2" s="1"/>
  <c r="P74" i="2"/>
  <c r="X71" i="2"/>
  <c r="Z70" i="2"/>
  <c r="X70" i="2"/>
  <c r="BO69" i="2"/>
  <c r="BM69" i="2"/>
  <c r="Z69" i="2"/>
  <c r="Y69" i="2"/>
  <c r="Y71" i="2" s="1"/>
  <c r="P69" i="2"/>
  <c r="X66" i="2"/>
  <c r="Z65" i="2"/>
  <c r="X65" i="2"/>
  <c r="BO64" i="2"/>
  <c r="BM64" i="2"/>
  <c r="Z64" i="2"/>
  <c r="Y64" i="2"/>
  <c r="Y66" i="2" s="1"/>
  <c r="P64" i="2"/>
  <c r="BP63" i="2"/>
  <c r="BO63" i="2"/>
  <c r="BN63" i="2"/>
  <c r="BM63" i="2"/>
  <c r="Z63" i="2"/>
  <c r="Y63" i="2"/>
  <c r="Y65" i="2" s="1"/>
  <c r="P63" i="2"/>
  <c r="X60" i="2"/>
  <c r="X59" i="2"/>
  <c r="BP58" i="2"/>
  <c r="BO58" i="2"/>
  <c r="BN58" i="2"/>
  <c r="BM58" i="2"/>
  <c r="Z58" i="2"/>
  <c r="Y58" i="2"/>
  <c r="P58" i="2"/>
  <c r="BP57" i="2"/>
  <c r="BO57" i="2"/>
  <c r="BN57" i="2"/>
  <c r="BM57" i="2"/>
  <c r="Z57" i="2"/>
  <c r="Y57" i="2"/>
  <c r="P57" i="2"/>
  <c r="BP56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P51" i="2"/>
  <c r="BO51" i="2"/>
  <c r="BM51" i="2"/>
  <c r="Z51" i="2"/>
  <c r="Y51" i="2"/>
  <c r="BN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Z59" i="2" s="1"/>
  <c r="Y47" i="2"/>
  <c r="Y60" i="2" s="1"/>
  <c r="P47" i="2"/>
  <c r="X44" i="2"/>
  <c r="Z43" i="2"/>
  <c r="X43" i="2"/>
  <c r="BO42" i="2"/>
  <c r="BM42" i="2"/>
  <c r="Z42" i="2"/>
  <c r="Y42" i="2"/>
  <c r="Y44" i="2" s="1"/>
  <c r="P42" i="2"/>
  <c r="X39" i="2"/>
  <c r="Z38" i="2"/>
  <c r="X38" i="2"/>
  <c r="BO37" i="2"/>
  <c r="BM37" i="2"/>
  <c r="Z37" i="2"/>
  <c r="Y37" i="2"/>
  <c r="Y39" i="2" s="1"/>
  <c r="P37" i="2"/>
  <c r="BP36" i="2"/>
  <c r="BO36" i="2"/>
  <c r="BN36" i="2"/>
  <c r="BM36" i="2"/>
  <c r="Z36" i="2"/>
  <c r="Y36" i="2"/>
  <c r="Y38" i="2" s="1"/>
  <c r="P36" i="2"/>
  <c r="X33" i="2"/>
  <c r="X308" i="2" s="1"/>
  <c r="X32" i="2"/>
  <c r="BP31" i="2"/>
  <c r="BO31" i="2"/>
  <c r="BN31" i="2"/>
  <c r="BM31" i="2"/>
  <c r="Z31" i="2"/>
  <c r="Y31" i="2"/>
  <c r="P31" i="2"/>
  <c r="BO30" i="2"/>
  <c r="BN30" i="2"/>
  <c r="BM30" i="2"/>
  <c r="Z30" i="2"/>
  <c r="Z32" i="2" s="1"/>
  <c r="Y30" i="2"/>
  <c r="BP30" i="2" s="1"/>
  <c r="P30" i="2"/>
  <c r="BP29" i="2"/>
  <c r="BO29" i="2"/>
  <c r="BM29" i="2"/>
  <c r="Z29" i="2"/>
  <c r="Y29" i="2"/>
  <c r="BN29" i="2" s="1"/>
  <c r="P29" i="2"/>
  <c r="BO28" i="2"/>
  <c r="BM28" i="2"/>
  <c r="Z28" i="2"/>
  <c r="Y28" i="2"/>
  <c r="Y32" i="2" s="1"/>
  <c r="P28" i="2"/>
  <c r="X24" i="2"/>
  <c r="X23" i="2"/>
  <c r="X312" i="2" s="1"/>
  <c r="BO22" i="2"/>
  <c r="X310" i="2" s="1"/>
  <c r="BM22" i="2"/>
  <c r="X309" i="2" s="1"/>
  <c r="Z22" i="2"/>
  <c r="Z23" i="2" s="1"/>
  <c r="Y22" i="2"/>
  <c r="Y24" i="2" s="1"/>
  <c r="P22" i="2"/>
  <c r="H10" i="2"/>
  <c r="A9" i="2"/>
  <c r="F9" i="2" s="1"/>
  <c r="D7" i="2"/>
  <c r="Q6" i="2"/>
  <c r="P2" i="2"/>
  <c r="X311" i="2" l="1"/>
  <c r="Z313" i="2"/>
  <c r="BN82" i="2"/>
  <c r="BN28" i="2"/>
  <c r="BN143" i="2"/>
  <c r="Y191" i="2"/>
  <c r="BP28" i="2"/>
  <c r="BP82" i="2"/>
  <c r="BN52" i="2"/>
  <c r="Y33" i="2"/>
  <c r="Y308" i="2" s="1"/>
  <c r="BN69" i="2"/>
  <c r="Y87" i="2"/>
  <c r="BN98" i="2"/>
  <c r="BN103" i="2"/>
  <c r="Y139" i="2"/>
  <c r="BN181" i="2"/>
  <c r="BN187" i="2"/>
  <c r="BP212" i="2"/>
  <c r="BN214" i="2"/>
  <c r="BN219" i="2"/>
  <c r="BN224" i="2"/>
  <c r="BN229" i="2"/>
  <c r="BN264" i="2"/>
  <c r="BN266" i="2"/>
  <c r="BN22" i="2"/>
  <c r="BN121" i="2"/>
  <c r="BN138" i="2"/>
  <c r="BN205" i="2"/>
  <c r="Y59" i="2"/>
  <c r="Y146" i="2"/>
  <c r="Y208" i="2"/>
  <c r="BP167" i="2"/>
  <c r="BN175" i="2"/>
  <c r="J9" i="2"/>
  <c r="BN37" i="2"/>
  <c r="BN47" i="2"/>
  <c r="BN64" i="2"/>
  <c r="BP108" i="2"/>
  <c r="Y111" i="2"/>
  <c r="BN115" i="2"/>
  <c r="BN120" i="2"/>
  <c r="Y134" i="2"/>
  <c r="BN160" i="2"/>
  <c r="Y164" i="2"/>
  <c r="BP175" i="2"/>
  <c r="Y178" i="2"/>
  <c r="BP202" i="2"/>
  <c r="BN204" i="2"/>
  <c r="BN254" i="2"/>
  <c r="BN258" i="2"/>
  <c r="BP270" i="2"/>
  <c r="BP143" i="2"/>
  <c r="H9" i="2"/>
  <c r="Y198" i="2"/>
  <c r="Y23" i="2"/>
  <c r="A10" i="2"/>
  <c r="BN54" i="2"/>
  <c r="F10" i="2"/>
  <c r="BP37" i="2"/>
  <c r="BP42" i="2"/>
  <c r="BP47" i="2"/>
  <c r="BN49" i="2"/>
  <c r="BP64" i="2"/>
  <c r="BP69" i="2"/>
  <c r="BP74" i="2"/>
  <c r="Y77" i="2"/>
  <c r="BN81" i="2"/>
  <c r="Y92" i="2"/>
  <c r="BP103" i="2"/>
  <c r="BN105" i="2"/>
  <c r="Y129" i="2"/>
  <c r="BN155" i="2"/>
  <c r="BN162" i="2"/>
  <c r="BP181" i="2"/>
  <c r="BP187" i="2"/>
  <c r="BN189" i="2"/>
  <c r="BN194" i="2"/>
  <c r="BP219" i="2"/>
  <c r="BP224" i="2"/>
  <c r="BP229" i="2"/>
  <c r="Y232" i="2"/>
  <c r="BN243" i="2"/>
  <c r="BN248" i="2"/>
  <c r="BP264" i="2"/>
  <c r="BP22" i="2"/>
  <c r="BP121" i="2"/>
  <c r="Y76" i="2"/>
  <c r="BN202" i="2"/>
  <c r="BP120" i="2"/>
  <c r="Y140" i="2"/>
  <c r="BP160" i="2"/>
  <c r="BN211" i="2"/>
  <c r="Y271" i="2"/>
  <c r="BN279" i="2"/>
  <c r="BN285" i="2"/>
  <c r="BN287" i="2"/>
  <c r="BN289" i="2"/>
  <c r="BN291" i="2"/>
  <c r="BN293" i="2"/>
  <c r="BN295" i="2"/>
  <c r="BN297" i="2"/>
  <c r="BN299" i="2"/>
  <c r="BN301" i="2"/>
  <c r="BN303" i="2"/>
  <c r="BN305" i="2"/>
  <c r="BN55" i="2"/>
  <c r="BP133" i="2"/>
  <c r="BN270" i="2"/>
  <c r="BN42" i="2"/>
  <c r="Y43" i="2"/>
  <c r="Y70" i="2"/>
  <c r="Y99" i="2"/>
  <c r="Y220" i="2"/>
  <c r="Y225" i="2"/>
  <c r="Y267" i="2"/>
  <c r="BN275" i="2"/>
  <c r="BN281" i="2"/>
  <c r="BP285" i="2"/>
  <c r="Y312" i="2" l="1"/>
  <c r="Y310" i="2"/>
  <c r="Y309" i="2"/>
  <c r="Y311" i="2" l="1"/>
  <c r="C321" i="2" l="1"/>
  <c r="B321" i="2"/>
  <c r="A321" i="2"/>
</calcChain>
</file>

<file path=xl/sharedStrings.xml><?xml version="1.0" encoding="utf-8"?>
<sst xmlns="http://schemas.openxmlformats.org/spreadsheetml/2006/main" count="2098" uniqueCount="515">
  <si>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</si>
  <si>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</si>
  <si>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</si>
  <si>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</si>
  <si>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</si>
  <si>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</si>
  <si>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</si>
  <si>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</si>
  <si>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</si>
  <si>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</si>
  <si>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</si>
  <si>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</si>
  <si>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</si>
  <si>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</si>
  <si>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</si>
  <si>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</si>
  <si>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</si>
  <si>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</si>
  <si>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</si>
  <si>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</si>
  <si>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</si>
  <si>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</si>
  <si>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</si>
  <si>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</si>
  <si>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</si>
  <si>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</si>
  <si>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</si>
  <si>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</si>
  <si>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</si>
  <si>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</si>
  <si>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</si>
  <si>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</si>
  <si>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</si>
  <si>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</si>
  <si>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</si>
  <si>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</si>
  <si>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</si>
  <si>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</si>
  <si>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</si>
  <si>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</si>
  <si>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</si>
  <si>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</si>
  <si>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</si>
  <si>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</si>
  <si>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</si>
  <si>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</si>
  <si>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</si>
  <si>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</si>
  <si>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</si>
  <si>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</si>
  <si>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</si>
  <si>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</si>
  <si>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</si>
  <si>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</si>
  <si>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</si>
  <si>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</si>
  <si>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</si>
  <si>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</si>
  <si>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</si>
  <si>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</si>
  <si>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</si>
  <si>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</si>
  <si>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</si>
  <si>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</si>
  <si>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</si>
  <si>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</si>
  <si>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</si>
  <si>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</si>
  <si>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</si>
  <si>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</si>
  <si>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</si>
  <si>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15.12.2024</t>
  </si>
  <si>
    <t>12.12.2024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</si>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</sst>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21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4" t="s">
        <v>26</v>
      </c>
      <c r="E1" s="534"/>
      <c r="F1" s="534"/>
      <c r="G1" s="14" t="s">
        <v>70</v>
      </c>
      <c r="H1" s="534" t="s">
        <v>47</v>
      </c>
      <c r="I1" s="534"/>
      <c r="J1" s="534"/>
      <c r="K1" s="534"/>
      <c r="L1" s="534"/>
      <c r="M1" s="534"/>
      <c r="N1" s="534"/>
      <c r="O1" s="534"/>
      <c r="P1" s="534"/>
      <c r="Q1" s="534"/>
      <c r="R1" s="535" t="s">
        <v>71</v>
      </c>
      <c r="S1" s="536"/>
      <c r="T1" s="5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7"/>
      <c r="R2" s="537"/>
      <c r="S2" s="537"/>
      <c r="T2" s="537"/>
      <c r="U2" s="537"/>
      <c r="V2" s="537"/>
      <c r="W2" s="5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7"/>
      <c r="Q3" s="537"/>
      <c r="R3" s="537"/>
      <c r="S3" s="537"/>
      <c r="T3" s="537"/>
      <c r="U3" s="537"/>
      <c r="V3" s="537"/>
      <c r="W3" s="5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6" t="s">
        <v>8</v>
      </c>
      <c r="B5" s="516"/>
      <c r="C5" s="516"/>
      <c r="D5" s="538"/>
      <c r="E5" s="538"/>
      <c r="F5" s="539" t="s">
        <v>14</v>
      </c>
      <c r="G5" s="539"/>
      <c r="H5" s="538"/>
      <c r="I5" s="538"/>
      <c r="J5" s="538"/>
      <c r="K5" s="538"/>
      <c r="L5" s="538"/>
      <c r="M5" s="538"/>
      <c r="N5" s="75"/>
      <c r="P5" s="27" t="s">
        <v>4</v>
      </c>
      <c r="Q5" s="540">
        <v>45646</v>
      </c>
      <c r="R5" s="540"/>
      <c r="T5" s="541" t="s">
        <v>3</v>
      </c>
      <c r="U5" s="542"/>
      <c r="V5" s="543" t="s">
        <v>501</v>
      </c>
      <c r="W5" s="544"/>
      <c r="AB5" s="59"/>
      <c r="AC5" s="59"/>
      <c r="AD5" s="59"/>
      <c r="AE5" s="59"/>
    </row>
    <row r="6" spans="1:32" s="17" customFormat="1" ht="24" customHeight="1" x14ac:dyDescent="0.2">
      <c r="A6" s="516" t="s">
        <v>1</v>
      </c>
      <c r="B6" s="516"/>
      <c r="C6" s="516"/>
      <c r="D6" s="517" t="s">
        <v>79</v>
      </c>
      <c r="E6" s="517"/>
      <c r="F6" s="517"/>
      <c r="G6" s="517"/>
      <c r="H6" s="517"/>
      <c r="I6" s="517"/>
      <c r="J6" s="517"/>
      <c r="K6" s="517"/>
      <c r="L6" s="517"/>
      <c r="M6" s="517"/>
      <c r="N6" s="76"/>
      <c r="P6" s="27" t="s">
        <v>27</v>
      </c>
      <c r="Q6" s="518" t="str">
        <f>IF(Q5=0," ",CHOOSE(WEEKDAY(Q5,2),"Понедельник","Вторник","Среда","Четверг","Пятница","Суббота","Воскресенье"))</f>
        <v>Пятница</v>
      </c>
      <c r="R6" s="518"/>
      <c r="T6" s="519" t="s">
        <v>5</v>
      </c>
      <c r="U6" s="520"/>
      <c r="V6" s="521" t="s">
        <v>73</v>
      </c>
      <c r="W6" s="52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528"/>
      <c r="M7" s="529"/>
      <c r="N7" s="77"/>
      <c r="P7" s="29"/>
      <c r="Q7" s="48"/>
      <c r="R7" s="48"/>
      <c r="T7" s="519"/>
      <c r="U7" s="520"/>
      <c r="V7" s="523"/>
      <c r="W7" s="524"/>
      <c r="AB7" s="59"/>
      <c r="AC7" s="59"/>
      <c r="AD7" s="59"/>
      <c r="AE7" s="59"/>
    </row>
    <row r="8" spans="1:32" s="17" customFormat="1" ht="25.5" customHeight="1" x14ac:dyDescent="0.2">
      <c r="A8" s="530" t="s">
        <v>58</v>
      </c>
      <c r="B8" s="530"/>
      <c r="C8" s="530"/>
      <c r="D8" s="531" t="s">
        <v>80</v>
      </c>
      <c r="E8" s="531"/>
      <c r="F8" s="531"/>
      <c r="G8" s="531"/>
      <c r="H8" s="531"/>
      <c r="I8" s="531"/>
      <c r="J8" s="531"/>
      <c r="K8" s="531"/>
      <c r="L8" s="531"/>
      <c r="M8" s="531"/>
      <c r="N8" s="78"/>
      <c r="P8" s="27" t="s">
        <v>11</v>
      </c>
      <c r="Q8" s="514">
        <v>0.33333333333333331</v>
      </c>
      <c r="R8" s="545"/>
      <c r="T8" s="519"/>
      <c r="U8" s="520"/>
      <c r="V8" s="523"/>
      <c r="W8" s="524"/>
      <c r="AB8" s="59"/>
      <c r="AC8" s="59"/>
      <c r="AD8" s="59"/>
      <c r="AE8" s="59"/>
    </row>
    <row r="9" spans="1:32" s="17" customFormat="1" ht="39.950000000000003" customHeight="1" x14ac:dyDescent="0.2">
      <c r="A9" s="5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6"/>
      <c r="C9" s="506"/>
      <c r="D9" s="507" t="s">
        <v>46</v>
      </c>
      <c r="E9" s="508"/>
      <c r="F9" s="5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6"/>
      <c r="H9" s="532" t="str">
        <f>IF(AND($A$9="Тип доверенности/получателя при получении в адресе перегруза:",$D$9="Разовая доверенность"),"Введите ФИО","")</f>
        <v/>
      </c>
      <c r="I9" s="532"/>
      <c r="J9" s="5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2"/>
      <c r="L9" s="532"/>
      <c r="M9" s="532"/>
      <c r="N9" s="73"/>
      <c r="P9" s="31" t="s">
        <v>15</v>
      </c>
      <c r="Q9" s="533"/>
      <c r="R9" s="533"/>
      <c r="T9" s="519"/>
      <c r="U9" s="520"/>
      <c r="V9" s="525"/>
      <c r="W9" s="52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6"/>
      <c r="C10" s="506"/>
      <c r="D10" s="507"/>
      <c r="E10" s="508"/>
      <c r="F10" s="5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6"/>
      <c r="H10" s="509" t="str">
        <f>IFERROR(VLOOKUP($D$10,Proxy,2,FALSE),"")</f>
        <v/>
      </c>
      <c r="I10" s="509"/>
      <c r="J10" s="509"/>
      <c r="K10" s="509"/>
      <c r="L10" s="509"/>
      <c r="M10" s="509"/>
      <c r="N10" s="74"/>
      <c r="P10" s="31" t="s">
        <v>32</v>
      </c>
      <c r="Q10" s="510"/>
      <c r="R10" s="510"/>
      <c r="U10" s="29" t="s">
        <v>12</v>
      </c>
      <c r="V10" s="511" t="s">
        <v>74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492" t="s">
        <v>55</v>
      </c>
      <c r="W11" s="4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1" t="s">
        <v>75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1"/>
      <c r="M12" s="491"/>
      <c r="N12" s="79"/>
      <c r="P12" s="27" t="s">
        <v>30</v>
      </c>
      <c r="Q12" s="514"/>
      <c r="R12" s="514"/>
      <c r="S12" s="28"/>
      <c r="T12"/>
      <c r="U12" s="29" t="s">
        <v>46</v>
      </c>
      <c r="V12" s="515"/>
      <c r="W12" s="515"/>
      <c r="X12"/>
      <c r="AB12" s="59"/>
      <c r="AC12" s="59"/>
      <c r="AD12" s="59"/>
      <c r="AE12" s="59"/>
    </row>
    <row r="13" spans="1:32" s="17" customFormat="1" ht="23.25" customHeight="1" x14ac:dyDescent="0.2">
      <c r="A13" s="491" t="s">
        <v>76</v>
      </c>
      <c r="B13" s="491"/>
      <c r="C13" s="491"/>
      <c r="D13" s="491"/>
      <c r="E13" s="491"/>
      <c r="F13" s="491"/>
      <c r="G13" s="491"/>
      <c r="H13" s="491"/>
      <c r="I13" s="491"/>
      <c r="J13" s="491"/>
      <c r="K13" s="491"/>
      <c r="L13" s="491"/>
      <c r="M13" s="491"/>
      <c r="N13" s="79"/>
      <c r="O13" s="31"/>
      <c r="P13" s="31" t="s">
        <v>31</v>
      </c>
      <c r="Q13" s="492"/>
      <c r="R13" s="4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1" t="s">
        <v>77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3" t="s">
        <v>78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80"/>
      <c r="O15"/>
      <c r="P15" s="494" t="s">
        <v>61</v>
      </c>
      <c r="Q15" s="494"/>
      <c r="R15" s="494"/>
      <c r="S15" s="494"/>
      <c r="T15" s="4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5"/>
      <c r="Q16" s="495"/>
      <c r="R16" s="495"/>
      <c r="S16" s="495"/>
      <c r="T16" s="4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7" t="s">
        <v>59</v>
      </c>
      <c r="B17" s="477" t="s">
        <v>49</v>
      </c>
      <c r="C17" s="498" t="s">
        <v>48</v>
      </c>
      <c r="D17" s="500" t="s">
        <v>50</v>
      </c>
      <c r="E17" s="501"/>
      <c r="F17" s="477" t="s">
        <v>21</v>
      </c>
      <c r="G17" s="477" t="s">
        <v>24</v>
      </c>
      <c r="H17" s="477" t="s">
        <v>22</v>
      </c>
      <c r="I17" s="477" t="s">
        <v>23</v>
      </c>
      <c r="J17" s="477" t="s">
        <v>16</v>
      </c>
      <c r="K17" s="477" t="s">
        <v>66</v>
      </c>
      <c r="L17" s="477" t="s">
        <v>68</v>
      </c>
      <c r="M17" s="477" t="s">
        <v>2</v>
      </c>
      <c r="N17" s="477" t="s">
        <v>67</v>
      </c>
      <c r="O17" s="477" t="s">
        <v>25</v>
      </c>
      <c r="P17" s="500" t="s">
        <v>17</v>
      </c>
      <c r="Q17" s="504"/>
      <c r="R17" s="504"/>
      <c r="S17" s="504"/>
      <c r="T17" s="501"/>
      <c r="U17" s="496" t="s">
        <v>56</v>
      </c>
      <c r="V17" s="497"/>
      <c r="W17" s="477" t="s">
        <v>6</v>
      </c>
      <c r="X17" s="477" t="s">
        <v>41</v>
      </c>
      <c r="Y17" s="479" t="s">
        <v>54</v>
      </c>
      <c r="Z17" s="481" t="s">
        <v>18</v>
      </c>
      <c r="AA17" s="483" t="s">
        <v>60</v>
      </c>
      <c r="AB17" s="483" t="s">
        <v>19</v>
      </c>
      <c r="AC17" s="483" t="s">
        <v>69</v>
      </c>
      <c r="AD17" s="485" t="s">
        <v>57</v>
      </c>
      <c r="AE17" s="486"/>
      <c r="AF17" s="487"/>
      <c r="AG17" s="85"/>
      <c r="BD17" s="84" t="s">
        <v>64</v>
      </c>
    </row>
    <row r="18" spans="1:68" ht="14.25" customHeight="1" x14ac:dyDescent="0.2">
      <c r="A18" s="478"/>
      <c r="B18" s="478"/>
      <c r="C18" s="499"/>
      <c r="D18" s="502"/>
      <c r="E18" s="503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502"/>
      <c r="Q18" s="505"/>
      <c r="R18" s="505"/>
      <c r="S18" s="505"/>
      <c r="T18" s="503"/>
      <c r="U18" s="86" t="s">
        <v>44</v>
      </c>
      <c r="V18" s="86" t="s">
        <v>43</v>
      </c>
      <c r="W18" s="478"/>
      <c r="X18" s="478"/>
      <c r="Y18" s="480"/>
      <c r="Z18" s="482"/>
      <c r="AA18" s="484"/>
      <c r="AB18" s="484"/>
      <c r="AC18" s="484"/>
      <c r="AD18" s="488"/>
      <c r="AE18" s="489"/>
      <c r="AF18" s="490"/>
      <c r="AG18" s="85"/>
      <c r="BD18" s="84"/>
    </row>
    <row r="19" spans="1:68" ht="27.75" customHeight="1" x14ac:dyDescent="0.2">
      <c r="A19" s="380" t="s">
        <v>81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customHeight="1" x14ac:dyDescent="0.25">
      <c r="A20" s="381" t="s">
        <v>81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customHeight="1" x14ac:dyDescent="0.25">
      <c r="A21" s="368" t="s">
        <v>82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9">
        <v>4607111035752</v>
      </c>
      <c r="E22" s="33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8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8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customHeight="1" x14ac:dyDescent="0.25">
      <c r="A26" s="381" t="s">
        <v>90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customHeight="1" x14ac:dyDescent="0.25">
      <c r="A27" s="368" t="s">
        <v>91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8"/>
      <c r="W27" s="368"/>
      <c r="X27" s="368"/>
      <c r="Y27" s="368"/>
      <c r="Z27" s="36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9">
        <v>4607111036605</v>
      </c>
      <c r="E28" s="33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9">
        <v>4607111036520</v>
      </c>
      <c r="E29" s="33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1"/>
      <c r="R29" s="341"/>
      <c r="S29" s="341"/>
      <c r="T29" s="34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9">
        <v>4607111036537</v>
      </c>
      <c r="E30" s="33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1"/>
      <c r="R30" s="341"/>
      <c r="S30" s="341"/>
      <c r="T30" s="34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39">
        <v>4607111036599</v>
      </c>
      <c r="E31" s="33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1"/>
      <c r="R31" s="341"/>
      <c r="S31" s="341"/>
      <c r="T31" s="34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8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8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1" t="s">
        <v>105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65"/>
      <c r="AB34" s="65"/>
      <c r="AC34" s="82"/>
    </row>
    <row r="35" spans="1:68" ht="14.25" customHeight="1" x14ac:dyDescent="0.25">
      <c r="A35" s="368" t="s">
        <v>82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339">
        <v>4607111036315</v>
      </c>
      <c r="E36" s="33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1"/>
      <c r="R36" s="341"/>
      <c r="S36" s="341"/>
      <c r="T36" s="34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4301070864</v>
      </c>
      <c r="D37" s="339">
        <v>4607111036292</v>
      </c>
      <c r="E37" s="33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112</v>
      </c>
      <c r="M37" s="38" t="s">
        <v>86</v>
      </c>
      <c r="N37" s="38"/>
      <c r="O37" s="37">
        <v>180</v>
      </c>
      <c r="P37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1"/>
      <c r="R37" s="341"/>
      <c r="S37" s="341"/>
      <c r="T37" s="34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113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8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8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1" t="s">
        <v>114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65"/>
      <c r="AB40" s="65"/>
      <c r="AC40" s="82"/>
    </row>
    <row r="41" spans="1:68" ht="14.25" customHeight="1" x14ac:dyDescent="0.25">
      <c r="A41" s="368" t="s">
        <v>115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8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9">
        <v>4607111037053</v>
      </c>
      <c r="E42" s="33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112</v>
      </c>
      <c r="M42" s="38" t="s">
        <v>86</v>
      </c>
      <c r="N42" s="38"/>
      <c r="O42" s="37">
        <v>365</v>
      </c>
      <c r="P42" s="46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113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8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8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1" t="s">
        <v>120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  <c r="AA45" s="65"/>
      <c r="AB45" s="65"/>
      <c r="AC45" s="82"/>
    </row>
    <row r="46" spans="1:68" ht="14.25" customHeight="1" x14ac:dyDescent="0.25">
      <c r="A46" s="368" t="s">
        <v>82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9">
        <v>4607111037190</v>
      </c>
      <c r="E47" s="33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112</v>
      </c>
      <c r="M47" s="38" t="s">
        <v>86</v>
      </c>
      <c r="N47" s="38"/>
      <c r="O47" s="37">
        <v>180</v>
      </c>
      <c r="P47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113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9">
        <v>4607111038999</v>
      </c>
      <c r="E48" s="33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6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9">
        <v>4607111037183</v>
      </c>
      <c r="E49" s="33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101</v>
      </c>
      <c r="M49" s="38" t="s">
        <v>86</v>
      </c>
      <c r="N49" s="38"/>
      <c r="O49" s="37">
        <v>180</v>
      </c>
      <c r="P49" s="4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102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9">
        <v>4607111039385</v>
      </c>
      <c r="E50" s="33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9">
        <v>4607111037091</v>
      </c>
      <c r="E51" s="33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112</v>
      </c>
      <c r="M51" s="38" t="s">
        <v>86</v>
      </c>
      <c r="N51" s="38"/>
      <c r="O51" s="37">
        <v>180</v>
      </c>
      <c r="P51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113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9">
        <v>4607111039392</v>
      </c>
      <c r="E52" s="33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9">
        <v>4607111036902</v>
      </c>
      <c r="E53" s="33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112</v>
      </c>
      <c r="M53" s="38" t="s">
        <v>86</v>
      </c>
      <c r="N53" s="38"/>
      <c r="O53" s="37">
        <v>180</v>
      </c>
      <c r="P53" s="46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113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9">
        <v>4607111038982</v>
      </c>
      <c r="E54" s="33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9">
        <v>4607111036858</v>
      </c>
      <c r="E55" s="33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112</v>
      </c>
      <c r="M55" s="38" t="s">
        <v>86</v>
      </c>
      <c r="N55" s="38"/>
      <c r="O55" s="37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113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9">
        <v>4607111039354</v>
      </c>
      <c r="E56" s="33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9">
        <v>4607111036889</v>
      </c>
      <c r="E57" s="33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101</v>
      </c>
      <c r="M57" s="38" t="s">
        <v>86</v>
      </c>
      <c r="N57" s="38"/>
      <c r="O57" s="37">
        <v>180</v>
      </c>
      <c r="P57" s="4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102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9">
        <v>4607111039330</v>
      </c>
      <c r="E58" s="33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8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8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1" t="s">
        <v>147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65"/>
      <c r="AB61" s="65"/>
      <c r="AC61" s="82"/>
    </row>
    <row r="62" spans="1:68" ht="14.25" customHeight="1" x14ac:dyDescent="0.25">
      <c r="A62" s="368" t="s">
        <v>82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68"/>
      <c r="Z62" s="368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9">
        <v>4607111037411</v>
      </c>
      <c r="E63" s="33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112</v>
      </c>
      <c r="M63" s="38" t="s">
        <v>86</v>
      </c>
      <c r="N63" s="38"/>
      <c r="O63" s="37">
        <v>180</v>
      </c>
      <c r="P63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113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9">
        <v>4607111036728</v>
      </c>
      <c r="E64" s="33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101</v>
      </c>
      <c r="M64" s="38" t="s">
        <v>86</v>
      </c>
      <c r="N64" s="38"/>
      <c r="O64" s="37">
        <v>180</v>
      </c>
      <c r="P64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102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8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8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1" t="s">
        <v>154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65"/>
      <c r="AB67" s="65"/>
      <c r="AC67" s="82"/>
    </row>
    <row r="68" spans="1:68" ht="14.25" customHeight="1" x14ac:dyDescent="0.25">
      <c r="A68" s="368" t="s">
        <v>155</v>
      </c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9">
        <v>4607111033659</v>
      </c>
      <c r="E69" s="33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5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7"/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8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7"/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8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1" t="s">
        <v>159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65"/>
      <c r="AB72" s="65"/>
      <c r="AC72" s="82"/>
    </row>
    <row r="73" spans="1:68" ht="14.25" customHeight="1" x14ac:dyDescent="0.25">
      <c r="A73" s="368" t="s">
        <v>160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9">
        <v>4607111034137</v>
      </c>
      <c r="E74" s="33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112</v>
      </c>
      <c r="M74" s="38" t="s">
        <v>86</v>
      </c>
      <c r="N74" s="38"/>
      <c r="O74" s="37">
        <v>180</v>
      </c>
      <c r="P74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1"/>
      <c r="R74" s="341"/>
      <c r="S74" s="341"/>
      <c r="T74" s="34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113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9">
        <v>4607111034120</v>
      </c>
      <c r="E75" s="33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112</v>
      </c>
      <c r="M75" s="38" t="s">
        <v>86</v>
      </c>
      <c r="N75" s="38"/>
      <c r="O75" s="37">
        <v>180</v>
      </c>
      <c r="P75" s="45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1"/>
      <c r="R75" s="341"/>
      <c r="S75" s="341"/>
      <c r="T75" s="34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113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8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8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1" t="s">
        <v>167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65"/>
      <c r="AB78" s="65"/>
      <c r="AC78" s="82"/>
    </row>
    <row r="79" spans="1:68" ht="14.25" customHeight="1" x14ac:dyDescent="0.25">
      <c r="A79" s="368" t="s">
        <v>155</v>
      </c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339">
        <v>4607111035141</v>
      </c>
      <c r="E80" s="339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41"/>
      <c r="R80" s="341"/>
      <c r="S80" s="341"/>
      <c r="T80" s="34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339">
        <v>4607111036407</v>
      </c>
      <c r="E81" s="339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112</v>
      </c>
      <c r="M81" s="38" t="s">
        <v>86</v>
      </c>
      <c r="N81" s="38"/>
      <c r="O81" s="37">
        <v>180</v>
      </c>
      <c r="P81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41"/>
      <c r="R81" s="341"/>
      <c r="S81" s="341"/>
      <c r="T81" s="34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113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339">
        <v>4607111033628</v>
      </c>
      <c r="E82" s="33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9" t="s">
        <v>176</v>
      </c>
      <c r="Q82" s="341"/>
      <c r="R82" s="341"/>
      <c r="S82" s="341"/>
      <c r="T82" s="34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39">
        <v>4607111033451</v>
      </c>
      <c r="E83" s="33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41"/>
      <c r="R83" s="341"/>
      <c r="S83" s="341"/>
      <c r="T83" s="34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9">
        <v>4607111033444</v>
      </c>
      <c r="E84" s="33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1"/>
      <c r="R84" s="341"/>
      <c r="S84" s="341"/>
      <c r="T84" s="34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9">
        <v>4607111035028</v>
      </c>
      <c r="E85" s="33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1"/>
      <c r="R85" s="341"/>
      <c r="S85" s="341"/>
      <c r="T85" s="34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8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7"/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8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81" t="s">
        <v>184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  <c r="AA88" s="65"/>
      <c r="AB88" s="65"/>
      <c r="AC88" s="82"/>
    </row>
    <row r="89" spans="1:68" ht="14.25" customHeight="1" x14ac:dyDescent="0.25">
      <c r="A89" s="368" t="s">
        <v>115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6"/>
      <c r="AB89" s="66"/>
      <c r="AC89" s="83"/>
    </row>
    <row r="90" spans="1:68" ht="27" customHeight="1" x14ac:dyDescent="0.25">
      <c r="A90" s="63" t="s">
        <v>185</v>
      </c>
      <c r="B90" s="63" t="s">
        <v>186</v>
      </c>
      <c r="C90" s="36">
        <v>4301190068</v>
      </c>
      <c r="D90" s="339">
        <v>4620207490365</v>
      </c>
      <c r="E90" s="339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6" t="s">
        <v>187</v>
      </c>
      <c r="Q90" s="341"/>
      <c r="R90" s="341"/>
      <c r="S90" s="341"/>
      <c r="T90" s="34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189</v>
      </c>
      <c r="AC90" s="151" t="s">
        <v>188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190</v>
      </c>
      <c r="B91" s="63" t="s">
        <v>191</v>
      </c>
      <c r="C91" s="36">
        <v>4301190070</v>
      </c>
      <c r="D91" s="339">
        <v>4620207490419</v>
      </c>
      <c r="E91" s="339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43" t="s">
        <v>192</v>
      </c>
      <c r="Q91" s="341"/>
      <c r="R91" s="341"/>
      <c r="S91" s="341"/>
      <c r="T91" s="34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193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44" t="s">
        <v>40</v>
      </c>
      <c r="Q92" s="345"/>
      <c r="R92" s="345"/>
      <c r="S92" s="345"/>
      <c r="T92" s="345"/>
      <c r="U92" s="345"/>
      <c r="V92" s="346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47"/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8"/>
      <c r="P93" s="344" t="s">
        <v>40</v>
      </c>
      <c r="Q93" s="345"/>
      <c r="R93" s="345"/>
      <c r="S93" s="345"/>
      <c r="T93" s="345"/>
      <c r="U93" s="345"/>
      <c r="V93" s="346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81" t="s">
        <v>194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5"/>
      <c r="AB94" s="65"/>
      <c r="AC94" s="82"/>
    </row>
    <row r="95" spans="1:68" ht="14.25" customHeight="1" x14ac:dyDescent="0.25">
      <c r="A95" s="368" t="s">
        <v>195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66"/>
      <c r="AB95" s="66"/>
      <c r="AC95" s="83"/>
    </row>
    <row r="96" spans="1:68" ht="27" customHeight="1" x14ac:dyDescent="0.25">
      <c r="A96" s="63" t="s">
        <v>196</v>
      </c>
      <c r="B96" s="63" t="s">
        <v>197</v>
      </c>
      <c r="C96" s="36">
        <v>4301136042</v>
      </c>
      <c r="D96" s="339">
        <v>4607025784012</v>
      </c>
      <c r="E96" s="339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112</v>
      </c>
      <c r="M96" s="38" t="s">
        <v>86</v>
      </c>
      <c r="N96" s="38"/>
      <c r="O96" s="37">
        <v>180</v>
      </c>
      <c r="P96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198</v>
      </c>
      <c r="AG96" s="81"/>
      <c r="AJ96" s="87" t="s">
        <v>113</v>
      </c>
      <c r="AK96" s="87">
        <v>14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4301136040</v>
      </c>
      <c r="D97" s="339">
        <v>4607025784319</v>
      </c>
      <c r="E97" s="339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201</v>
      </c>
      <c r="AG97" s="81"/>
      <c r="AJ97" s="87" t="s">
        <v>89</v>
      </c>
      <c r="AK97" s="87">
        <v>1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202</v>
      </c>
      <c r="B98" s="63" t="s">
        <v>203</v>
      </c>
      <c r="C98" s="36">
        <v>4301136039</v>
      </c>
      <c r="D98" s="339">
        <v>4607111035370</v>
      </c>
      <c r="E98" s="339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204</v>
      </c>
      <c r="AG98" s="81"/>
      <c r="AJ98" s="87" t="s">
        <v>89</v>
      </c>
      <c r="AK98" s="87">
        <v>1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47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8"/>
      <c r="P99" s="344" t="s">
        <v>40</v>
      </c>
      <c r="Q99" s="345"/>
      <c r="R99" s="345"/>
      <c r="S99" s="345"/>
      <c r="T99" s="345"/>
      <c r="U99" s="345"/>
      <c r="V99" s="346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8"/>
      <c r="P100" s="344" t="s">
        <v>40</v>
      </c>
      <c r="Q100" s="345"/>
      <c r="R100" s="345"/>
      <c r="S100" s="345"/>
      <c r="T100" s="345"/>
      <c r="U100" s="345"/>
      <c r="V100" s="346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381" t="s">
        <v>205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customHeight="1" x14ac:dyDescent="0.25">
      <c r="A102" s="368" t="s">
        <v>82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  <c r="X102" s="368"/>
      <c r="Y102" s="368"/>
      <c r="Z102" s="368"/>
      <c r="AA102" s="66"/>
      <c r="AB102" s="66"/>
      <c r="AC102" s="83"/>
    </row>
    <row r="103" spans="1:68" ht="27" customHeight="1" x14ac:dyDescent="0.25">
      <c r="A103" s="63" t="s">
        <v>206</v>
      </c>
      <c r="B103" s="63" t="s">
        <v>207</v>
      </c>
      <c r="C103" s="36">
        <v>4301071051</v>
      </c>
      <c r="D103" s="339">
        <v>4607111039262</v>
      </c>
      <c r="E103" s="339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150</v>
      </c>
      <c r="AG103" s="81"/>
      <c r="AJ103" s="87" t="s">
        <v>89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208</v>
      </c>
      <c r="B104" s="63" t="s">
        <v>209</v>
      </c>
      <c r="C104" s="36">
        <v>4301070976</v>
      </c>
      <c r="D104" s="339">
        <v>4607111034144</v>
      </c>
      <c r="E104" s="339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101</v>
      </c>
      <c r="M104" s="38" t="s">
        <v>86</v>
      </c>
      <c r="N104" s="38"/>
      <c r="O104" s="37">
        <v>180</v>
      </c>
      <c r="P104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150</v>
      </c>
      <c r="AG104" s="81"/>
      <c r="AJ104" s="87" t="s">
        <v>102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210</v>
      </c>
      <c r="B105" s="63" t="s">
        <v>211</v>
      </c>
      <c r="C105" s="36">
        <v>4301071038</v>
      </c>
      <c r="D105" s="339">
        <v>4607111039248</v>
      </c>
      <c r="E105" s="339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150</v>
      </c>
      <c r="AG105" s="81"/>
      <c r="AJ105" s="87" t="s">
        <v>89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212</v>
      </c>
      <c r="B106" s="63" t="s">
        <v>213</v>
      </c>
      <c r="C106" s="36">
        <v>4301070973</v>
      </c>
      <c r="D106" s="339">
        <v>4607111033987</v>
      </c>
      <c r="E106" s="339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112</v>
      </c>
      <c r="M106" s="38" t="s">
        <v>86</v>
      </c>
      <c r="N106" s="38"/>
      <c r="O106" s="37">
        <v>180</v>
      </c>
      <c r="P106" s="4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214</v>
      </c>
      <c r="AG106" s="81"/>
      <c r="AJ106" s="87" t="s">
        <v>113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215</v>
      </c>
      <c r="B107" s="63" t="s">
        <v>216</v>
      </c>
      <c r="C107" s="36">
        <v>4301071049</v>
      </c>
      <c r="D107" s="339">
        <v>4607111039293</v>
      </c>
      <c r="E107" s="33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150</v>
      </c>
      <c r="AG107" s="81"/>
      <c r="AJ107" s="87" t="s">
        <v>89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217</v>
      </c>
      <c r="B108" s="63" t="s">
        <v>218</v>
      </c>
      <c r="C108" s="36">
        <v>4301071039</v>
      </c>
      <c r="D108" s="339">
        <v>4607111039279</v>
      </c>
      <c r="E108" s="33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150</v>
      </c>
      <c r="AG108" s="81"/>
      <c r="AJ108" s="87" t="s">
        <v>89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219</v>
      </c>
      <c r="B109" s="63" t="s">
        <v>220</v>
      </c>
      <c r="C109" s="36">
        <v>4301070958</v>
      </c>
      <c r="D109" s="339">
        <v>4607111038098</v>
      </c>
      <c r="E109" s="339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112</v>
      </c>
      <c r="M109" s="38" t="s">
        <v>86</v>
      </c>
      <c r="N109" s="38"/>
      <c r="O109" s="37">
        <v>180</v>
      </c>
      <c r="P109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221</v>
      </c>
      <c r="AG109" s="81"/>
      <c r="AJ109" s="87" t="s">
        <v>113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34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8"/>
      <c r="P110" s="344" t="s">
        <v>40</v>
      </c>
      <c r="Q110" s="345"/>
      <c r="R110" s="345"/>
      <c r="S110" s="345"/>
      <c r="T110" s="345"/>
      <c r="U110" s="345"/>
      <c r="V110" s="346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8"/>
      <c r="P111" s="344" t="s">
        <v>40</v>
      </c>
      <c r="Q111" s="345"/>
      <c r="R111" s="345"/>
      <c r="S111" s="345"/>
      <c r="T111" s="345"/>
      <c r="U111" s="345"/>
      <c r="V111" s="346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381" t="s">
        <v>222</v>
      </c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  <c r="AA112" s="65"/>
      <c r="AB112" s="65"/>
      <c r="AC112" s="82"/>
    </row>
    <row r="113" spans="1:68" ht="14.25" customHeight="1" x14ac:dyDescent="0.25">
      <c r="A113" s="368" t="s">
        <v>155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6"/>
      <c r="AB113" s="66"/>
      <c r="AC113" s="83"/>
    </row>
    <row r="114" spans="1:68" ht="27" customHeight="1" x14ac:dyDescent="0.25">
      <c r="A114" s="63" t="s">
        <v>223</v>
      </c>
      <c r="B114" s="63" t="s">
        <v>224</v>
      </c>
      <c r="C114" s="36">
        <v>4301135533</v>
      </c>
      <c r="D114" s="339">
        <v>4607111034014</v>
      </c>
      <c r="E114" s="339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225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226</v>
      </c>
      <c r="B115" s="63" t="s">
        <v>227</v>
      </c>
      <c r="C115" s="36">
        <v>4301135532</v>
      </c>
      <c r="D115" s="339">
        <v>4607111033994</v>
      </c>
      <c r="E115" s="33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41"/>
      <c r="R115" s="341"/>
      <c r="S115" s="341"/>
      <c r="T115" s="34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177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47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8"/>
      <c r="P116" s="344" t="s">
        <v>40</v>
      </c>
      <c r="Q116" s="345"/>
      <c r="R116" s="345"/>
      <c r="S116" s="345"/>
      <c r="T116" s="345"/>
      <c r="U116" s="345"/>
      <c r="V116" s="346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8"/>
      <c r="P117" s="344" t="s">
        <v>40</v>
      </c>
      <c r="Q117" s="345"/>
      <c r="R117" s="345"/>
      <c r="S117" s="345"/>
      <c r="T117" s="345"/>
      <c r="U117" s="345"/>
      <c r="V117" s="346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381" t="s">
        <v>228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65"/>
      <c r="AB118" s="65"/>
      <c r="AC118" s="82"/>
    </row>
    <row r="119" spans="1:68" ht="14.25" customHeight="1" x14ac:dyDescent="0.25">
      <c r="A119" s="368" t="s">
        <v>155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68"/>
      <c r="Y119" s="368"/>
      <c r="Z119" s="368"/>
      <c r="AA119" s="66"/>
      <c r="AB119" s="66"/>
      <c r="AC119" s="83"/>
    </row>
    <row r="120" spans="1:68" ht="27" customHeight="1" x14ac:dyDescent="0.25">
      <c r="A120" s="63" t="s">
        <v>229</v>
      </c>
      <c r="B120" s="63" t="s">
        <v>230</v>
      </c>
      <c r="C120" s="36">
        <v>4301135311</v>
      </c>
      <c r="D120" s="339">
        <v>4607111039095</v>
      </c>
      <c r="E120" s="339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96</v>
      </c>
      <c r="L120" s="37" t="s">
        <v>112</v>
      </c>
      <c r="M120" s="38" t="s">
        <v>86</v>
      </c>
      <c r="N120" s="38"/>
      <c r="O120" s="37">
        <v>180</v>
      </c>
      <c r="P120" s="4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41"/>
      <c r="R120" s="341"/>
      <c r="S120" s="341"/>
      <c r="T120" s="34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231</v>
      </c>
      <c r="AG120" s="81"/>
      <c r="AJ120" s="87" t="s">
        <v>113</v>
      </c>
      <c r="AK120" s="87">
        <v>14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232</v>
      </c>
      <c r="B121" s="63" t="s">
        <v>233</v>
      </c>
      <c r="C121" s="36">
        <v>4301135300</v>
      </c>
      <c r="D121" s="339">
        <v>4607111039101</v>
      </c>
      <c r="E121" s="339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3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41"/>
      <c r="R121" s="341"/>
      <c r="S121" s="341"/>
      <c r="T121" s="34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231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234</v>
      </c>
      <c r="B122" s="63" t="s">
        <v>235</v>
      </c>
      <c r="C122" s="36">
        <v>4301135282</v>
      </c>
      <c r="D122" s="339">
        <v>4607111034199</v>
      </c>
      <c r="E122" s="339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101</v>
      </c>
      <c r="M122" s="38" t="s">
        <v>86</v>
      </c>
      <c r="N122" s="38"/>
      <c r="O122" s="37">
        <v>180</v>
      </c>
      <c r="P122" s="4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41"/>
      <c r="R122" s="341"/>
      <c r="S122" s="341"/>
      <c r="T122" s="342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236</v>
      </c>
      <c r="AG122" s="81"/>
      <c r="AJ122" s="87" t="s">
        <v>102</v>
      </c>
      <c r="AK122" s="87">
        <v>70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8"/>
      <c r="P123" s="344" t="s">
        <v>40</v>
      </c>
      <c r="Q123" s="345"/>
      <c r="R123" s="345"/>
      <c r="S123" s="345"/>
      <c r="T123" s="345"/>
      <c r="U123" s="345"/>
      <c r="V123" s="346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8"/>
      <c r="P124" s="344" t="s">
        <v>40</v>
      </c>
      <c r="Q124" s="345"/>
      <c r="R124" s="345"/>
      <c r="S124" s="345"/>
      <c r="T124" s="345"/>
      <c r="U124" s="345"/>
      <c r="V124" s="346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customHeight="1" x14ac:dyDescent="0.25">
      <c r="A125" s="381" t="s">
        <v>237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381"/>
      <c r="Y125" s="381"/>
      <c r="Z125" s="381"/>
      <c r="AA125" s="65"/>
      <c r="AB125" s="65"/>
      <c r="AC125" s="82"/>
    </row>
    <row r="126" spans="1:68" ht="14.25" customHeight="1" x14ac:dyDescent="0.25">
      <c r="A126" s="368" t="s">
        <v>155</v>
      </c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68"/>
      <c r="W126" s="368"/>
      <c r="X126" s="368"/>
      <c r="Y126" s="368"/>
      <c r="Z126" s="368"/>
      <c r="AA126" s="66"/>
      <c r="AB126" s="66"/>
      <c r="AC126" s="83"/>
    </row>
    <row r="127" spans="1:68" ht="27" customHeight="1" x14ac:dyDescent="0.25">
      <c r="A127" s="63" t="s">
        <v>238</v>
      </c>
      <c r="B127" s="63" t="s">
        <v>239</v>
      </c>
      <c r="C127" s="36">
        <v>4301135275</v>
      </c>
      <c r="D127" s="339">
        <v>4607111034380</v>
      </c>
      <c r="E127" s="339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112</v>
      </c>
      <c r="M127" s="38" t="s">
        <v>86</v>
      </c>
      <c r="N127" s="38"/>
      <c r="O127" s="37">
        <v>180</v>
      </c>
      <c r="P127" s="4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240</v>
      </c>
      <c r="AG127" s="81"/>
      <c r="AJ127" s="87" t="s">
        <v>113</v>
      </c>
      <c r="AK127" s="87">
        <v>14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241</v>
      </c>
      <c r="B128" s="63" t="s">
        <v>242</v>
      </c>
      <c r="C128" s="36">
        <v>4301135277</v>
      </c>
      <c r="D128" s="339">
        <v>4607111034397</v>
      </c>
      <c r="E128" s="339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96</v>
      </c>
      <c r="L128" s="37" t="s">
        <v>101</v>
      </c>
      <c r="M128" s="38" t="s">
        <v>86</v>
      </c>
      <c r="N128" s="38"/>
      <c r="O128" s="37">
        <v>180</v>
      </c>
      <c r="P128" s="42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225</v>
      </c>
      <c r="AG128" s="81"/>
      <c r="AJ128" s="87" t="s">
        <v>102</v>
      </c>
      <c r="AK128" s="87">
        <v>70</v>
      </c>
      <c r="BB128" s="188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48"/>
      <c r="P129" s="344" t="s">
        <v>40</v>
      </c>
      <c r="Q129" s="345"/>
      <c r="R129" s="345"/>
      <c r="S129" s="345"/>
      <c r="T129" s="345"/>
      <c r="U129" s="345"/>
      <c r="V129" s="346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8"/>
      <c r="P130" s="344" t="s">
        <v>40</v>
      </c>
      <c r="Q130" s="345"/>
      <c r="R130" s="345"/>
      <c r="S130" s="345"/>
      <c r="T130" s="345"/>
      <c r="U130" s="345"/>
      <c r="V130" s="346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81" t="s">
        <v>243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381"/>
      <c r="Z131" s="381"/>
      <c r="AA131" s="65"/>
      <c r="AB131" s="65"/>
      <c r="AC131" s="82"/>
    </row>
    <row r="132" spans="1:68" ht="14.25" customHeight="1" x14ac:dyDescent="0.25">
      <c r="A132" s="368" t="s">
        <v>155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68"/>
      <c r="Z132" s="368"/>
      <c r="AA132" s="66"/>
      <c r="AB132" s="66"/>
      <c r="AC132" s="83"/>
    </row>
    <row r="133" spans="1:68" ht="27" customHeight="1" x14ac:dyDescent="0.25">
      <c r="A133" s="63" t="s">
        <v>244</v>
      </c>
      <c r="B133" s="63" t="s">
        <v>245</v>
      </c>
      <c r="C133" s="36">
        <v>4301135570</v>
      </c>
      <c r="D133" s="339">
        <v>4607111035806</v>
      </c>
      <c r="E133" s="339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26" t="s">
        <v>246</v>
      </c>
      <c r="Q133" s="341"/>
      <c r="R133" s="341"/>
      <c r="S133" s="341"/>
      <c r="T133" s="342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247</v>
      </c>
      <c r="AG133" s="81"/>
      <c r="AJ133" s="87" t="s">
        <v>89</v>
      </c>
      <c r="AK133" s="87">
        <v>1</v>
      </c>
      <c r="BB133" s="190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4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8"/>
      <c r="P134" s="344" t="s">
        <v>40</v>
      </c>
      <c r="Q134" s="345"/>
      <c r="R134" s="345"/>
      <c r="S134" s="345"/>
      <c r="T134" s="345"/>
      <c r="U134" s="345"/>
      <c r="V134" s="346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48"/>
      <c r="P135" s="344" t="s">
        <v>40</v>
      </c>
      <c r="Q135" s="345"/>
      <c r="R135" s="345"/>
      <c r="S135" s="345"/>
      <c r="T135" s="345"/>
      <c r="U135" s="345"/>
      <c r="V135" s="346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81" t="s">
        <v>248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65"/>
      <c r="AB136" s="65"/>
      <c r="AC136" s="82"/>
    </row>
    <row r="137" spans="1:68" ht="14.25" customHeight="1" x14ac:dyDescent="0.25">
      <c r="A137" s="368" t="s">
        <v>155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66"/>
      <c r="AB137" s="66"/>
      <c r="AC137" s="83"/>
    </row>
    <row r="138" spans="1:68" ht="16.5" customHeight="1" x14ac:dyDescent="0.25">
      <c r="A138" s="63" t="s">
        <v>249</v>
      </c>
      <c r="B138" s="63" t="s">
        <v>250</v>
      </c>
      <c r="C138" s="36">
        <v>4301135596</v>
      </c>
      <c r="D138" s="339">
        <v>4607111039613</v>
      </c>
      <c r="E138" s="339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24" t="s">
        <v>251</v>
      </c>
      <c r="Q138" s="341"/>
      <c r="R138" s="341"/>
      <c r="S138" s="341"/>
      <c r="T138" s="342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91" t="s">
        <v>231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7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8"/>
      <c r="P139" s="344" t="s">
        <v>40</v>
      </c>
      <c r="Q139" s="345"/>
      <c r="R139" s="345"/>
      <c r="S139" s="345"/>
      <c r="T139" s="345"/>
      <c r="U139" s="345"/>
      <c r="V139" s="346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8"/>
      <c r="P140" s="344" t="s">
        <v>40</v>
      </c>
      <c r="Q140" s="345"/>
      <c r="R140" s="345"/>
      <c r="S140" s="345"/>
      <c r="T140" s="345"/>
      <c r="U140" s="345"/>
      <c r="V140" s="346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81" t="s">
        <v>252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65"/>
      <c r="AB141" s="65"/>
      <c r="AC141" s="82"/>
    </row>
    <row r="142" spans="1:68" ht="14.25" customHeight="1" x14ac:dyDescent="0.25">
      <c r="A142" s="368" t="s">
        <v>253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66"/>
      <c r="AB142" s="66"/>
      <c r="AC142" s="83"/>
    </row>
    <row r="143" spans="1:68" ht="27" customHeight="1" x14ac:dyDescent="0.25">
      <c r="A143" s="63" t="s">
        <v>254</v>
      </c>
      <c r="B143" s="63" t="s">
        <v>255</v>
      </c>
      <c r="C143" s="36">
        <v>4301071054</v>
      </c>
      <c r="D143" s="339">
        <v>4607111035639</v>
      </c>
      <c r="E143" s="339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257</v>
      </c>
      <c r="L143" s="37" t="s">
        <v>88</v>
      </c>
      <c r="M143" s="38" t="s">
        <v>86</v>
      </c>
      <c r="N143" s="38"/>
      <c r="O143" s="37">
        <v>180</v>
      </c>
      <c r="P143" s="42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256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258</v>
      </c>
      <c r="B144" s="63" t="s">
        <v>259</v>
      </c>
      <c r="C144" s="36">
        <v>4301135540</v>
      </c>
      <c r="D144" s="339">
        <v>4607111035646</v>
      </c>
      <c r="E144" s="339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257</v>
      </c>
      <c r="L144" s="37" t="s">
        <v>88</v>
      </c>
      <c r="M144" s="38" t="s">
        <v>86</v>
      </c>
      <c r="N144" s="38"/>
      <c r="O144" s="37">
        <v>180</v>
      </c>
      <c r="P144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256</v>
      </c>
      <c r="AG144" s="81"/>
      <c r="AJ144" s="87" t="s">
        <v>89</v>
      </c>
      <c r="AK144" s="87">
        <v>1</v>
      </c>
      <c r="BB144" s="196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8"/>
      <c r="P145" s="344" t="s">
        <v>40</v>
      </c>
      <c r="Q145" s="345"/>
      <c r="R145" s="345"/>
      <c r="S145" s="345"/>
      <c r="T145" s="345"/>
      <c r="U145" s="345"/>
      <c r="V145" s="346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8"/>
      <c r="P146" s="344" t="s">
        <v>40</v>
      </c>
      <c r="Q146" s="345"/>
      <c r="R146" s="345"/>
      <c r="S146" s="345"/>
      <c r="T146" s="345"/>
      <c r="U146" s="345"/>
      <c r="V146" s="346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381" t="s">
        <v>260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65"/>
      <c r="AB147" s="65"/>
      <c r="AC147" s="82"/>
    </row>
    <row r="148" spans="1:68" ht="14.25" customHeight="1" x14ac:dyDescent="0.25">
      <c r="A148" s="368" t="s">
        <v>155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68"/>
      <c r="Z148" s="368"/>
      <c r="AA148" s="66"/>
      <c r="AB148" s="66"/>
      <c r="AC148" s="83"/>
    </row>
    <row r="149" spans="1:68" ht="27" customHeight="1" x14ac:dyDescent="0.25">
      <c r="A149" s="63" t="s">
        <v>261</v>
      </c>
      <c r="B149" s="63" t="s">
        <v>262</v>
      </c>
      <c r="C149" s="36">
        <v>4301135281</v>
      </c>
      <c r="D149" s="339">
        <v>4607111036568</v>
      </c>
      <c r="E149" s="339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263</v>
      </c>
      <c r="AG149" s="81"/>
      <c r="AJ149" s="87" t="s">
        <v>89</v>
      </c>
      <c r="AK149" s="87">
        <v>1</v>
      </c>
      <c r="BB149" s="198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8"/>
      <c r="P150" s="344" t="s">
        <v>40</v>
      </c>
      <c r="Q150" s="345"/>
      <c r="R150" s="345"/>
      <c r="S150" s="345"/>
      <c r="T150" s="345"/>
      <c r="U150" s="345"/>
      <c r="V150" s="346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8"/>
      <c r="P151" s="344" t="s">
        <v>40</v>
      </c>
      <c r="Q151" s="345"/>
      <c r="R151" s="345"/>
      <c r="S151" s="345"/>
      <c r="T151" s="345"/>
      <c r="U151" s="345"/>
      <c r="V151" s="346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380" t="s">
        <v>264</v>
      </c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380"/>
      <c r="S152" s="380"/>
      <c r="T152" s="380"/>
      <c r="U152" s="380"/>
      <c r="V152" s="380"/>
      <c r="W152" s="380"/>
      <c r="X152" s="380"/>
      <c r="Y152" s="380"/>
      <c r="Z152" s="380"/>
      <c r="AA152" s="54"/>
      <c r="AB152" s="54"/>
      <c r="AC152" s="54"/>
    </row>
    <row r="153" spans="1:68" ht="16.5" customHeight="1" x14ac:dyDescent="0.25">
      <c r="A153" s="381" t="s">
        <v>265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  <c r="AA153" s="65"/>
      <c r="AB153" s="65"/>
      <c r="AC153" s="82"/>
    </row>
    <row r="154" spans="1:68" ht="14.25" customHeight="1" x14ac:dyDescent="0.25">
      <c r="A154" s="368" t="s">
        <v>155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68"/>
      <c r="W154" s="368"/>
      <c r="X154" s="368"/>
      <c r="Y154" s="368"/>
      <c r="Z154" s="368"/>
      <c r="AA154" s="66"/>
      <c r="AB154" s="66"/>
      <c r="AC154" s="83"/>
    </row>
    <row r="155" spans="1:68" ht="27" customHeight="1" x14ac:dyDescent="0.25">
      <c r="A155" s="63" t="s">
        <v>266</v>
      </c>
      <c r="B155" s="63" t="s">
        <v>267</v>
      </c>
      <c r="C155" s="36">
        <v>4301135317</v>
      </c>
      <c r="D155" s="339">
        <v>4607111039057</v>
      </c>
      <c r="E155" s="339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151</v>
      </c>
      <c r="L155" s="37" t="s">
        <v>112</v>
      </c>
      <c r="M155" s="38" t="s">
        <v>86</v>
      </c>
      <c r="N155" s="38"/>
      <c r="O155" s="37">
        <v>180</v>
      </c>
      <c r="P155" s="421" t="s">
        <v>268</v>
      </c>
      <c r="Q155" s="341"/>
      <c r="R155" s="341"/>
      <c r="S155" s="341"/>
      <c r="T155" s="34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231</v>
      </c>
      <c r="AG155" s="81"/>
      <c r="AJ155" s="87" t="s">
        <v>113</v>
      </c>
      <c r="AK155" s="87">
        <v>18</v>
      </c>
      <c r="BB155" s="200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8"/>
      <c r="P156" s="344" t="s">
        <v>40</v>
      </c>
      <c r="Q156" s="345"/>
      <c r="R156" s="345"/>
      <c r="S156" s="345"/>
      <c r="T156" s="345"/>
      <c r="U156" s="345"/>
      <c r="V156" s="34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8"/>
      <c r="P157" s="344" t="s">
        <v>40</v>
      </c>
      <c r="Q157" s="345"/>
      <c r="R157" s="345"/>
      <c r="S157" s="345"/>
      <c r="T157" s="345"/>
      <c r="U157" s="345"/>
      <c r="V157" s="34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381" t="s">
        <v>269</v>
      </c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  <c r="AA158" s="65"/>
      <c r="AB158" s="65"/>
      <c r="AC158" s="82"/>
    </row>
    <row r="159" spans="1:68" ht="14.25" customHeight="1" x14ac:dyDescent="0.25">
      <c r="A159" s="368" t="s">
        <v>82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66"/>
      <c r="AB159" s="66"/>
      <c r="AC159" s="83"/>
    </row>
    <row r="160" spans="1:68" ht="16.5" customHeight="1" x14ac:dyDescent="0.25">
      <c r="A160" s="63" t="s">
        <v>270</v>
      </c>
      <c r="B160" s="63" t="s">
        <v>271</v>
      </c>
      <c r="C160" s="36">
        <v>4301071062</v>
      </c>
      <c r="D160" s="339">
        <v>4607111036384</v>
      </c>
      <c r="E160" s="339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17" t="s">
        <v>272</v>
      </c>
      <c r="Q160" s="341"/>
      <c r="R160" s="341"/>
      <c r="S160" s="341"/>
      <c r="T160" s="34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273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274</v>
      </c>
      <c r="B161" s="63" t="s">
        <v>275</v>
      </c>
      <c r="C161" s="36">
        <v>4301071056</v>
      </c>
      <c r="D161" s="339">
        <v>4640242180250</v>
      </c>
      <c r="E161" s="339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18" t="s">
        <v>276</v>
      </c>
      <c r="Q161" s="341"/>
      <c r="R161" s="341"/>
      <c r="S161" s="341"/>
      <c r="T161" s="34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277</v>
      </c>
      <c r="AG161" s="81"/>
      <c r="AJ161" s="87" t="s">
        <v>89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4301071050</v>
      </c>
      <c r="D162" s="339">
        <v>4607111036216</v>
      </c>
      <c r="E162" s="339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112</v>
      </c>
      <c r="M162" s="38" t="s">
        <v>86</v>
      </c>
      <c r="N162" s="38"/>
      <c r="O162" s="37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280</v>
      </c>
      <c r="AG162" s="81"/>
      <c r="AJ162" s="87" t="s">
        <v>113</v>
      </c>
      <c r="AK162" s="87">
        <v>12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281</v>
      </c>
      <c r="B163" s="63" t="s">
        <v>282</v>
      </c>
      <c r="C163" s="36">
        <v>4301071061</v>
      </c>
      <c r="D163" s="339">
        <v>4607111036278</v>
      </c>
      <c r="E163" s="339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283</v>
      </c>
      <c r="AG163" s="81"/>
      <c r="AJ163" s="87" t="s">
        <v>89</v>
      </c>
      <c r="AK163" s="87">
        <v>1</v>
      </c>
      <c r="BB163" s="20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4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8"/>
      <c r="P164" s="344" t="s">
        <v>40</v>
      </c>
      <c r="Q164" s="345"/>
      <c r="R164" s="345"/>
      <c r="S164" s="345"/>
      <c r="T164" s="345"/>
      <c r="U164" s="345"/>
      <c r="V164" s="346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8"/>
      <c r="P165" s="344" t="s">
        <v>40</v>
      </c>
      <c r="Q165" s="345"/>
      <c r="R165" s="345"/>
      <c r="S165" s="345"/>
      <c r="T165" s="345"/>
      <c r="U165" s="345"/>
      <c r="V165" s="346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368" t="s">
        <v>284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66"/>
      <c r="AB166" s="66"/>
      <c r="AC166" s="83"/>
    </row>
    <row r="167" spans="1:68" ht="27" customHeight="1" x14ac:dyDescent="0.25">
      <c r="A167" s="63" t="s">
        <v>285</v>
      </c>
      <c r="B167" s="63" t="s">
        <v>286</v>
      </c>
      <c r="C167" s="36">
        <v>4301080153</v>
      </c>
      <c r="D167" s="339">
        <v>4607111036827</v>
      </c>
      <c r="E167" s="339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287</v>
      </c>
      <c r="AG167" s="81"/>
      <c r="AJ167" s="87" t="s">
        <v>89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4301080154</v>
      </c>
      <c r="D168" s="339">
        <v>4607111036834</v>
      </c>
      <c r="E168" s="339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287</v>
      </c>
      <c r="AG168" s="81"/>
      <c r="AJ168" s="87" t="s">
        <v>89</v>
      </c>
      <c r="AK168" s="87">
        <v>1</v>
      </c>
      <c r="BB168" s="21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47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8"/>
      <c r="P169" s="344" t="s">
        <v>40</v>
      </c>
      <c r="Q169" s="345"/>
      <c r="R169" s="345"/>
      <c r="S169" s="345"/>
      <c r="T169" s="345"/>
      <c r="U169" s="345"/>
      <c r="V169" s="346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8"/>
      <c r="P170" s="344" t="s">
        <v>40</v>
      </c>
      <c r="Q170" s="345"/>
      <c r="R170" s="345"/>
      <c r="S170" s="345"/>
      <c r="T170" s="345"/>
      <c r="U170" s="345"/>
      <c r="V170" s="346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80" t="s">
        <v>290</v>
      </c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380"/>
      <c r="S171" s="380"/>
      <c r="T171" s="380"/>
      <c r="U171" s="380"/>
      <c r="V171" s="380"/>
      <c r="W171" s="380"/>
      <c r="X171" s="380"/>
      <c r="Y171" s="380"/>
      <c r="Z171" s="380"/>
      <c r="AA171" s="54"/>
      <c r="AB171" s="54"/>
      <c r="AC171" s="54"/>
    </row>
    <row r="172" spans="1:68" ht="16.5" customHeight="1" x14ac:dyDescent="0.25">
      <c r="A172" s="381" t="s">
        <v>291</v>
      </c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  <c r="AA172" s="65"/>
      <c r="AB172" s="65"/>
      <c r="AC172" s="82"/>
    </row>
    <row r="173" spans="1:68" ht="14.25" customHeight="1" x14ac:dyDescent="0.25">
      <c r="A173" s="368" t="s">
        <v>91</v>
      </c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4301132097</v>
      </c>
      <c r="D174" s="339">
        <v>4607111035721</v>
      </c>
      <c r="E174" s="339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101</v>
      </c>
      <c r="M174" s="38" t="s">
        <v>86</v>
      </c>
      <c r="N174" s="38"/>
      <c r="O174" s="37">
        <v>365</v>
      </c>
      <c r="P174" s="41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294</v>
      </c>
      <c r="AG174" s="81"/>
      <c r="AJ174" s="87" t="s">
        <v>102</v>
      </c>
      <c r="AK174" s="87">
        <v>70</v>
      </c>
      <c r="BB174" s="214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295</v>
      </c>
      <c r="B175" s="63" t="s">
        <v>296</v>
      </c>
      <c r="C175" s="36">
        <v>4301132100</v>
      </c>
      <c r="D175" s="339">
        <v>4607111035691</v>
      </c>
      <c r="E175" s="339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101</v>
      </c>
      <c r="M175" s="38" t="s">
        <v>86</v>
      </c>
      <c r="N175" s="38"/>
      <c r="O175" s="37">
        <v>365</v>
      </c>
      <c r="P175" s="41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297</v>
      </c>
      <c r="AG175" s="81"/>
      <c r="AJ175" s="87" t="s">
        <v>102</v>
      </c>
      <c r="AK175" s="87">
        <v>70</v>
      </c>
      <c r="BB175" s="21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298</v>
      </c>
      <c r="B176" s="63" t="s">
        <v>299</v>
      </c>
      <c r="C176" s="36">
        <v>4301132079</v>
      </c>
      <c r="D176" s="339">
        <v>4607111038487</v>
      </c>
      <c r="E176" s="339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96</v>
      </c>
      <c r="L176" s="37" t="s">
        <v>112</v>
      </c>
      <c r="M176" s="38" t="s">
        <v>86</v>
      </c>
      <c r="N176" s="38"/>
      <c r="O176" s="37">
        <v>180</v>
      </c>
      <c r="P176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300</v>
      </c>
      <c r="AG176" s="81"/>
      <c r="AJ176" s="87" t="s">
        <v>113</v>
      </c>
      <c r="AK176" s="87">
        <v>14</v>
      </c>
      <c r="BB176" s="21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47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8"/>
      <c r="P177" s="344" t="s">
        <v>40</v>
      </c>
      <c r="Q177" s="345"/>
      <c r="R177" s="345"/>
      <c r="S177" s="345"/>
      <c r="T177" s="345"/>
      <c r="U177" s="345"/>
      <c r="V177" s="346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8"/>
      <c r="P178" s="344" t="s">
        <v>40</v>
      </c>
      <c r="Q178" s="345"/>
      <c r="R178" s="345"/>
      <c r="S178" s="345"/>
      <c r="T178" s="345"/>
      <c r="U178" s="345"/>
      <c r="V178" s="346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8" t="s">
        <v>301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66"/>
      <c r="AB179" s="66"/>
      <c r="AC179" s="83"/>
    </row>
    <row r="180" spans="1:68" ht="27" customHeight="1" x14ac:dyDescent="0.25">
      <c r="A180" s="63" t="s">
        <v>302</v>
      </c>
      <c r="B180" s="63" t="s">
        <v>303</v>
      </c>
      <c r="C180" s="36">
        <v>4301051855</v>
      </c>
      <c r="D180" s="339">
        <v>4680115885875</v>
      </c>
      <c r="E180" s="339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308</v>
      </c>
      <c r="L180" s="37" t="s">
        <v>88</v>
      </c>
      <c r="M180" s="38" t="s">
        <v>307</v>
      </c>
      <c r="N180" s="38"/>
      <c r="O180" s="37">
        <v>365</v>
      </c>
      <c r="P180" s="410" t="s">
        <v>304</v>
      </c>
      <c r="Q180" s="341"/>
      <c r="R180" s="341"/>
      <c r="S180" s="341"/>
      <c r="T180" s="34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305</v>
      </c>
      <c r="AG180" s="81"/>
      <c r="AJ180" s="87" t="s">
        <v>89</v>
      </c>
      <c r="AK180" s="87">
        <v>1</v>
      </c>
      <c r="BB180" s="220" t="s">
        <v>306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309</v>
      </c>
      <c r="B181" s="63" t="s">
        <v>310</v>
      </c>
      <c r="C181" s="36">
        <v>4301051319</v>
      </c>
      <c r="D181" s="339">
        <v>4680115881204</v>
      </c>
      <c r="E181" s="339"/>
      <c r="F181" s="62">
        <v>0.33</v>
      </c>
      <c r="G181" s="37">
        <v>6</v>
      </c>
      <c r="H181" s="62">
        <v>1.98</v>
      </c>
      <c r="I181" s="62">
        <v>2.226</v>
      </c>
      <c r="J181" s="37">
        <v>182</v>
      </c>
      <c r="K181" s="37" t="s">
        <v>96</v>
      </c>
      <c r="L181" s="37" t="s">
        <v>88</v>
      </c>
      <c r="M181" s="38" t="s">
        <v>307</v>
      </c>
      <c r="N181" s="38"/>
      <c r="O181" s="37">
        <v>365</v>
      </c>
      <c r="P181" s="41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41"/>
      <c r="R181" s="341"/>
      <c r="S181" s="341"/>
      <c r="T181" s="34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IFERROR(IF(X181="","",X181*0.00651),"")</f>
        <v>0</v>
      </c>
      <c r="AA181" s="68" t="s">
        <v>46</v>
      </c>
      <c r="AB181" s="69" t="s">
        <v>46</v>
      </c>
      <c r="AC181" s="221" t="s">
        <v>311</v>
      </c>
      <c r="AG181" s="81"/>
      <c r="AJ181" s="87" t="s">
        <v>89</v>
      </c>
      <c r="AK181" s="87">
        <v>1</v>
      </c>
      <c r="BB181" s="222" t="s">
        <v>306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8"/>
      <c r="P182" s="344" t="s">
        <v>40</v>
      </c>
      <c r="Q182" s="345"/>
      <c r="R182" s="345"/>
      <c r="S182" s="345"/>
      <c r="T182" s="345"/>
      <c r="U182" s="345"/>
      <c r="V182" s="346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8"/>
      <c r="P183" s="344" t="s">
        <v>40</v>
      </c>
      <c r="Q183" s="345"/>
      <c r="R183" s="345"/>
      <c r="S183" s="345"/>
      <c r="T183" s="345"/>
      <c r="U183" s="345"/>
      <c r="V183" s="346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380" t="s">
        <v>312</v>
      </c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R184" s="380"/>
      <c r="S184" s="380"/>
      <c r="T184" s="380"/>
      <c r="U184" s="380"/>
      <c r="V184" s="380"/>
      <c r="W184" s="380"/>
      <c r="X184" s="380"/>
      <c r="Y184" s="380"/>
      <c r="Z184" s="380"/>
      <c r="AA184" s="54"/>
      <c r="AB184" s="54"/>
      <c r="AC184" s="54"/>
    </row>
    <row r="185" spans="1:68" ht="16.5" customHeight="1" x14ac:dyDescent="0.25">
      <c r="A185" s="381" t="s">
        <v>313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65"/>
      <c r="AB185" s="65"/>
      <c r="AC185" s="82"/>
    </row>
    <row r="186" spans="1:68" ht="14.25" customHeight="1" x14ac:dyDescent="0.25">
      <c r="A186" s="368" t="s">
        <v>155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66"/>
      <c r="AB186" s="66"/>
      <c r="AC186" s="83"/>
    </row>
    <row r="187" spans="1:68" ht="27" customHeight="1" x14ac:dyDescent="0.25">
      <c r="A187" s="63" t="s">
        <v>314</v>
      </c>
      <c r="B187" s="63" t="s">
        <v>315</v>
      </c>
      <c r="C187" s="36">
        <v>4301135707</v>
      </c>
      <c r="D187" s="339">
        <v>4620207490198</v>
      </c>
      <c r="E187" s="33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41"/>
      <c r="R187" s="341"/>
      <c r="S187" s="341"/>
      <c r="T187" s="34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316</v>
      </c>
      <c r="AG187" s="81"/>
      <c r="AJ187" s="87" t="s">
        <v>89</v>
      </c>
      <c r="AK187" s="87">
        <v>1</v>
      </c>
      <c r="BB187" s="22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317</v>
      </c>
      <c r="B188" s="63" t="s">
        <v>318</v>
      </c>
      <c r="C188" s="36">
        <v>4301135719</v>
      </c>
      <c r="D188" s="339">
        <v>4620207490235</v>
      </c>
      <c r="E188" s="339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41"/>
      <c r="R188" s="341"/>
      <c r="S188" s="341"/>
      <c r="T188" s="34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319</v>
      </c>
      <c r="AG188" s="81"/>
      <c r="AJ188" s="87" t="s">
        <v>89</v>
      </c>
      <c r="AK188" s="87">
        <v>1</v>
      </c>
      <c r="BB188" s="22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320</v>
      </c>
      <c r="B189" s="63" t="s">
        <v>321</v>
      </c>
      <c r="C189" s="36">
        <v>4301135697</v>
      </c>
      <c r="D189" s="339">
        <v>4620207490259</v>
      </c>
      <c r="E189" s="339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41"/>
      <c r="R189" s="341"/>
      <c r="S189" s="341"/>
      <c r="T189" s="34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316</v>
      </c>
      <c r="AG189" s="81"/>
      <c r="AJ189" s="87" t="s">
        <v>89</v>
      </c>
      <c r="AK189" s="87">
        <v>1</v>
      </c>
      <c r="BB189" s="22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47"/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8"/>
      <c r="P190" s="344" t="s">
        <v>40</v>
      </c>
      <c r="Q190" s="345"/>
      <c r="R190" s="345"/>
      <c r="S190" s="345"/>
      <c r="T190" s="345"/>
      <c r="U190" s="345"/>
      <c r="V190" s="34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4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8"/>
      <c r="P191" s="344" t="s">
        <v>40</v>
      </c>
      <c r="Q191" s="345"/>
      <c r="R191" s="345"/>
      <c r="S191" s="345"/>
      <c r="T191" s="345"/>
      <c r="U191" s="345"/>
      <c r="V191" s="34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81" t="s">
        <v>322</v>
      </c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65"/>
      <c r="AB192" s="65"/>
      <c r="AC192" s="82"/>
    </row>
    <row r="193" spans="1:68" ht="14.25" customHeight="1" x14ac:dyDescent="0.25">
      <c r="A193" s="368" t="s">
        <v>82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368"/>
      <c r="Z193" s="368"/>
      <c r="AA193" s="66"/>
      <c r="AB193" s="66"/>
      <c r="AC193" s="83"/>
    </row>
    <row r="194" spans="1:68" ht="16.5" customHeight="1" x14ac:dyDescent="0.25">
      <c r="A194" s="63" t="s">
        <v>323</v>
      </c>
      <c r="B194" s="63" t="s">
        <v>324</v>
      </c>
      <c r="C194" s="36">
        <v>4301070948</v>
      </c>
      <c r="D194" s="339">
        <v>4607111037022</v>
      </c>
      <c r="E194" s="339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101</v>
      </c>
      <c r="M194" s="38" t="s">
        <v>86</v>
      </c>
      <c r="N194" s="38"/>
      <c r="O194" s="37">
        <v>180</v>
      </c>
      <c r="P194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41"/>
      <c r="R194" s="341"/>
      <c r="S194" s="341"/>
      <c r="T194" s="34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325</v>
      </c>
      <c r="AG194" s="81"/>
      <c r="AJ194" s="87" t="s">
        <v>102</v>
      </c>
      <c r="AK194" s="87">
        <v>84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4301070990</v>
      </c>
      <c r="D195" s="339">
        <v>4607111038494</v>
      </c>
      <c r="E195" s="339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41"/>
      <c r="R195" s="341"/>
      <c r="S195" s="341"/>
      <c r="T195" s="34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328</v>
      </c>
      <c r="AG195" s="81"/>
      <c r="AJ195" s="87" t="s">
        <v>89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329</v>
      </c>
      <c r="B196" s="63" t="s">
        <v>330</v>
      </c>
      <c r="C196" s="36">
        <v>4301070966</v>
      </c>
      <c r="D196" s="339">
        <v>4607111038135</v>
      </c>
      <c r="E196" s="33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112</v>
      </c>
      <c r="M196" s="38" t="s">
        <v>86</v>
      </c>
      <c r="N196" s="38"/>
      <c r="O196" s="37">
        <v>180</v>
      </c>
      <c r="P196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41"/>
      <c r="R196" s="341"/>
      <c r="S196" s="341"/>
      <c r="T196" s="34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331</v>
      </c>
      <c r="AG196" s="81"/>
      <c r="AJ196" s="87" t="s">
        <v>113</v>
      </c>
      <c r="AK196" s="87">
        <v>12</v>
      </c>
      <c r="BB196" s="23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47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8"/>
      <c r="P197" s="344" t="s">
        <v>40</v>
      </c>
      <c r="Q197" s="345"/>
      <c r="R197" s="345"/>
      <c r="S197" s="345"/>
      <c r="T197" s="345"/>
      <c r="U197" s="345"/>
      <c r="V197" s="346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8"/>
      <c r="P198" s="344" t="s">
        <v>40</v>
      </c>
      <c r="Q198" s="345"/>
      <c r="R198" s="345"/>
      <c r="S198" s="345"/>
      <c r="T198" s="345"/>
      <c r="U198" s="345"/>
      <c r="V198" s="346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customHeight="1" x14ac:dyDescent="0.25">
      <c r="A199" s="381" t="s">
        <v>332</v>
      </c>
      <c r="B199" s="381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  <c r="R199" s="381"/>
      <c r="S199" s="381"/>
      <c r="T199" s="381"/>
      <c r="U199" s="381"/>
      <c r="V199" s="381"/>
      <c r="W199" s="381"/>
      <c r="X199" s="381"/>
      <c r="Y199" s="381"/>
      <c r="Z199" s="381"/>
      <c r="AA199" s="65"/>
      <c r="AB199" s="65"/>
      <c r="AC199" s="82"/>
    </row>
    <row r="200" spans="1:68" ht="14.25" customHeight="1" x14ac:dyDescent="0.25">
      <c r="A200" s="368" t="s">
        <v>82</v>
      </c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  <c r="Q200" s="368"/>
      <c r="R200" s="368"/>
      <c r="S200" s="368"/>
      <c r="T200" s="368"/>
      <c r="U200" s="368"/>
      <c r="V200" s="368"/>
      <c r="W200" s="368"/>
      <c r="X200" s="368"/>
      <c r="Y200" s="368"/>
      <c r="Z200" s="368"/>
      <c r="AA200" s="66"/>
      <c r="AB200" s="66"/>
      <c r="AC200" s="83"/>
    </row>
    <row r="201" spans="1:68" ht="27" customHeight="1" x14ac:dyDescent="0.25">
      <c r="A201" s="63" t="s">
        <v>333</v>
      </c>
      <c r="B201" s="63" t="s">
        <v>334</v>
      </c>
      <c r="C201" s="36">
        <v>4301070996</v>
      </c>
      <c r="D201" s="339">
        <v>4607111038654</v>
      </c>
      <c r="E201" s="339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41"/>
      <c r="R201" s="341"/>
      <c r="S201" s="341"/>
      <c r="T201" s="342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335</v>
      </c>
      <c r="AG201" s="81"/>
      <c r="AJ201" s="87" t="s">
        <v>89</v>
      </c>
      <c r="AK201" s="87">
        <v>1</v>
      </c>
      <c r="BB201" s="236" t="s">
        <v>70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customHeight="1" x14ac:dyDescent="0.25">
      <c r="A202" s="63" t="s">
        <v>336</v>
      </c>
      <c r="B202" s="63" t="s">
        <v>337</v>
      </c>
      <c r="C202" s="36">
        <v>4301070997</v>
      </c>
      <c r="D202" s="339">
        <v>4607111038586</v>
      </c>
      <c r="E202" s="339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87</v>
      </c>
      <c r="L202" s="37" t="s">
        <v>112</v>
      </c>
      <c r="M202" s="38" t="s">
        <v>86</v>
      </c>
      <c r="N202" s="38"/>
      <c r="O202" s="37">
        <v>180</v>
      </c>
      <c r="P202" s="3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41"/>
      <c r="R202" s="341"/>
      <c r="S202" s="341"/>
      <c r="T202" s="342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335</v>
      </c>
      <c r="AG202" s="81"/>
      <c r="AJ202" s="87" t="s">
        <v>113</v>
      </c>
      <c r="AK202" s="87">
        <v>12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4301070962</v>
      </c>
      <c r="D203" s="339">
        <v>4607111038609</v>
      </c>
      <c r="E203" s="339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3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41"/>
      <c r="R203" s="341"/>
      <c r="S203" s="341"/>
      <c r="T203" s="342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340</v>
      </c>
      <c r="AG203" s="81"/>
      <c r="AJ203" s="87" t="s">
        <v>89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341</v>
      </c>
      <c r="B204" s="63" t="s">
        <v>342</v>
      </c>
      <c r="C204" s="36">
        <v>4301070963</v>
      </c>
      <c r="D204" s="339">
        <v>4607111038630</v>
      </c>
      <c r="E204" s="339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41"/>
      <c r="R204" s="341"/>
      <c r="S204" s="341"/>
      <c r="T204" s="342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340</v>
      </c>
      <c r="AG204" s="81"/>
      <c r="AJ204" s="87" t="s">
        <v>89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4301070959</v>
      </c>
      <c r="D205" s="339">
        <v>4607111038616</v>
      </c>
      <c r="E205" s="339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41"/>
      <c r="R205" s="341"/>
      <c r="S205" s="341"/>
      <c r="T205" s="342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335</v>
      </c>
      <c r="AG205" s="81"/>
      <c r="AJ205" s="87" t="s">
        <v>89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4301070960</v>
      </c>
      <c r="D206" s="339">
        <v>4607111038623</v>
      </c>
      <c r="E206" s="339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112</v>
      </c>
      <c r="M206" s="38" t="s">
        <v>86</v>
      </c>
      <c r="N206" s="38"/>
      <c r="O206" s="37">
        <v>180</v>
      </c>
      <c r="P206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41"/>
      <c r="R206" s="341"/>
      <c r="S206" s="341"/>
      <c r="T206" s="342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335</v>
      </c>
      <c r="AG206" s="81"/>
      <c r="AJ206" s="87" t="s">
        <v>113</v>
      </c>
      <c r="AK206" s="87">
        <v>12</v>
      </c>
      <c r="BB206" s="24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x14ac:dyDescent="0.2">
      <c r="A207" s="347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8"/>
      <c r="P207" s="344" t="s">
        <v>40</v>
      </c>
      <c r="Q207" s="345"/>
      <c r="R207" s="345"/>
      <c r="S207" s="345"/>
      <c r="T207" s="345"/>
      <c r="U207" s="345"/>
      <c r="V207" s="346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8"/>
      <c r="P208" s="344" t="s">
        <v>40</v>
      </c>
      <c r="Q208" s="345"/>
      <c r="R208" s="345"/>
      <c r="S208" s="345"/>
      <c r="T208" s="345"/>
      <c r="U208" s="345"/>
      <c r="V208" s="346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381" t="s">
        <v>347</v>
      </c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  <c r="AA209" s="65"/>
      <c r="AB209" s="65"/>
      <c r="AC209" s="82"/>
    </row>
    <row r="210" spans="1:68" ht="14.25" customHeight="1" x14ac:dyDescent="0.25">
      <c r="A210" s="368" t="s">
        <v>82</v>
      </c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8"/>
      <c r="N210" s="368"/>
      <c r="O210" s="368"/>
      <c r="P210" s="368"/>
      <c r="Q210" s="368"/>
      <c r="R210" s="368"/>
      <c r="S210" s="368"/>
      <c r="T210" s="368"/>
      <c r="U210" s="368"/>
      <c r="V210" s="368"/>
      <c r="W210" s="368"/>
      <c r="X210" s="368"/>
      <c r="Y210" s="368"/>
      <c r="Z210" s="368"/>
      <c r="AA210" s="66"/>
      <c r="AB210" s="66"/>
      <c r="AC210" s="83"/>
    </row>
    <row r="211" spans="1:68" ht="27" customHeight="1" x14ac:dyDescent="0.25">
      <c r="A211" s="63" t="s">
        <v>348</v>
      </c>
      <c r="B211" s="63" t="s">
        <v>349</v>
      </c>
      <c r="C211" s="36">
        <v>4301070915</v>
      </c>
      <c r="D211" s="339">
        <v>4607111035882</v>
      </c>
      <c r="E211" s="339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41"/>
      <c r="R211" s="341"/>
      <c r="S211" s="341"/>
      <c r="T211" s="34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350</v>
      </c>
      <c r="AG211" s="81"/>
      <c r="AJ211" s="87" t="s">
        <v>89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4301070921</v>
      </c>
      <c r="D212" s="339">
        <v>4607111035905</v>
      </c>
      <c r="E212" s="339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41"/>
      <c r="R212" s="341"/>
      <c r="S212" s="341"/>
      <c r="T212" s="34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350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353</v>
      </c>
      <c r="B213" s="63" t="s">
        <v>354</v>
      </c>
      <c r="C213" s="36">
        <v>4301070917</v>
      </c>
      <c r="D213" s="339">
        <v>4607111035912</v>
      </c>
      <c r="E213" s="339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41"/>
      <c r="R213" s="341"/>
      <c r="S213" s="341"/>
      <c r="T213" s="342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355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4301070920</v>
      </c>
      <c r="D214" s="339">
        <v>4607111035929</v>
      </c>
      <c r="E214" s="339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112</v>
      </c>
      <c r="M214" s="38" t="s">
        <v>86</v>
      </c>
      <c r="N214" s="38"/>
      <c r="O214" s="37">
        <v>180</v>
      </c>
      <c r="P214" s="3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41"/>
      <c r="R214" s="341"/>
      <c r="S214" s="341"/>
      <c r="T214" s="342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355</v>
      </c>
      <c r="AG214" s="81"/>
      <c r="AJ214" s="87" t="s">
        <v>113</v>
      </c>
      <c r="AK214" s="87">
        <v>12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4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8"/>
      <c r="P215" s="344" t="s">
        <v>40</v>
      </c>
      <c r="Q215" s="345"/>
      <c r="R215" s="345"/>
      <c r="S215" s="345"/>
      <c r="T215" s="345"/>
      <c r="U215" s="345"/>
      <c r="V215" s="346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8"/>
      <c r="P216" s="344" t="s">
        <v>40</v>
      </c>
      <c r="Q216" s="345"/>
      <c r="R216" s="345"/>
      <c r="S216" s="345"/>
      <c r="T216" s="345"/>
      <c r="U216" s="345"/>
      <c r="V216" s="346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381" t="s">
        <v>358</v>
      </c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  <c r="AA217" s="65"/>
      <c r="AB217" s="65"/>
      <c r="AC217" s="82"/>
    </row>
    <row r="218" spans="1:68" ht="14.25" customHeight="1" x14ac:dyDescent="0.25">
      <c r="A218" s="368" t="s">
        <v>82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68"/>
      <c r="Z218" s="368"/>
      <c r="AA218" s="66"/>
      <c r="AB218" s="66"/>
      <c r="AC218" s="83"/>
    </row>
    <row r="219" spans="1:68" ht="16.5" customHeight="1" x14ac:dyDescent="0.25">
      <c r="A219" s="63" t="s">
        <v>359</v>
      </c>
      <c r="B219" s="63" t="s">
        <v>360</v>
      </c>
      <c r="C219" s="36">
        <v>4301070912</v>
      </c>
      <c r="D219" s="339">
        <v>4607111037213</v>
      </c>
      <c r="E219" s="339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39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41"/>
      <c r="R219" s="341"/>
      <c r="S219" s="341"/>
      <c r="T219" s="342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361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47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8"/>
      <c r="P220" s="344" t="s">
        <v>40</v>
      </c>
      <c r="Q220" s="345"/>
      <c r="R220" s="345"/>
      <c r="S220" s="345"/>
      <c r="T220" s="345"/>
      <c r="U220" s="345"/>
      <c r="V220" s="346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8"/>
      <c r="P221" s="344" t="s">
        <v>40</v>
      </c>
      <c r="Q221" s="345"/>
      <c r="R221" s="345"/>
      <c r="S221" s="345"/>
      <c r="T221" s="345"/>
      <c r="U221" s="345"/>
      <c r="V221" s="346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381" t="s">
        <v>362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  <c r="AA222" s="65"/>
      <c r="AB222" s="65"/>
      <c r="AC222" s="82"/>
    </row>
    <row r="223" spans="1:68" ht="14.25" customHeight="1" x14ac:dyDescent="0.25">
      <c r="A223" s="368" t="s">
        <v>301</v>
      </c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8"/>
      <c r="N223" s="368"/>
      <c r="O223" s="368"/>
      <c r="P223" s="368"/>
      <c r="Q223" s="368"/>
      <c r="R223" s="368"/>
      <c r="S223" s="368"/>
      <c r="T223" s="368"/>
      <c r="U223" s="368"/>
      <c r="V223" s="368"/>
      <c r="W223" s="368"/>
      <c r="X223" s="368"/>
      <c r="Y223" s="368"/>
      <c r="Z223" s="368"/>
      <c r="AA223" s="66"/>
      <c r="AB223" s="66"/>
      <c r="AC223" s="83"/>
    </row>
    <row r="224" spans="1:68" ht="27" customHeight="1" x14ac:dyDescent="0.25">
      <c r="A224" s="63" t="s">
        <v>363</v>
      </c>
      <c r="B224" s="63" t="s">
        <v>364</v>
      </c>
      <c r="C224" s="36">
        <v>4301051320</v>
      </c>
      <c r="D224" s="339">
        <v>4680115881334</v>
      </c>
      <c r="E224" s="339"/>
      <c r="F224" s="62">
        <v>0.33</v>
      </c>
      <c r="G224" s="37">
        <v>6</v>
      </c>
      <c r="H224" s="62">
        <v>1.98</v>
      </c>
      <c r="I224" s="62">
        <v>2.25</v>
      </c>
      <c r="J224" s="37">
        <v>182</v>
      </c>
      <c r="K224" s="37" t="s">
        <v>96</v>
      </c>
      <c r="L224" s="37" t="s">
        <v>88</v>
      </c>
      <c r="M224" s="38" t="s">
        <v>307</v>
      </c>
      <c r="N224" s="38"/>
      <c r="O224" s="37">
        <v>365</v>
      </c>
      <c r="P224" s="39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41"/>
      <c r="R224" s="341"/>
      <c r="S224" s="341"/>
      <c r="T224" s="34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IFERROR(IF(X224="","",X224*0.00651),"")</f>
        <v>0</v>
      </c>
      <c r="AA224" s="68" t="s">
        <v>46</v>
      </c>
      <c r="AB224" s="69" t="s">
        <v>46</v>
      </c>
      <c r="AC224" s="257" t="s">
        <v>365</v>
      </c>
      <c r="AG224" s="81"/>
      <c r="AJ224" s="87" t="s">
        <v>89</v>
      </c>
      <c r="AK224" s="87">
        <v>1</v>
      </c>
      <c r="BB224" s="258" t="s">
        <v>306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48"/>
      <c r="P225" s="344" t="s">
        <v>40</v>
      </c>
      <c r="Q225" s="345"/>
      <c r="R225" s="345"/>
      <c r="S225" s="345"/>
      <c r="T225" s="345"/>
      <c r="U225" s="345"/>
      <c r="V225" s="34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48"/>
      <c r="P226" s="344" t="s">
        <v>40</v>
      </c>
      <c r="Q226" s="345"/>
      <c r="R226" s="345"/>
      <c r="S226" s="345"/>
      <c r="T226" s="345"/>
      <c r="U226" s="345"/>
      <c r="V226" s="34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381" t="s">
        <v>366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65"/>
      <c r="AB227" s="65"/>
      <c r="AC227" s="82"/>
    </row>
    <row r="228" spans="1:68" ht="14.25" customHeight="1" x14ac:dyDescent="0.25">
      <c r="A228" s="368" t="s">
        <v>82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68"/>
      <c r="Z228" s="368"/>
      <c r="AA228" s="66"/>
      <c r="AB228" s="66"/>
      <c r="AC228" s="83"/>
    </row>
    <row r="229" spans="1:68" ht="16.5" customHeight="1" x14ac:dyDescent="0.25">
      <c r="A229" s="63" t="s">
        <v>367</v>
      </c>
      <c r="B229" s="63" t="s">
        <v>368</v>
      </c>
      <c r="C229" s="36">
        <v>4301071063</v>
      </c>
      <c r="D229" s="339">
        <v>4607111039019</v>
      </c>
      <c r="E229" s="339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41"/>
      <c r="R229" s="341"/>
      <c r="S229" s="341"/>
      <c r="T229" s="34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369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370</v>
      </c>
      <c r="B230" s="63" t="s">
        <v>371</v>
      </c>
      <c r="C230" s="36">
        <v>4301071000</v>
      </c>
      <c r="D230" s="339">
        <v>4607111038708</v>
      </c>
      <c r="E230" s="339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87</v>
      </c>
      <c r="L230" s="37" t="s">
        <v>112</v>
      </c>
      <c r="M230" s="38" t="s">
        <v>86</v>
      </c>
      <c r="N230" s="38"/>
      <c r="O230" s="37">
        <v>180</v>
      </c>
      <c r="P230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41"/>
      <c r="R230" s="341"/>
      <c r="S230" s="341"/>
      <c r="T230" s="34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369</v>
      </c>
      <c r="AG230" s="81"/>
      <c r="AJ230" s="87" t="s">
        <v>113</v>
      </c>
      <c r="AK230" s="87">
        <v>12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8"/>
      <c r="P231" s="344" t="s">
        <v>40</v>
      </c>
      <c r="Q231" s="345"/>
      <c r="R231" s="345"/>
      <c r="S231" s="345"/>
      <c r="T231" s="345"/>
      <c r="U231" s="345"/>
      <c r="V231" s="346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8"/>
      <c r="P232" s="344" t="s">
        <v>40</v>
      </c>
      <c r="Q232" s="345"/>
      <c r="R232" s="345"/>
      <c r="S232" s="345"/>
      <c r="T232" s="345"/>
      <c r="U232" s="345"/>
      <c r="V232" s="346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80" t="s">
        <v>372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80"/>
      <c r="AA233" s="54"/>
      <c r="AB233" s="54"/>
      <c r="AC233" s="54"/>
    </row>
    <row r="234" spans="1:68" ht="16.5" customHeight="1" x14ac:dyDescent="0.25">
      <c r="A234" s="381" t="s">
        <v>373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65"/>
      <c r="AB234" s="65"/>
      <c r="AC234" s="82"/>
    </row>
    <row r="235" spans="1:68" ht="14.25" customHeight="1" x14ac:dyDescent="0.25">
      <c r="A235" s="368" t="s">
        <v>82</v>
      </c>
      <c r="B235" s="368"/>
      <c r="C235" s="368"/>
      <c r="D235" s="368"/>
      <c r="E235" s="368"/>
      <c r="F235" s="368"/>
      <c r="G235" s="368"/>
      <c r="H235" s="368"/>
      <c r="I235" s="368"/>
      <c r="J235" s="368"/>
      <c r="K235" s="368"/>
      <c r="L235" s="368"/>
      <c r="M235" s="368"/>
      <c r="N235" s="368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66"/>
      <c r="AB235" s="66"/>
      <c r="AC235" s="83"/>
    </row>
    <row r="236" spans="1:68" ht="27" customHeight="1" x14ac:dyDescent="0.25">
      <c r="A236" s="63" t="s">
        <v>374</v>
      </c>
      <c r="B236" s="63" t="s">
        <v>375</v>
      </c>
      <c r="C236" s="36">
        <v>4301071036</v>
      </c>
      <c r="D236" s="339">
        <v>4607111036162</v>
      </c>
      <c r="E236" s="339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90</v>
      </c>
      <c r="P236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41"/>
      <c r="R236" s="341"/>
      <c r="S236" s="341"/>
      <c r="T236" s="34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376</v>
      </c>
      <c r="AG236" s="81"/>
      <c r="AJ236" s="87" t="s">
        <v>89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4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8"/>
      <c r="P237" s="344" t="s">
        <v>40</v>
      </c>
      <c r="Q237" s="345"/>
      <c r="R237" s="345"/>
      <c r="S237" s="345"/>
      <c r="T237" s="345"/>
      <c r="U237" s="345"/>
      <c r="V237" s="34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8"/>
      <c r="P238" s="344" t="s">
        <v>40</v>
      </c>
      <c r="Q238" s="345"/>
      <c r="R238" s="345"/>
      <c r="S238" s="345"/>
      <c r="T238" s="345"/>
      <c r="U238" s="345"/>
      <c r="V238" s="34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80" t="s">
        <v>377</v>
      </c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R239" s="380"/>
      <c r="S239" s="380"/>
      <c r="T239" s="380"/>
      <c r="U239" s="380"/>
      <c r="V239" s="380"/>
      <c r="W239" s="380"/>
      <c r="X239" s="380"/>
      <c r="Y239" s="380"/>
      <c r="Z239" s="380"/>
      <c r="AA239" s="54"/>
      <c r="AB239" s="54"/>
      <c r="AC239" s="54"/>
    </row>
    <row r="240" spans="1:68" ht="16.5" customHeight="1" x14ac:dyDescent="0.25">
      <c r="A240" s="381" t="s">
        <v>378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65"/>
      <c r="AB240" s="65"/>
      <c r="AC240" s="82"/>
    </row>
    <row r="241" spans="1:68" ht="14.25" customHeight="1" x14ac:dyDescent="0.25">
      <c r="A241" s="368" t="s">
        <v>82</v>
      </c>
      <c r="B241" s="368"/>
      <c r="C241" s="368"/>
      <c r="D241" s="368"/>
      <c r="E241" s="368"/>
      <c r="F241" s="368"/>
      <c r="G241" s="368"/>
      <c r="H241" s="368"/>
      <c r="I241" s="368"/>
      <c r="J241" s="368"/>
      <c r="K241" s="368"/>
      <c r="L241" s="368"/>
      <c r="M241" s="368"/>
      <c r="N241" s="368"/>
      <c r="O241" s="368"/>
      <c r="P241" s="368"/>
      <c r="Q241" s="368"/>
      <c r="R241" s="368"/>
      <c r="S241" s="368"/>
      <c r="T241" s="368"/>
      <c r="U241" s="368"/>
      <c r="V241" s="368"/>
      <c r="W241" s="368"/>
      <c r="X241" s="368"/>
      <c r="Y241" s="368"/>
      <c r="Z241" s="368"/>
      <c r="AA241" s="66"/>
      <c r="AB241" s="66"/>
      <c r="AC241" s="83"/>
    </row>
    <row r="242" spans="1:68" ht="27" customHeight="1" x14ac:dyDescent="0.25">
      <c r="A242" s="63" t="s">
        <v>379</v>
      </c>
      <c r="B242" s="63" t="s">
        <v>380</v>
      </c>
      <c r="C242" s="36">
        <v>4301071029</v>
      </c>
      <c r="D242" s="339">
        <v>4607111035899</v>
      </c>
      <c r="E242" s="339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87</v>
      </c>
      <c r="L242" s="37" t="s">
        <v>101</v>
      </c>
      <c r="M242" s="38" t="s">
        <v>86</v>
      </c>
      <c r="N242" s="38"/>
      <c r="O242" s="37">
        <v>180</v>
      </c>
      <c r="P242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41"/>
      <c r="R242" s="341"/>
      <c r="S242" s="341"/>
      <c r="T242" s="342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280</v>
      </c>
      <c r="AG242" s="81"/>
      <c r="AJ242" s="87" t="s">
        <v>102</v>
      </c>
      <c r="AK242" s="87">
        <v>84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381</v>
      </c>
      <c r="B243" s="63" t="s">
        <v>382</v>
      </c>
      <c r="C243" s="36">
        <v>4301070991</v>
      </c>
      <c r="D243" s="339">
        <v>4607111038180</v>
      </c>
      <c r="E243" s="339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87</v>
      </c>
      <c r="L243" s="37" t="s">
        <v>112</v>
      </c>
      <c r="M243" s="38" t="s">
        <v>86</v>
      </c>
      <c r="N243" s="38"/>
      <c r="O243" s="37">
        <v>180</v>
      </c>
      <c r="P243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41"/>
      <c r="R243" s="341"/>
      <c r="S243" s="341"/>
      <c r="T243" s="342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383</v>
      </c>
      <c r="AG243" s="81"/>
      <c r="AJ243" s="87" t="s">
        <v>113</v>
      </c>
      <c r="AK243" s="87">
        <v>12</v>
      </c>
      <c r="BB243" s="268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8"/>
      <c r="P244" s="344" t="s">
        <v>40</v>
      </c>
      <c r="Q244" s="345"/>
      <c r="R244" s="345"/>
      <c r="S244" s="345"/>
      <c r="T244" s="345"/>
      <c r="U244" s="345"/>
      <c r="V244" s="346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347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8"/>
      <c r="P245" s="344" t="s">
        <v>40</v>
      </c>
      <c r="Q245" s="345"/>
      <c r="R245" s="345"/>
      <c r="S245" s="345"/>
      <c r="T245" s="345"/>
      <c r="U245" s="345"/>
      <c r="V245" s="346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customHeight="1" x14ac:dyDescent="0.25">
      <c r="A246" s="381" t="s">
        <v>384</v>
      </c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65"/>
      <c r="AB246" s="65"/>
      <c r="AC246" s="82"/>
    </row>
    <row r="247" spans="1:68" ht="14.25" customHeight="1" x14ac:dyDescent="0.25">
      <c r="A247" s="368" t="s">
        <v>82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68"/>
      <c r="Z247" s="368"/>
      <c r="AA247" s="66"/>
      <c r="AB247" s="66"/>
      <c r="AC247" s="83"/>
    </row>
    <row r="248" spans="1:68" ht="27" customHeight="1" x14ac:dyDescent="0.25">
      <c r="A248" s="63" t="s">
        <v>385</v>
      </c>
      <c r="B248" s="63" t="s">
        <v>386</v>
      </c>
      <c r="C248" s="36">
        <v>4301070870</v>
      </c>
      <c r="D248" s="339">
        <v>4607111036711</v>
      </c>
      <c r="E248" s="339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41"/>
      <c r="R248" s="341"/>
      <c r="S248" s="341"/>
      <c r="T248" s="34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361</v>
      </c>
      <c r="AG248" s="81"/>
      <c r="AJ248" s="87" t="s">
        <v>89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8"/>
      <c r="P249" s="344" t="s">
        <v>40</v>
      </c>
      <c r="Q249" s="345"/>
      <c r="R249" s="345"/>
      <c r="S249" s="345"/>
      <c r="T249" s="345"/>
      <c r="U249" s="345"/>
      <c r="V249" s="346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8"/>
      <c r="P250" s="344" t="s">
        <v>40</v>
      </c>
      <c r="Q250" s="345"/>
      <c r="R250" s="345"/>
      <c r="S250" s="345"/>
      <c r="T250" s="345"/>
      <c r="U250" s="345"/>
      <c r="V250" s="346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80" t="s">
        <v>387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80"/>
      <c r="AA251" s="54"/>
      <c r="AB251" s="54"/>
      <c r="AC251" s="54"/>
    </row>
    <row r="252" spans="1:68" ht="16.5" customHeight="1" x14ac:dyDescent="0.25">
      <c r="A252" s="381" t="s">
        <v>388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65"/>
      <c r="AB252" s="65"/>
      <c r="AC252" s="82"/>
    </row>
    <row r="253" spans="1:68" ht="14.25" customHeight="1" x14ac:dyDescent="0.25">
      <c r="A253" s="368" t="s">
        <v>389</v>
      </c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8"/>
      <c r="N253" s="368"/>
      <c r="O253" s="368"/>
      <c r="P253" s="368"/>
      <c r="Q253" s="368"/>
      <c r="R253" s="368"/>
      <c r="S253" s="368"/>
      <c r="T253" s="368"/>
      <c r="U253" s="368"/>
      <c r="V253" s="368"/>
      <c r="W253" s="368"/>
      <c r="X253" s="368"/>
      <c r="Y253" s="368"/>
      <c r="Z253" s="368"/>
      <c r="AA253" s="66"/>
      <c r="AB253" s="66"/>
      <c r="AC253" s="83"/>
    </row>
    <row r="254" spans="1:68" ht="27" customHeight="1" x14ac:dyDescent="0.25">
      <c r="A254" s="63" t="s">
        <v>390</v>
      </c>
      <c r="B254" s="63" t="s">
        <v>391</v>
      </c>
      <c r="C254" s="36">
        <v>4301133004</v>
      </c>
      <c r="D254" s="339">
        <v>4607111039774</v>
      </c>
      <c r="E254" s="339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96</v>
      </c>
      <c r="L254" s="37" t="s">
        <v>88</v>
      </c>
      <c r="M254" s="38" t="s">
        <v>86</v>
      </c>
      <c r="N254" s="38"/>
      <c r="O254" s="37">
        <v>180</v>
      </c>
      <c r="P254" s="384" t="s">
        <v>392</v>
      </c>
      <c r="Q254" s="341"/>
      <c r="R254" s="341"/>
      <c r="S254" s="341"/>
      <c r="T254" s="34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189</v>
      </c>
      <c r="AC254" s="271" t="s">
        <v>393</v>
      </c>
      <c r="AG254" s="81"/>
      <c r="AJ254" s="87" t="s">
        <v>89</v>
      </c>
      <c r="AK254" s="87">
        <v>1</v>
      </c>
      <c r="BB254" s="272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8"/>
      <c r="P255" s="344" t="s">
        <v>40</v>
      </c>
      <c r="Q255" s="345"/>
      <c r="R255" s="345"/>
      <c r="S255" s="345"/>
      <c r="T255" s="345"/>
      <c r="U255" s="345"/>
      <c r="V255" s="346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8"/>
      <c r="P256" s="344" t="s">
        <v>40</v>
      </c>
      <c r="Q256" s="345"/>
      <c r="R256" s="345"/>
      <c r="S256" s="345"/>
      <c r="T256" s="345"/>
      <c r="U256" s="345"/>
      <c r="V256" s="346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customHeight="1" x14ac:dyDescent="0.25">
      <c r="A257" s="368" t="s">
        <v>155</v>
      </c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8"/>
      <c r="N257" s="368"/>
      <c r="O257" s="368"/>
      <c r="P257" s="368"/>
      <c r="Q257" s="368"/>
      <c r="R257" s="368"/>
      <c r="S257" s="368"/>
      <c r="T257" s="368"/>
      <c r="U257" s="368"/>
      <c r="V257" s="368"/>
      <c r="W257" s="368"/>
      <c r="X257" s="368"/>
      <c r="Y257" s="368"/>
      <c r="Z257" s="368"/>
      <c r="AA257" s="66"/>
      <c r="AB257" s="66"/>
      <c r="AC257" s="83"/>
    </row>
    <row r="258" spans="1:68" ht="37.5" customHeight="1" x14ac:dyDescent="0.25">
      <c r="A258" s="63" t="s">
        <v>394</v>
      </c>
      <c r="B258" s="63" t="s">
        <v>395</v>
      </c>
      <c r="C258" s="36">
        <v>4301135400</v>
      </c>
      <c r="D258" s="339">
        <v>4607111039361</v>
      </c>
      <c r="E258" s="339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41"/>
      <c r="R258" s="341"/>
      <c r="S258" s="341"/>
      <c r="T258" s="34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393</v>
      </c>
      <c r="AG258" s="81"/>
      <c r="AJ258" s="87" t="s">
        <v>89</v>
      </c>
      <c r="AK258" s="87">
        <v>1</v>
      </c>
      <c r="BB258" s="27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47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8"/>
      <c r="P259" s="344" t="s">
        <v>40</v>
      </c>
      <c r="Q259" s="345"/>
      <c r="R259" s="345"/>
      <c r="S259" s="345"/>
      <c r="T259" s="345"/>
      <c r="U259" s="345"/>
      <c r="V259" s="34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8"/>
      <c r="P260" s="344" t="s">
        <v>40</v>
      </c>
      <c r="Q260" s="345"/>
      <c r="R260" s="345"/>
      <c r="S260" s="345"/>
      <c r="T260" s="345"/>
      <c r="U260" s="345"/>
      <c r="V260" s="34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80" t="s">
        <v>265</v>
      </c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54"/>
      <c r="AB261" s="54"/>
      <c r="AC261" s="54"/>
    </row>
    <row r="262" spans="1:68" ht="16.5" customHeight="1" x14ac:dyDescent="0.25">
      <c r="A262" s="381" t="s">
        <v>265</v>
      </c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65"/>
      <c r="AB262" s="65"/>
      <c r="AC262" s="82"/>
    </row>
    <row r="263" spans="1:68" ht="14.25" customHeight="1" x14ac:dyDescent="0.25">
      <c r="A263" s="368" t="s">
        <v>82</v>
      </c>
      <c r="B263" s="368"/>
      <c r="C263" s="368"/>
      <c r="D263" s="368"/>
      <c r="E263" s="368"/>
      <c r="F263" s="368"/>
      <c r="G263" s="368"/>
      <c r="H263" s="368"/>
      <c r="I263" s="368"/>
      <c r="J263" s="368"/>
      <c r="K263" s="368"/>
      <c r="L263" s="368"/>
      <c r="M263" s="368"/>
      <c r="N263" s="368"/>
      <c r="O263" s="368"/>
      <c r="P263" s="368"/>
      <c r="Q263" s="368"/>
      <c r="R263" s="368"/>
      <c r="S263" s="368"/>
      <c r="T263" s="368"/>
      <c r="U263" s="368"/>
      <c r="V263" s="368"/>
      <c r="W263" s="368"/>
      <c r="X263" s="368"/>
      <c r="Y263" s="368"/>
      <c r="Z263" s="368"/>
      <c r="AA263" s="66"/>
      <c r="AB263" s="66"/>
      <c r="AC263" s="83"/>
    </row>
    <row r="264" spans="1:68" ht="27" customHeight="1" x14ac:dyDescent="0.25">
      <c r="A264" s="63" t="s">
        <v>396</v>
      </c>
      <c r="B264" s="63" t="s">
        <v>397</v>
      </c>
      <c r="C264" s="36">
        <v>4301071014</v>
      </c>
      <c r="D264" s="339">
        <v>4640242181264</v>
      </c>
      <c r="E264" s="339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87</v>
      </c>
      <c r="L264" s="37" t="s">
        <v>112</v>
      </c>
      <c r="M264" s="38" t="s">
        <v>86</v>
      </c>
      <c r="N264" s="38"/>
      <c r="O264" s="37">
        <v>180</v>
      </c>
      <c r="P264" s="382" t="s">
        <v>398</v>
      </c>
      <c r="Q264" s="341"/>
      <c r="R264" s="341"/>
      <c r="S264" s="341"/>
      <c r="T264" s="34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399</v>
      </c>
      <c r="AG264" s="81"/>
      <c r="AJ264" s="87" t="s">
        <v>113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400</v>
      </c>
      <c r="B265" s="63" t="s">
        <v>401</v>
      </c>
      <c r="C265" s="36">
        <v>4301071021</v>
      </c>
      <c r="D265" s="339">
        <v>4640242181325</v>
      </c>
      <c r="E265" s="339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87</v>
      </c>
      <c r="L265" s="37" t="s">
        <v>112</v>
      </c>
      <c r="M265" s="38" t="s">
        <v>86</v>
      </c>
      <c r="N265" s="38"/>
      <c r="O265" s="37">
        <v>180</v>
      </c>
      <c r="P265" s="383" t="s">
        <v>402</v>
      </c>
      <c r="Q265" s="341"/>
      <c r="R265" s="341"/>
      <c r="S265" s="341"/>
      <c r="T265" s="34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399</v>
      </c>
      <c r="AG265" s="81"/>
      <c r="AJ265" s="87" t="s">
        <v>113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403</v>
      </c>
      <c r="B266" s="63" t="s">
        <v>404</v>
      </c>
      <c r="C266" s="36">
        <v>4301070993</v>
      </c>
      <c r="D266" s="339">
        <v>4640242180670</v>
      </c>
      <c r="E266" s="339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87</v>
      </c>
      <c r="L266" s="37" t="s">
        <v>112</v>
      </c>
      <c r="M266" s="38" t="s">
        <v>86</v>
      </c>
      <c r="N266" s="38"/>
      <c r="O266" s="37">
        <v>180</v>
      </c>
      <c r="P266" s="378" t="s">
        <v>405</v>
      </c>
      <c r="Q266" s="341"/>
      <c r="R266" s="341"/>
      <c r="S266" s="341"/>
      <c r="T266" s="342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406</v>
      </c>
      <c r="AG266" s="81"/>
      <c r="AJ266" s="87" t="s">
        <v>113</v>
      </c>
      <c r="AK266" s="87">
        <v>12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8"/>
      <c r="P267" s="344" t="s">
        <v>40</v>
      </c>
      <c r="Q267" s="345"/>
      <c r="R267" s="345"/>
      <c r="S267" s="345"/>
      <c r="T267" s="345"/>
      <c r="U267" s="345"/>
      <c r="V267" s="346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8"/>
      <c r="P268" s="344" t="s">
        <v>40</v>
      </c>
      <c r="Q268" s="345"/>
      <c r="R268" s="345"/>
      <c r="S268" s="345"/>
      <c r="T268" s="345"/>
      <c r="U268" s="345"/>
      <c r="V268" s="346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68" t="s">
        <v>160</v>
      </c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66"/>
      <c r="AB269" s="66"/>
      <c r="AC269" s="83"/>
    </row>
    <row r="270" spans="1:68" ht="27" customHeight="1" x14ac:dyDescent="0.25">
      <c r="A270" s="63" t="s">
        <v>407</v>
      </c>
      <c r="B270" s="63" t="s">
        <v>408</v>
      </c>
      <c r="C270" s="36">
        <v>4301131019</v>
      </c>
      <c r="D270" s="339">
        <v>4640242180427</v>
      </c>
      <c r="E270" s="339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151</v>
      </c>
      <c r="L270" s="37" t="s">
        <v>112</v>
      </c>
      <c r="M270" s="38" t="s">
        <v>86</v>
      </c>
      <c r="N270" s="38"/>
      <c r="O270" s="37">
        <v>180</v>
      </c>
      <c r="P270" s="379" t="s">
        <v>409</v>
      </c>
      <c r="Q270" s="341"/>
      <c r="R270" s="341"/>
      <c r="S270" s="341"/>
      <c r="T270" s="34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410</v>
      </c>
      <c r="AG270" s="81"/>
      <c r="AJ270" s="87" t="s">
        <v>113</v>
      </c>
      <c r="AK270" s="87">
        <v>18</v>
      </c>
      <c r="BB270" s="28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8"/>
      <c r="P271" s="344" t="s">
        <v>40</v>
      </c>
      <c r="Q271" s="345"/>
      <c r="R271" s="345"/>
      <c r="S271" s="345"/>
      <c r="T271" s="345"/>
      <c r="U271" s="345"/>
      <c r="V271" s="34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8"/>
      <c r="P272" s="344" t="s">
        <v>40</v>
      </c>
      <c r="Q272" s="345"/>
      <c r="R272" s="345"/>
      <c r="S272" s="345"/>
      <c r="T272" s="345"/>
      <c r="U272" s="345"/>
      <c r="V272" s="34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368" t="s">
        <v>91</v>
      </c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68"/>
      <c r="N273" s="368"/>
      <c r="O273" s="368"/>
      <c r="P273" s="368"/>
      <c r="Q273" s="368"/>
      <c r="R273" s="368"/>
      <c r="S273" s="368"/>
      <c r="T273" s="368"/>
      <c r="U273" s="368"/>
      <c r="V273" s="368"/>
      <c r="W273" s="368"/>
      <c r="X273" s="368"/>
      <c r="Y273" s="368"/>
      <c r="Z273" s="368"/>
      <c r="AA273" s="66"/>
      <c r="AB273" s="66"/>
      <c r="AC273" s="83"/>
    </row>
    <row r="274" spans="1:68" ht="27" customHeight="1" x14ac:dyDescent="0.25">
      <c r="A274" s="63" t="s">
        <v>411</v>
      </c>
      <c r="B274" s="63" t="s">
        <v>412</v>
      </c>
      <c r="C274" s="36">
        <v>4301132080</v>
      </c>
      <c r="D274" s="339">
        <v>4640242180397</v>
      </c>
      <c r="E274" s="339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87</v>
      </c>
      <c r="L274" s="37" t="s">
        <v>101</v>
      </c>
      <c r="M274" s="38" t="s">
        <v>86</v>
      </c>
      <c r="N274" s="38"/>
      <c r="O274" s="37">
        <v>180</v>
      </c>
      <c r="P274" s="376" t="s">
        <v>413</v>
      </c>
      <c r="Q274" s="341"/>
      <c r="R274" s="341"/>
      <c r="S274" s="341"/>
      <c r="T274" s="342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414</v>
      </c>
      <c r="AG274" s="81"/>
      <c r="AJ274" s="87" t="s">
        <v>102</v>
      </c>
      <c r="AK274" s="87">
        <v>84</v>
      </c>
      <c r="BB274" s="284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415</v>
      </c>
      <c r="B275" s="63" t="s">
        <v>416</v>
      </c>
      <c r="C275" s="36">
        <v>4301132104</v>
      </c>
      <c r="D275" s="339">
        <v>4640242181219</v>
      </c>
      <c r="E275" s="339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112</v>
      </c>
      <c r="M275" s="38" t="s">
        <v>86</v>
      </c>
      <c r="N275" s="38"/>
      <c r="O275" s="37">
        <v>180</v>
      </c>
      <c r="P275" s="377" t="s">
        <v>417</v>
      </c>
      <c r="Q275" s="341"/>
      <c r="R275" s="341"/>
      <c r="S275" s="341"/>
      <c r="T275" s="342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414</v>
      </c>
      <c r="AG275" s="81"/>
      <c r="AJ275" s="87" t="s">
        <v>113</v>
      </c>
      <c r="AK275" s="87">
        <v>18</v>
      </c>
      <c r="BB275" s="286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7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8"/>
      <c r="P276" s="344" t="s">
        <v>40</v>
      </c>
      <c r="Q276" s="345"/>
      <c r="R276" s="345"/>
      <c r="S276" s="345"/>
      <c r="T276" s="345"/>
      <c r="U276" s="345"/>
      <c r="V276" s="346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8"/>
      <c r="P277" s="344" t="s">
        <v>40</v>
      </c>
      <c r="Q277" s="345"/>
      <c r="R277" s="345"/>
      <c r="S277" s="345"/>
      <c r="T277" s="345"/>
      <c r="U277" s="345"/>
      <c r="V277" s="346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customHeight="1" x14ac:dyDescent="0.25">
      <c r="A278" s="368" t="s">
        <v>195</v>
      </c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8"/>
      <c r="N278" s="368"/>
      <c r="O278" s="368"/>
      <c r="P278" s="368"/>
      <c r="Q278" s="368"/>
      <c r="R278" s="368"/>
      <c r="S278" s="368"/>
      <c r="T278" s="368"/>
      <c r="U278" s="368"/>
      <c r="V278" s="368"/>
      <c r="W278" s="368"/>
      <c r="X278" s="368"/>
      <c r="Y278" s="368"/>
      <c r="Z278" s="368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4301136028</v>
      </c>
      <c r="D279" s="339">
        <v>4640242180304</v>
      </c>
      <c r="E279" s="339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96</v>
      </c>
      <c r="L279" s="37" t="s">
        <v>112</v>
      </c>
      <c r="M279" s="38" t="s">
        <v>86</v>
      </c>
      <c r="N279" s="38"/>
      <c r="O279" s="37">
        <v>180</v>
      </c>
      <c r="P279" s="373" t="s">
        <v>420</v>
      </c>
      <c r="Q279" s="341"/>
      <c r="R279" s="341"/>
      <c r="S279" s="341"/>
      <c r="T279" s="342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421</v>
      </c>
      <c r="AG279" s="81"/>
      <c r="AJ279" s="87" t="s">
        <v>113</v>
      </c>
      <c r="AK279" s="87">
        <v>14</v>
      </c>
      <c r="BB279" s="288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4301136026</v>
      </c>
      <c r="D280" s="339">
        <v>4640242180236</v>
      </c>
      <c r="E280" s="339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87</v>
      </c>
      <c r="L280" s="37" t="s">
        <v>112</v>
      </c>
      <c r="M280" s="38" t="s">
        <v>86</v>
      </c>
      <c r="N280" s="38"/>
      <c r="O280" s="37">
        <v>180</v>
      </c>
      <c r="P280" s="374" t="s">
        <v>424</v>
      </c>
      <c r="Q280" s="341"/>
      <c r="R280" s="341"/>
      <c r="S280" s="341"/>
      <c r="T280" s="34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421</v>
      </c>
      <c r="AG280" s="81"/>
      <c r="AJ280" s="87" t="s">
        <v>113</v>
      </c>
      <c r="AK280" s="87">
        <v>12</v>
      </c>
      <c r="BB280" s="290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425</v>
      </c>
      <c r="B281" s="63" t="s">
        <v>426</v>
      </c>
      <c r="C281" s="36">
        <v>4301136029</v>
      </c>
      <c r="D281" s="339">
        <v>4640242180410</v>
      </c>
      <c r="E281" s="339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96</v>
      </c>
      <c r="L281" s="37" t="s">
        <v>112</v>
      </c>
      <c r="M281" s="38" t="s">
        <v>86</v>
      </c>
      <c r="N281" s="38"/>
      <c r="O281" s="37">
        <v>180</v>
      </c>
      <c r="P28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41"/>
      <c r="R281" s="341"/>
      <c r="S281" s="341"/>
      <c r="T281" s="34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421</v>
      </c>
      <c r="AG281" s="81"/>
      <c r="AJ281" s="87" t="s">
        <v>113</v>
      </c>
      <c r="AK281" s="87">
        <v>14</v>
      </c>
      <c r="BB281" s="292" t="s">
        <v>95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347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8"/>
      <c r="P282" s="344" t="s">
        <v>40</v>
      </c>
      <c r="Q282" s="345"/>
      <c r="R282" s="345"/>
      <c r="S282" s="345"/>
      <c r="T282" s="345"/>
      <c r="U282" s="345"/>
      <c r="V282" s="346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48"/>
      <c r="P283" s="344" t="s">
        <v>40</v>
      </c>
      <c r="Q283" s="345"/>
      <c r="R283" s="345"/>
      <c r="S283" s="345"/>
      <c r="T283" s="345"/>
      <c r="U283" s="345"/>
      <c r="V283" s="346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368" t="s">
        <v>155</v>
      </c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8"/>
      <c r="N284" s="368"/>
      <c r="O284" s="368"/>
      <c r="P284" s="368"/>
      <c r="Q284" s="368"/>
      <c r="R284" s="368"/>
      <c r="S284" s="368"/>
      <c r="T284" s="368"/>
      <c r="U284" s="368"/>
      <c r="V284" s="368"/>
      <c r="W284" s="368"/>
      <c r="X284" s="368"/>
      <c r="Y284" s="368"/>
      <c r="Z284" s="368"/>
      <c r="AA284" s="66"/>
      <c r="AB284" s="66"/>
      <c r="AC284" s="83"/>
    </row>
    <row r="285" spans="1:68" ht="27" customHeight="1" x14ac:dyDescent="0.25">
      <c r="A285" s="63" t="s">
        <v>427</v>
      </c>
      <c r="B285" s="63" t="s">
        <v>428</v>
      </c>
      <c r="C285" s="36">
        <v>4301135723</v>
      </c>
      <c r="D285" s="339">
        <v>4640242181783</v>
      </c>
      <c r="E285" s="339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369" t="s">
        <v>429</v>
      </c>
      <c r="Q285" s="341"/>
      <c r="R285" s="341"/>
      <c r="S285" s="341"/>
      <c r="T285" s="34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189</v>
      </c>
      <c r="AC285" s="293" t="s">
        <v>430</v>
      </c>
      <c r="AG285" s="81"/>
      <c r="AJ285" s="87" t="s">
        <v>89</v>
      </c>
      <c r="AK285" s="87">
        <v>1</v>
      </c>
      <c r="BB285" s="294" t="s">
        <v>95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customHeight="1" x14ac:dyDescent="0.25">
      <c r="A286" s="63" t="s">
        <v>431</v>
      </c>
      <c r="B286" s="63" t="s">
        <v>432</v>
      </c>
      <c r="C286" s="36">
        <v>4301135504</v>
      </c>
      <c r="D286" s="339">
        <v>4640242181554</v>
      </c>
      <c r="E286" s="339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70" t="s">
        <v>433</v>
      </c>
      <c r="Q286" s="341"/>
      <c r="R286" s="341"/>
      <c r="S286" s="341"/>
      <c r="T286" s="34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434</v>
      </c>
      <c r="AG286" s="81"/>
      <c r="AJ286" s="87" t="s">
        <v>89</v>
      </c>
      <c r="AK286" s="87">
        <v>1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435</v>
      </c>
      <c r="B287" s="63" t="s">
        <v>436</v>
      </c>
      <c r="C287" s="36">
        <v>4301135394</v>
      </c>
      <c r="D287" s="339">
        <v>4640242181561</v>
      </c>
      <c r="E287" s="339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112</v>
      </c>
      <c r="M287" s="38" t="s">
        <v>86</v>
      </c>
      <c r="N287" s="38"/>
      <c r="O287" s="37">
        <v>180</v>
      </c>
      <c r="P287" s="371" t="s">
        <v>437</v>
      </c>
      <c r="Q287" s="341"/>
      <c r="R287" s="341"/>
      <c r="S287" s="341"/>
      <c r="T287" s="34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438</v>
      </c>
      <c r="AG287" s="81"/>
      <c r="AJ287" s="87" t="s">
        <v>113</v>
      </c>
      <c r="AK287" s="87">
        <v>14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439</v>
      </c>
      <c r="B288" s="63" t="s">
        <v>440</v>
      </c>
      <c r="C288" s="36">
        <v>4301135552</v>
      </c>
      <c r="D288" s="339">
        <v>4640242181431</v>
      </c>
      <c r="E288" s="339"/>
      <c r="F288" s="62">
        <v>3.5</v>
      </c>
      <c r="G288" s="37">
        <v>1</v>
      </c>
      <c r="H288" s="62">
        <v>3.5</v>
      </c>
      <c r="I288" s="62">
        <v>3.6920000000000002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72" t="s">
        <v>441</v>
      </c>
      <c r="Q288" s="341"/>
      <c r="R288" s="341"/>
      <c r="S288" s="341"/>
      <c r="T288" s="34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IFERROR(IF(X288="","",X288*0.00936),"")</f>
        <v>0</v>
      </c>
      <c r="AA288" s="68" t="s">
        <v>46</v>
      </c>
      <c r="AB288" s="69" t="s">
        <v>46</v>
      </c>
      <c r="AC288" s="299" t="s">
        <v>442</v>
      </c>
      <c r="AG288" s="81"/>
      <c r="AJ288" s="87" t="s">
        <v>89</v>
      </c>
      <c r="AK288" s="87">
        <v>1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443</v>
      </c>
      <c r="B289" s="63" t="s">
        <v>444</v>
      </c>
      <c r="C289" s="36">
        <v>4301135374</v>
      </c>
      <c r="D289" s="339">
        <v>4640242181424</v>
      </c>
      <c r="E289" s="339"/>
      <c r="F289" s="62">
        <v>5.5</v>
      </c>
      <c r="G289" s="37">
        <v>1</v>
      </c>
      <c r="H289" s="62">
        <v>5.5</v>
      </c>
      <c r="I289" s="62">
        <v>5.7350000000000003</v>
      </c>
      <c r="J289" s="37">
        <v>84</v>
      </c>
      <c r="K289" s="37" t="s">
        <v>87</v>
      </c>
      <c r="L289" s="37" t="s">
        <v>112</v>
      </c>
      <c r="M289" s="38" t="s">
        <v>86</v>
      </c>
      <c r="N289" s="38"/>
      <c r="O289" s="37">
        <v>180</v>
      </c>
      <c r="P289" s="363" t="s">
        <v>445</v>
      </c>
      <c r="Q289" s="341"/>
      <c r="R289" s="341"/>
      <c r="S289" s="341"/>
      <c r="T289" s="34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1" t="s">
        <v>434</v>
      </c>
      <c r="AG289" s="81"/>
      <c r="AJ289" s="87" t="s">
        <v>113</v>
      </c>
      <c r="AK289" s="87">
        <v>12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446</v>
      </c>
      <c r="B290" s="63" t="s">
        <v>447</v>
      </c>
      <c r="C290" s="36">
        <v>4301135320</v>
      </c>
      <c r="D290" s="339">
        <v>4640242181592</v>
      </c>
      <c r="E290" s="339"/>
      <c r="F290" s="62">
        <v>3.5</v>
      </c>
      <c r="G290" s="37">
        <v>1</v>
      </c>
      <c r="H290" s="62">
        <v>3.5</v>
      </c>
      <c r="I290" s="62">
        <v>3.6850000000000001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364" t="s">
        <v>448</v>
      </c>
      <c r="Q290" s="341"/>
      <c r="R290" s="341"/>
      <c r="S290" s="341"/>
      <c r="T290" s="34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ref="Z290:Z297" si="29">IFERROR(IF(X290="","",X290*0.00936),"")</f>
        <v>0</v>
      </c>
      <c r="AA290" s="68" t="s">
        <v>46</v>
      </c>
      <c r="AB290" s="69" t="s">
        <v>46</v>
      </c>
      <c r="AC290" s="303" t="s">
        <v>449</v>
      </c>
      <c r="AG290" s="81"/>
      <c r="AJ290" s="87" t="s">
        <v>89</v>
      </c>
      <c r="AK290" s="87">
        <v>1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450</v>
      </c>
      <c r="B291" s="63" t="s">
        <v>451</v>
      </c>
      <c r="C291" s="36">
        <v>4301135405</v>
      </c>
      <c r="D291" s="339">
        <v>4640242181523</v>
      </c>
      <c r="E291" s="339"/>
      <c r="F291" s="62">
        <v>3</v>
      </c>
      <c r="G291" s="37">
        <v>1</v>
      </c>
      <c r="H291" s="62">
        <v>3</v>
      </c>
      <c r="I291" s="62">
        <v>3.1920000000000002</v>
      </c>
      <c r="J291" s="37">
        <v>126</v>
      </c>
      <c r="K291" s="37" t="s">
        <v>96</v>
      </c>
      <c r="L291" s="37" t="s">
        <v>112</v>
      </c>
      <c r="M291" s="38" t="s">
        <v>86</v>
      </c>
      <c r="N291" s="38"/>
      <c r="O291" s="37">
        <v>180</v>
      </c>
      <c r="P291" s="365" t="s">
        <v>452</v>
      </c>
      <c r="Q291" s="341"/>
      <c r="R291" s="341"/>
      <c r="S291" s="341"/>
      <c r="T291" s="34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438</v>
      </c>
      <c r="AG291" s="81"/>
      <c r="AJ291" s="87" t="s">
        <v>113</v>
      </c>
      <c r="AK291" s="87">
        <v>14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453</v>
      </c>
      <c r="B292" s="63" t="s">
        <v>454</v>
      </c>
      <c r="C292" s="36">
        <v>4301135404</v>
      </c>
      <c r="D292" s="339">
        <v>4640242181516</v>
      </c>
      <c r="E292" s="339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366" t="s">
        <v>455</v>
      </c>
      <c r="Q292" s="341"/>
      <c r="R292" s="341"/>
      <c r="S292" s="341"/>
      <c r="T292" s="34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442</v>
      </c>
      <c r="AG292" s="81"/>
      <c r="AJ292" s="87" t="s">
        <v>89</v>
      </c>
      <c r="AK292" s="87">
        <v>1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37.5" customHeight="1" x14ac:dyDescent="0.25">
      <c r="A293" s="63" t="s">
        <v>456</v>
      </c>
      <c r="B293" s="63" t="s">
        <v>457</v>
      </c>
      <c r="C293" s="36">
        <v>4301135402</v>
      </c>
      <c r="D293" s="339">
        <v>4640242181493</v>
      </c>
      <c r="E293" s="339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367" t="s">
        <v>458</v>
      </c>
      <c r="Q293" s="341"/>
      <c r="R293" s="341"/>
      <c r="S293" s="341"/>
      <c r="T293" s="34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434</v>
      </c>
      <c r="AG293" s="81"/>
      <c r="AJ293" s="87" t="s">
        <v>89</v>
      </c>
      <c r="AK293" s="87">
        <v>1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459</v>
      </c>
      <c r="B294" s="63" t="s">
        <v>460</v>
      </c>
      <c r="C294" s="36">
        <v>4301135375</v>
      </c>
      <c r="D294" s="339">
        <v>4640242181486</v>
      </c>
      <c r="E294" s="339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96</v>
      </c>
      <c r="L294" s="37" t="s">
        <v>112</v>
      </c>
      <c r="M294" s="38" t="s">
        <v>86</v>
      </c>
      <c r="N294" s="38"/>
      <c r="O294" s="37">
        <v>180</v>
      </c>
      <c r="P294" s="358" t="s">
        <v>461</v>
      </c>
      <c r="Q294" s="341"/>
      <c r="R294" s="341"/>
      <c r="S294" s="341"/>
      <c r="T294" s="34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434</v>
      </c>
      <c r="AG294" s="81"/>
      <c r="AJ294" s="87" t="s">
        <v>113</v>
      </c>
      <c r="AK294" s="87">
        <v>14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462</v>
      </c>
      <c r="B295" s="63" t="s">
        <v>463</v>
      </c>
      <c r="C295" s="36">
        <v>4301135403</v>
      </c>
      <c r="D295" s="339">
        <v>4640242181509</v>
      </c>
      <c r="E295" s="339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96</v>
      </c>
      <c r="L295" s="37" t="s">
        <v>112</v>
      </c>
      <c r="M295" s="38" t="s">
        <v>86</v>
      </c>
      <c r="N295" s="38"/>
      <c r="O295" s="37">
        <v>180</v>
      </c>
      <c r="P295" s="359" t="s">
        <v>464</v>
      </c>
      <c r="Q295" s="341"/>
      <c r="R295" s="341"/>
      <c r="S295" s="341"/>
      <c r="T295" s="342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434</v>
      </c>
      <c r="AG295" s="81"/>
      <c r="AJ295" s="87" t="s">
        <v>113</v>
      </c>
      <c r="AK295" s="87">
        <v>14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465</v>
      </c>
      <c r="B296" s="63" t="s">
        <v>466</v>
      </c>
      <c r="C296" s="36">
        <v>4301135304</v>
      </c>
      <c r="D296" s="339">
        <v>4640242181240</v>
      </c>
      <c r="E296" s="339"/>
      <c r="F296" s="62">
        <v>0.3</v>
      </c>
      <c r="G296" s="37">
        <v>9</v>
      </c>
      <c r="H296" s="62">
        <v>2.7</v>
      </c>
      <c r="I296" s="62">
        <v>2.88</v>
      </c>
      <c r="J296" s="37">
        <v>126</v>
      </c>
      <c r="K296" s="37" t="s">
        <v>96</v>
      </c>
      <c r="L296" s="37" t="s">
        <v>112</v>
      </c>
      <c r="M296" s="38" t="s">
        <v>86</v>
      </c>
      <c r="N296" s="38"/>
      <c r="O296" s="37">
        <v>180</v>
      </c>
      <c r="P296" s="360" t="s">
        <v>467</v>
      </c>
      <c r="Q296" s="341"/>
      <c r="R296" s="341"/>
      <c r="S296" s="341"/>
      <c r="T296" s="342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434</v>
      </c>
      <c r="AG296" s="81"/>
      <c r="AJ296" s="87" t="s">
        <v>113</v>
      </c>
      <c r="AK296" s="87">
        <v>14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468</v>
      </c>
      <c r="B297" s="63" t="s">
        <v>469</v>
      </c>
      <c r="C297" s="36">
        <v>4301135310</v>
      </c>
      <c r="D297" s="339">
        <v>4640242181318</v>
      </c>
      <c r="E297" s="339"/>
      <c r="F297" s="62">
        <v>0.3</v>
      </c>
      <c r="G297" s="37">
        <v>9</v>
      </c>
      <c r="H297" s="62">
        <v>2.7</v>
      </c>
      <c r="I297" s="62">
        <v>2.988</v>
      </c>
      <c r="J297" s="37">
        <v>126</v>
      </c>
      <c r="K297" s="37" t="s">
        <v>96</v>
      </c>
      <c r="L297" s="37" t="s">
        <v>112</v>
      </c>
      <c r="M297" s="38" t="s">
        <v>86</v>
      </c>
      <c r="N297" s="38"/>
      <c r="O297" s="37">
        <v>180</v>
      </c>
      <c r="P297" s="361" t="s">
        <v>470</v>
      </c>
      <c r="Q297" s="341"/>
      <c r="R297" s="341"/>
      <c r="S297" s="341"/>
      <c r="T297" s="342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17" t="s">
        <v>438</v>
      </c>
      <c r="AG297" s="81"/>
      <c r="AJ297" s="87" t="s">
        <v>113</v>
      </c>
      <c r="AK297" s="87">
        <v>14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471</v>
      </c>
      <c r="B298" s="63" t="s">
        <v>472</v>
      </c>
      <c r="C298" s="36">
        <v>4301135306</v>
      </c>
      <c r="D298" s="339">
        <v>4640242181578</v>
      </c>
      <c r="E298" s="339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151</v>
      </c>
      <c r="L298" s="37" t="s">
        <v>112</v>
      </c>
      <c r="M298" s="38" t="s">
        <v>86</v>
      </c>
      <c r="N298" s="38"/>
      <c r="O298" s="37">
        <v>180</v>
      </c>
      <c r="P298" s="362" t="s">
        <v>473</v>
      </c>
      <c r="Q298" s="341"/>
      <c r="R298" s="341"/>
      <c r="S298" s="341"/>
      <c r="T298" s="342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434</v>
      </c>
      <c r="AG298" s="81"/>
      <c r="AJ298" s="87" t="s">
        <v>113</v>
      </c>
      <c r="AK298" s="87">
        <v>18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474</v>
      </c>
      <c r="B299" s="63" t="s">
        <v>475</v>
      </c>
      <c r="C299" s="36">
        <v>4301135305</v>
      </c>
      <c r="D299" s="339">
        <v>4640242181394</v>
      </c>
      <c r="E299" s="339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151</v>
      </c>
      <c r="L299" s="37" t="s">
        <v>112</v>
      </c>
      <c r="M299" s="38" t="s">
        <v>86</v>
      </c>
      <c r="N299" s="38"/>
      <c r="O299" s="37">
        <v>180</v>
      </c>
      <c r="P299" s="353" t="s">
        <v>476</v>
      </c>
      <c r="Q299" s="341"/>
      <c r="R299" s="341"/>
      <c r="S299" s="341"/>
      <c r="T299" s="342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434</v>
      </c>
      <c r="AG299" s="81"/>
      <c r="AJ299" s="87" t="s">
        <v>113</v>
      </c>
      <c r="AK299" s="87">
        <v>18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477</v>
      </c>
      <c r="B300" s="63" t="s">
        <v>478</v>
      </c>
      <c r="C300" s="36">
        <v>4301135309</v>
      </c>
      <c r="D300" s="339">
        <v>4640242181332</v>
      </c>
      <c r="E300" s="339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151</v>
      </c>
      <c r="L300" s="37" t="s">
        <v>112</v>
      </c>
      <c r="M300" s="38" t="s">
        <v>86</v>
      </c>
      <c r="N300" s="38"/>
      <c r="O300" s="37">
        <v>180</v>
      </c>
      <c r="P300" s="354" t="s">
        <v>479</v>
      </c>
      <c r="Q300" s="341"/>
      <c r="R300" s="341"/>
      <c r="S300" s="341"/>
      <c r="T300" s="342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434</v>
      </c>
      <c r="AG300" s="81"/>
      <c r="AJ300" s="87" t="s">
        <v>113</v>
      </c>
      <c r="AK300" s="87">
        <v>18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480</v>
      </c>
      <c r="B301" s="63" t="s">
        <v>481</v>
      </c>
      <c r="C301" s="36">
        <v>4301135308</v>
      </c>
      <c r="D301" s="339">
        <v>4640242181349</v>
      </c>
      <c r="E301" s="339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151</v>
      </c>
      <c r="L301" s="37" t="s">
        <v>112</v>
      </c>
      <c r="M301" s="38" t="s">
        <v>86</v>
      </c>
      <c r="N301" s="38"/>
      <c r="O301" s="37">
        <v>180</v>
      </c>
      <c r="P301" s="355" t="s">
        <v>482</v>
      </c>
      <c r="Q301" s="341"/>
      <c r="R301" s="341"/>
      <c r="S301" s="341"/>
      <c r="T301" s="34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434</v>
      </c>
      <c r="AG301" s="81"/>
      <c r="AJ301" s="87" t="s">
        <v>113</v>
      </c>
      <c r="AK301" s="87">
        <v>18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483</v>
      </c>
      <c r="B302" s="63" t="s">
        <v>484</v>
      </c>
      <c r="C302" s="36">
        <v>4301135307</v>
      </c>
      <c r="D302" s="339">
        <v>4640242181370</v>
      </c>
      <c r="E302" s="339"/>
      <c r="F302" s="62">
        <v>0.3</v>
      </c>
      <c r="G302" s="37">
        <v>9</v>
      </c>
      <c r="H302" s="62">
        <v>2.7</v>
      </c>
      <c r="I302" s="62">
        <v>2.9079999999999999</v>
      </c>
      <c r="J302" s="37">
        <v>234</v>
      </c>
      <c r="K302" s="37" t="s">
        <v>151</v>
      </c>
      <c r="L302" s="37" t="s">
        <v>88</v>
      </c>
      <c r="M302" s="38" t="s">
        <v>86</v>
      </c>
      <c r="N302" s="38"/>
      <c r="O302" s="37">
        <v>180</v>
      </c>
      <c r="P302" s="356" t="s">
        <v>485</v>
      </c>
      <c r="Q302" s="341"/>
      <c r="R302" s="341"/>
      <c r="S302" s="341"/>
      <c r="T302" s="34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27" t="s">
        <v>486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487</v>
      </c>
      <c r="B303" s="63" t="s">
        <v>488</v>
      </c>
      <c r="C303" s="36">
        <v>4301135318</v>
      </c>
      <c r="D303" s="339">
        <v>4607111037480</v>
      </c>
      <c r="E303" s="339"/>
      <c r="F303" s="62">
        <v>1</v>
      </c>
      <c r="G303" s="37">
        <v>4</v>
      </c>
      <c r="H303" s="62">
        <v>4</v>
      </c>
      <c r="I303" s="62">
        <v>4.2724000000000002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357" t="s">
        <v>489</v>
      </c>
      <c r="Q303" s="341"/>
      <c r="R303" s="341"/>
      <c r="S303" s="341"/>
      <c r="T303" s="34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490</v>
      </c>
      <c r="AG303" s="81"/>
      <c r="AJ303" s="87" t="s">
        <v>89</v>
      </c>
      <c r="AK303" s="87">
        <v>1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4301135319</v>
      </c>
      <c r="D304" s="339">
        <v>4607111037473</v>
      </c>
      <c r="E304" s="339"/>
      <c r="F304" s="62">
        <v>1</v>
      </c>
      <c r="G304" s="37">
        <v>4</v>
      </c>
      <c r="H304" s="62">
        <v>4</v>
      </c>
      <c r="I304" s="62">
        <v>4.2300000000000004</v>
      </c>
      <c r="J304" s="37">
        <v>84</v>
      </c>
      <c r="K304" s="37" t="s">
        <v>87</v>
      </c>
      <c r="L304" s="37" t="s">
        <v>88</v>
      </c>
      <c r="M304" s="38" t="s">
        <v>86</v>
      </c>
      <c r="N304" s="38"/>
      <c r="O304" s="37">
        <v>180</v>
      </c>
      <c r="P304" s="340" t="s">
        <v>493</v>
      </c>
      <c r="Q304" s="341"/>
      <c r="R304" s="341"/>
      <c r="S304" s="341"/>
      <c r="T304" s="34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494</v>
      </c>
      <c r="AG304" s="81"/>
      <c r="AJ304" s="87" t="s">
        <v>89</v>
      </c>
      <c r="AK304" s="87">
        <v>1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495</v>
      </c>
      <c r="B305" s="63" t="s">
        <v>496</v>
      </c>
      <c r="C305" s="36">
        <v>4301135198</v>
      </c>
      <c r="D305" s="339">
        <v>4640242180663</v>
      </c>
      <c r="E305" s="339"/>
      <c r="F305" s="62">
        <v>0.9</v>
      </c>
      <c r="G305" s="37">
        <v>4</v>
      </c>
      <c r="H305" s="62">
        <v>3.6</v>
      </c>
      <c r="I305" s="62">
        <v>3.83</v>
      </c>
      <c r="J305" s="37">
        <v>84</v>
      </c>
      <c r="K305" s="37" t="s">
        <v>87</v>
      </c>
      <c r="L305" s="37" t="s">
        <v>88</v>
      </c>
      <c r="M305" s="38" t="s">
        <v>86</v>
      </c>
      <c r="N305" s="38"/>
      <c r="O305" s="37">
        <v>180</v>
      </c>
      <c r="P305" s="343" t="s">
        <v>497</v>
      </c>
      <c r="Q305" s="341"/>
      <c r="R305" s="341"/>
      <c r="S305" s="341"/>
      <c r="T305" s="34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33" t="s">
        <v>498</v>
      </c>
      <c r="AG305" s="81"/>
      <c r="AJ305" s="87" t="s">
        <v>89</v>
      </c>
      <c r="AK305" s="87">
        <v>1</v>
      </c>
      <c r="BB305" s="33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x14ac:dyDescent="0.2">
      <c r="A306" s="347"/>
      <c r="B306" s="347"/>
      <c r="C306" s="347"/>
      <c r="D306" s="347"/>
      <c r="E306" s="347"/>
      <c r="F306" s="347"/>
      <c r="G306" s="347"/>
      <c r="H306" s="347"/>
      <c r="I306" s="347"/>
      <c r="J306" s="347"/>
      <c r="K306" s="347"/>
      <c r="L306" s="347"/>
      <c r="M306" s="347"/>
      <c r="N306" s="347"/>
      <c r="O306" s="348"/>
      <c r="P306" s="344" t="s">
        <v>40</v>
      </c>
      <c r="Q306" s="345"/>
      <c r="R306" s="345"/>
      <c r="S306" s="345"/>
      <c r="T306" s="345"/>
      <c r="U306" s="345"/>
      <c r="V306" s="346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347"/>
      <c r="B307" s="347"/>
      <c r="C307" s="347"/>
      <c r="D307" s="347"/>
      <c r="E307" s="347"/>
      <c r="F307" s="347"/>
      <c r="G307" s="347"/>
      <c r="H307" s="347"/>
      <c r="I307" s="347"/>
      <c r="J307" s="347"/>
      <c r="K307" s="347"/>
      <c r="L307" s="347"/>
      <c r="M307" s="347"/>
      <c r="N307" s="347"/>
      <c r="O307" s="348"/>
      <c r="P307" s="344" t="s">
        <v>40</v>
      </c>
      <c r="Q307" s="345"/>
      <c r="R307" s="345"/>
      <c r="S307" s="345"/>
      <c r="T307" s="345"/>
      <c r="U307" s="345"/>
      <c r="V307" s="346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347"/>
      <c r="B308" s="347"/>
      <c r="C308" s="347"/>
      <c r="D308" s="347"/>
      <c r="E308" s="347"/>
      <c r="F308" s="347"/>
      <c r="G308" s="347"/>
      <c r="H308" s="347"/>
      <c r="I308" s="347"/>
      <c r="J308" s="347"/>
      <c r="K308" s="347"/>
      <c r="L308" s="347"/>
      <c r="M308" s="347"/>
      <c r="N308" s="347"/>
      <c r="O308" s="352"/>
      <c r="P308" s="349" t="s">
        <v>33</v>
      </c>
      <c r="Q308" s="350"/>
      <c r="R308" s="350"/>
      <c r="S308" s="350"/>
      <c r="T308" s="350"/>
      <c r="U308" s="350"/>
      <c r="V308" s="351"/>
      <c r="W308" s="42" t="s">
        <v>0</v>
      </c>
      <c r="X308" s="43">
        <f>IFERROR(X24+X33+X39+X44+X60+X66+X71+X77+X87+X93+X100+X111+X117+X124+X130+X135+X140+X146+X151+X157+X165+X170+X178+X183+X191+X198+X208+X216+X221+X226+X232+X238+X245+X250+X256+X260+X268+X272+X277+X283+X307,"0")</f>
        <v>0</v>
      </c>
      <c r="Y308" s="43">
        <f>IFERROR(Y24+Y33+Y39+Y44+Y60+Y66+Y71+Y77+Y87+Y93+Y100+Y111+Y117+Y124+Y130+Y135+Y140+Y146+Y151+Y157+Y165+Y170+Y178+Y183+Y191+Y198+Y208+Y216+Y221+Y226+Y232+Y238+Y245+Y250+Y256+Y260+Y268+Y272+Y277+Y283+Y307,"0")</f>
        <v>0</v>
      </c>
      <c r="Z308" s="42"/>
      <c r="AA308" s="67"/>
      <c r="AB308" s="67"/>
      <c r="AC308" s="67"/>
    </row>
    <row r="309" spans="1:68" x14ac:dyDescent="0.2">
      <c r="A309" s="347"/>
      <c r="B309" s="347"/>
      <c r="C309" s="347"/>
      <c r="D309" s="347"/>
      <c r="E309" s="347"/>
      <c r="F309" s="347"/>
      <c r="G309" s="347"/>
      <c r="H309" s="347"/>
      <c r="I309" s="347"/>
      <c r="J309" s="347"/>
      <c r="K309" s="347"/>
      <c r="L309" s="347"/>
      <c r="M309" s="347"/>
      <c r="N309" s="347"/>
      <c r="O309" s="352"/>
      <c r="P309" s="349" t="s">
        <v>34</v>
      </c>
      <c r="Q309" s="350"/>
      <c r="R309" s="350"/>
      <c r="S309" s="350"/>
      <c r="T309" s="350"/>
      <c r="U309" s="350"/>
      <c r="V309" s="351"/>
      <c r="W309" s="42" t="s">
        <v>0</v>
      </c>
      <c r="X309" s="43">
        <f>IFERROR(SUM(BM22:BM305),"0")</f>
        <v>0</v>
      </c>
      <c r="Y309" s="43">
        <f>IFERROR(SUM(BN22:BN305),"0")</f>
        <v>0</v>
      </c>
      <c r="Z309" s="42"/>
      <c r="AA309" s="67"/>
      <c r="AB309" s="67"/>
      <c r="AC309" s="67"/>
    </row>
    <row r="310" spans="1:68" x14ac:dyDescent="0.2">
      <c r="A310" s="347"/>
      <c r="B310" s="347"/>
      <c r="C310" s="347"/>
      <c r="D310" s="347"/>
      <c r="E310" s="347"/>
      <c r="F310" s="347"/>
      <c r="G310" s="347"/>
      <c r="H310" s="347"/>
      <c r="I310" s="347"/>
      <c r="J310" s="347"/>
      <c r="K310" s="347"/>
      <c r="L310" s="347"/>
      <c r="M310" s="347"/>
      <c r="N310" s="347"/>
      <c r="O310" s="352"/>
      <c r="P310" s="349" t="s">
        <v>35</v>
      </c>
      <c r="Q310" s="350"/>
      <c r="R310" s="350"/>
      <c r="S310" s="350"/>
      <c r="T310" s="350"/>
      <c r="U310" s="350"/>
      <c r="V310" s="351"/>
      <c r="W310" s="42" t="s">
        <v>20</v>
      </c>
      <c r="X310" s="44">
        <f>ROUNDUP(SUM(BO22:BO305),0)</f>
        <v>0</v>
      </c>
      <c r="Y310" s="44">
        <f>ROUNDUP(SUM(BP22:BP305),0)</f>
        <v>0</v>
      </c>
      <c r="Z310" s="42"/>
      <c r="AA310" s="67"/>
      <c r="AB310" s="67"/>
      <c r="AC310" s="67"/>
    </row>
    <row r="311" spans="1:68" x14ac:dyDescent="0.2">
      <c r="A311" s="347"/>
      <c r="B311" s="347"/>
      <c r="C311" s="347"/>
      <c r="D311" s="347"/>
      <c r="E311" s="347"/>
      <c r="F311" s="347"/>
      <c r="G311" s="347"/>
      <c r="H311" s="347"/>
      <c r="I311" s="347"/>
      <c r="J311" s="347"/>
      <c r="K311" s="347"/>
      <c r="L311" s="347"/>
      <c r="M311" s="347"/>
      <c r="N311" s="347"/>
      <c r="O311" s="352"/>
      <c r="P311" s="349" t="s">
        <v>36</v>
      </c>
      <c r="Q311" s="350"/>
      <c r="R311" s="350"/>
      <c r="S311" s="350"/>
      <c r="T311" s="350"/>
      <c r="U311" s="350"/>
      <c r="V311" s="351"/>
      <c r="W311" s="42" t="s">
        <v>0</v>
      </c>
      <c r="X311" s="43">
        <f>GrossWeightTotal+PalletQtyTotal*25</f>
        <v>0</v>
      </c>
      <c r="Y311" s="43">
        <f>GrossWeightTotalR+PalletQtyTotalR*25</f>
        <v>0</v>
      </c>
      <c r="Z311" s="42"/>
      <c r="AA311" s="67"/>
      <c r="AB311" s="67"/>
      <c r="AC311" s="67"/>
    </row>
    <row r="312" spans="1:68" x14ac:dyDescent="0.2">
      <c r="A312" s="347"/>
      <c r="B312" s="347"/>
      <c r="C312" s="347"/>
      <c r="D312" s="347"/>
      <c r="E312" s="347"/>
      <c r="F312" s="347"/>
      <c r="G312" s="347"/>
      <c r="H312" s="347"/>
      <c r="I312" s="347"/>
      <c r="J312" s="347"/>
      <c r="K312" s="347"/>
      <c r="L312" s="347"/>
      <c r="M312" s="347"/>
      <c r="N312" s="347"/>
      <c r="O312" s="352"/>
      <c r="P312" s="349" t="s">
        <v>37</v>
      </c>
      <c r="Q312" s="350"/>
      <c r="R312" s="350"/>
      <c r="S312" s="350"/>
      <c r="T312" s="350"/>
      <c r="U312" s="350"/>
      <c r="V312" s="351"/>
      <c r="W312" s="42" t="s">
        <v>20</v>
      </c>
      <c r="X312" s="43">
        <f>IFERROR(X23+X32+X38+X43+X59+X65+X70+X76+X86+X92+X99+X110+X116+X123+X129+X134+X139+X145+X150+X156+X164+X169+X177+X182+X190+X197+X207+X215+X220+X225+X231+X237+X244+X249+X255+X259+X267+X271+X276+X282+X306,"0")</f>
        <v>0</v>
      </c>
      <c r="Y312" s="43">
        <f>IFERROR(Y23+Y32+Y38+Y43+Y59+Y65+Y70+Y76+Y86+Y92+Y99+Y110+Y116+Y123+Y129+Y134+Y139+Y145+Y150+Y156+Y164+Y169+Y177+Y182+Y190+Y197+Y207+Y215+Y220+Y225+Y231+Y237+Y244+Y249+Y255+Y259+Y267+Y271+Y276+Y282+Y306,"0")</f>
        <v>0</v>
      </c>
      <c r="Z312" s="42"/>
      <c r="AA312" s="67"/>
      <c r="AB312" s="67"/>
      <c r="AC312" s="67"/>
    </row>
    <row r="313" spans="1:68" ht="14.25" x14ac:dyDescent="0.2">
      <c r="A313" s="347"/>
      <c r="B313" s="347"/>
      <c r="C313" s="347"/>
      <c r="D313" s="347"/>
      <c r="E313" s="347"/>
      <c r="F313" s="347"/>
      <c r="G313" s="347"/>
      <c r="H313" s="347"/>
      <c r="I313" s="347"/>
      <c r="J313" s="347"/>
      <c r="K313" s="347"/>
      <c r="L313" s="347"/>
      <c r="M313" s="347"/>
      <c r="N313" s="347"/>
      <c r="O313" s="352"/>
      <c r="P313" s="349" t="s">
        <v>38</v>
      </c>
      <c r="Q313" s="350"/>
      <c r="R313" s="350"/>
      <c r="S313" s="350"/>
      <c r="T313" s="350"/>
      <c r="U313" s="350"/>
      <c r="V313" s="351"/>
      <c r="W313" s="45" t="s">
        <v>52</v>
      </c>
      <c r="X313" s="42"/>
      <c r="Y313" s="42"/>
      <c r="Z313" s="42">
        <f>IFERROR(Z23+Z32+Z38+Z43+Z59+Z65+Z70+Z76+Z86+Z92+Z99+Z110+Z116+Z123+Z129+Z134+Z139+Z145+Z150+Z156+Z164+Z169+Z177+Z182+Z190+Z197+Z207+Z215+Z220+Z225+Z231+Z237+Z244+Z249+Z255+Z259+Z267+Z271+Z276+Z282+Z306,"0")</f>
        <v>0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81</v>
      </c>
      <c r="C315" s="335" t="s">
        <v>45</v>
      </c>
      <c r="D315" s="335" t="s">
        <v>45</v>
      </c>
      <c r="E315" s="335" t="s">
        <v>45</v>
      </c>
      <c r="F315" s="335" t="s">
        <v>45</v>
      </c>
      <c r="G315" s="335" t="s">
        <v>45</v>
      </c>
      <c r="H315" s="335" t="s">
        <v>45</v>
      </c>
      <c r="I315" s="335" t="s">
        <v>45</v>
      </c>
      <c r="J315" s="335" t="s">
        <v>45</v>
      </c>
      <c r="K315" s="335" t="s">
        <v>45</v>
      </c>
      <c r="L315" s="335" t="s">
        <v>45</v>
      </c>
      <c r="M315" s="335" t="s">
        <v>45</v>
      </c>
      <c r="N315" s="336"/>
      <c r="O315" s="335" t="s">
        <v>45</v>
      </c>
      <c r="P315" s="335" t="s">
        <v>45</v>
      </c>
      <c r="Q315" s="335" t="s">
        <v>45</v>
      </c>
      <c r="R315" s="335" t="s">
        <v>45</v>
      </c>
      <c r="S315" s="335" t="s">
        <v>45</v>
      </c>
      <c r="T315" s="335" t="s">
        <v>45</v>
      </c>
      <c r="U315" s="335" t="s">
        <v>45</v>
      </c>
      <c r="V315" s="335" t="s">
        <v>264</v>
      </c>
      <c r="W315" s="335" t="s">
        <v>264</v>
      </c>
      <c r="X315" s="88" t="s">
        <v>290</v>
      </c>
      <c r="Y315" s="335" t="s">
        <v>312</v>
      </c>
      <c r="Z315" s="335" t="s">
        <v>312</v>
      </c>
      <c r="AA315" s="335" t="s">
        <v>312</v>
      </c>
      <c r="AB315" s="335" t="s">
        <v>312</v>
      </c>
      <c r="AC315" s="335" t="s">
        <v>312</v>
      </c>
      <c r="AD315" s="335" t="s">
        <v>312</v>
      </c>
      <c r="AE315" s="335" t="s">
        <v>312</v>
      </c>
      <c r="AF315" s="88" t="s">
        <v>372</v>
      </c>
      <c r="AG315" s="335" t="s">
        <v>377</v>
      </c>
      <c r="AH315" s="335" t="s">
        <v>377</v>
      </c>
      <c r="AI315" s="88" t="s">
        <v>387</v>
      </c>
      <c r="AJ315" s="88" t="s">
        <v>265</v>
      </c>
    </row>
    <row r="316" spans="1:68" ht="14.25" customHeight="1" thickTop="1" x14ac:dyDescent="0.2">
      <c r="A316" s="337" t="s">
        <v>10</v>
      </c>
      <c r="B316" s="335" t="s">
        <v>81</v>
      </c>
      <c r="C316" s="335" t="s">
        <v>90</v>
      </c>
      <c r="D316" s="335" t="s">
        <v>105</v>
      </c>
      <c r="E316" s="335" t="s">
        <v>114</v>
      </c>
      <c r="F316" s="335" t="s">
        <v>120</v>
      </c>
      <c r="G316" s="335" t="s">
        <v>147</v>
      </c>
      <c r="H316" s="335" t="s">
        <v>154</v>
      </c>
      <c r="I316" s="335" t="s">
        <v>159</v>
      </c>
      <c r="J316" s="335" t="s">
        <v>167</v>
      </c>
      <c r="K316" s="335" t="s">
        <v>184</v>
      </c>
      <c r="L316" s="335" t="s">
        <v>194</v>
      </c>
      <c r="M316" s="335" t="s">
        <v>205</v>
      </c>
      <c r="N316" s="1"/>
      <c r="O316" s="335" t="s">
        <v>222</v>
      </c>
      <c r="P316" s="335" t="s">
        <v>228</v>
      </c>
      <c r="Q316" s="335" t="s">
        <v>237</v>
      </c>
      <c r="R316" s="335" t="s">
        <v>243</v>
      </c>
      <c r="S316" s="335" t="s">
        <v>248</v>
      </c>
      <c r="T316" s="335" t="s">
        <v>252</v>
      </c>
      <c r="U316" s="335" t="s">
        <v>260</v>
      </c>
      <c r="V316" s="335" t="s">
        <v>265</v>
      </c>
      <c r="W316" s="335" t="s">
        <v>269</v>
      </c>
      <c r="X316" s="335" t="s">
        <v>291</v>
      </c>
      <c r="Y316" s="335" t="s">
        <v>313</v>
      </c>
      <c r="Z316" s="335" t="s">
        <v>322</v>
      </c>
      <c r="AA316" s="335" t="s">
        <v>332</v>
      </c>
      <c r="AB316" s="335" t="s">
        <v>347</v>
      </c>
      <c r="AC316" s="335" t="s">
        <v>358</v>
      </c>
      <c r="AD316" s="335" t="s">
        <v>362</v>
      </c>
      <c r="AE316" s="335" t="s">
        <v>366</v>
      </c>
      <c r="AF316" s="335" t="s">
        <v>373</v>
      </c>
      <c r="AG316" s="335" t="s">
        <v>378</v>
      </c>
      <c r="AH316" s="335" t="s">
        <v>384</v>
      </c>
      <c r="AI316" s="335" t="s">
        <v>388</v>
      </c>
      <c r="AJ316" s="335" t="s">
        <v>265</v>
      </c>
    </row>
    <row r="317" spans="1:68" ht="13.5" thickBot="1" x14ac:dyDescent="0.25">
      <c r="A317" s="338"/>
      <c r="B317" s="335"/>
      <c r="C317" s="335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1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  <c r="AA317" s="335"/>
      <c r="AB317" s="335"/>
      <c r="AC317" s="335"/>
      <c r="AD317" s="335"/>
      <c r="AE317" s="335"/>
      <c r="AF317" s="335"/>
      <c r="AG317" s="335"/>
      <c r="AH317" s="335"/>
      <c r="AI317" s="335"/>
      <c r="AJ317" s="335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0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0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IFERROR(X174*H174,"0")+IFERROR(X175*H175,"0")+IFERROR(X176*H176,"0")+IFERROR(X180*H180,"0")+IFERROR(X181*H181,"0")</f>
        <v>0</v>
      </c>
      <c r="Y318" s="52">
        <f>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62</v>
      </c>
      <c r="B320" s="70" t="s">
        <v>63</v>
      </c>
      <c r="C320" s="70" t="s">
        <v>65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0</v>
      </c>
      <c r="C321" s="72">
        <f>SUMPRODUCT(--(BB:BB="КИЗ"),--(W:W="кор"),H:H,Y:Y)+SUMPRODUCT(--(BB:BB="КИЗ"),--(W:W="кг"),Y:Y)</f>
        <v>0</v>
      </c>
    </row>
  </sheetData>
  <sheetProtection algorithmName="SHA-512" hashValue="DgQ34JzGqk5aGotWlT/JjRK4eO0fzHdpviBGVSRuBOHJdx8X3/3ShwZftIz7He0mDu+e6echc4kpCf+EPAwRlQ==" saltValue="x8eejjh+07cUDwoO2AJbA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4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IF(AK49&gt;0,OR(X49=0,AND(IF(X49-AK49&gt;=0,TRUE,FALSE),X49&gt;0,IF(X49/J49=ROUND(X49/J49,0),TRUE,FALSE))),FALSE)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1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IF(AK57&gt;0,OR(X57=0,AND(IF(X57-AK57&gt;=0,TRUE,FALSE),X57&gt;0,IF(X57/J57=ROUND(X57/J57,0),TRUE,FALSE))),FALSE)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IF(AK63&gt;0,OR(X63=0,AND(IF(X63-AK63&gt;=0,TRUE,FALSE),X63&gt;0,IF(X63/K63=ROUND(X63/K63,0),TRUE,FALSE))),FALSE)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1">
      <formula1>IF(AK81&gt;0,OR(X81=0,AND(IF(X81-AK81&gt;=0,TRUE,FALSE),X81&gt;0,IF(X81/K81=ROUND(X81/K81,0),TRUE,FALSE))),FALSE)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">
      <formula1>IF(AK96&gt;0,OR(X96=0,AND(IF(X96-AK96&gt;=0,TRUE,FALSE),X96&gt;0,IF(X96/K96=ROUND(X96/K96,0),TRUE,FALSE))),FALSE)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4">
      <formula1>IF(AK104&gt;0,OR(X104=0,AND(IF(X104-AK104&gt;=0,TRUE,FALSE),X104&gt;0,IF(X104/J104=ROUND(X104/J104,0),TRUE,FALSE))),FALSE)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6">
      <formula1>IF(AK106&gt;0,OR(X106=0,AND(IF(X106-AK106&gt;=0,TRUE,FALSE),X106&gt;0,IF(X106/K106=ROUND(X106/K106,0),TRUE,FALSE))),FALSE)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0">
      <formula1>IF(AK120&gt;0,OR(X120=0,AND(IF(X120-AK120&gt;=0,TRUE,FALSE),X120&gt;0,IF(X120/K120=ROUND(X120/K120,0),TRUE,FALSE))),FALSE)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>
      <formula1>IF(AK122&gt;0,OR(X122=0,AND(IF(X122-AK122&gt;=0,TRUE,FALSE),X122&gt;0,IF(X122/J122=ROUND(X122/J122,0),TRUE,FALSE))),FALSE)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7">
      <formula1>IF(AK127&gt;0,OR(X127=0,AND(IF(X127-AK127&gt;=0,TRUE,FALSE),X127&gt;0,IF(X127/K127=ROUND(X127/K127,0),TRUE,FALSE))),FALSE)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8">
      <formula1>IF(AK128&gt;0,OR(X128=0,AND(IF(X128-AK128&gt;=0,TRUE,FALSE),X128&gt;0,IF(X128/J128=ROUND(X128/J128,0),TRUE,FALSE))),FALSE)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5">
      <formula1>IF(AK155&gt;0,OR(X155=0,AND(IF(X155-AK155&gt;=0,TRUE,FALSE),X155&gt;0,IF(X155/K155=ROUND(X155/K155,0),TRUE,FALSE))),FALSE)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2">
      <formula1>IF(AK162&gt;0,OR(X162=0,AND(IF(X162-AK162&gt;=0,TRUE,FALSE),X162&gt;0,IF(X162/K162=ROUND(X162/K162,0),TRUE,FALSE))),FALSE)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4">
      <formula1>IF(AK174&gt;0,OR(X174=0,AND(IF(X174-AK174&gt;=0,TRUE,FALSE),X174&gt;0,IF(X174/J174=ROUND(X174/J174,0),TRUE,FALSE))),FALSE)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5">
      <formula1>IF(AK175&gt;0,OR(X175=0,AND(IF(X175-AK175&gt;=0,TRUE,FALSE),X175&gt;0,IF(X175/J175=ROUND(X175/J175,0),TRUE,FALSE))),FALSE)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6">
      <formula1>IF(AK176&gt;0,OR(X176=0,AND(IF(X176-AK176&gt;=0,TRUE,FALSE),X176&gt;0,IF(X176/K176=ROUND(X176/K176,0),TRUE,FALSE))),FALSE)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">
      <formula1>IF(AK194&gt;0,OR(X194=0,AND(IF(X194-AK194&gt;=0,TRUE,FALSE),X194&gt;0,IF(X194/J194=ROUND(X194/J194,0),TRUE,FALSE))),FALSE)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2">
      <formula1>IF(AK202&gt;0,OR(X202=0,AND(IF(X202-AK202&gt;=0,TRUE,FALSE),X202&gt;0,IF(X202/K202=ROUND(X202/K202,0),TRUE,FALSE))),FALSE)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IF(AK214&gt;0,OR(X214=0,AND(IF(X214-AK214&gt;=0,TRUE,FALSE),X214&gt;0,IF(X214/K214=ROUND(X214/K214,0),TRUE,FALSE))),FALSE)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0">
      <formula1>IF(AK230&gt;0,OR(X230=0,AND(IF(X230-AK230&gt;=0,TRUE,FALSE),X230&gt;0,IF(X230/K230=ROUND(X230/K230,0),TRUE,FALSE))),FALSE)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2">
      <formula1>IF(AK242&gt;0,OR(X242=0,AND(IF(X242-AK242&gt;=0,TRUE,FALSE),X242&gt;0,IF(X242/J242=ROUND(X242/J242,0),TRUE,FALSE))),FALSE)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3">
      <formula1>IF(AK243&gt;0,OR(X243=0,AND(IF(X243-AK243&gt;=0,TRUE,FALSE),X243&gt;0,IF(X243/K243=ROUND(X243/K243,0),TRUE,FALSE))),FALSE)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">
      <formula1>IF(AK264&gt;0,OR(X264=0,AND(IF(X264-AK264&gt;=0,TRUE,FALSE),X264&gt;0,IF(X264/K264=ROUND(X264/K264,0),TRUE,FALSE))),FALSE)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6">
      <formula1>IF(AK266&gt;0,OR(X266=0,AND(IF(X266-AK266&gt;=0,TRUE,FALSE),X266&gt;0,IF(X266/K266=ROUND(X266/K266,0),TRUE,FALSE))),FALSE)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0">
      <formula1>IF(AK270&gt;0,OR(X270=0,AND(IF(X270-AK270&gt;=0,TRUE,FALSE),X270&gt;0,IF(X270/K270=ROUND(X270/K270,0),TRUE,FALSE))),FALSE)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IF(AK274&gt;0,OR(X274=0,AND(IF(X274-AK274&gt;=0,TRUE,FALSE),X274&gt;0,IF(X274/J274=ROUND(X274/J274,0),TRUE,FALSE))),FALSE)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">
      <formula1>IF(AK275&gt;0,OR(X275=0,AND(IF(X275-AK275&gt;=0,TRUE,FALSE),X275&gt;0,IF(X275/K275=ROUND(X275/K275,0),TRUE,FALSE))),FALSE)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IF(AK280&gt;0,OR(X280=0,AND(IF(X280-AK280&gt;=0,TRUE,FALSE),X280&gt;0,IF(X280/K280=ROUND(X280/K280,0),TRUE,FALSE))),FALSE)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">
      <formula1>IF(AK281&gt;0,OR(X281=0,AND(IF(X281-AK281&gt;=0,TRUE,FALSE),X281&gt;0,IF(X281/K281=ROUND(X281/K281,0),TRUE,FALSE))),FALSE)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">
      <formula1>IF(AK289&gt;0,OR(X289=0,AND(IF(X289-AK289&gt;=0,TRUE,FALSE),X289&gt;0,IF(X289/K289=ROUND(X289/K289,0),TRUE,FALSE))),FALSE)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">
      <formula1>IF(AK291&gt;0,OR(X291=0,AND(IF(X291-AK291&gt;=0,TRUE,FALSE),X291&gt;0,IF(X291/K291=ROUND(X291/K291,0),TRUE,FALSE))),FALSE)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">
      <formula1>IF(AK294&gt;0,OR(X294=0,AND(IF(X294-AK294&gt;=0,TRUE,FALSE),X294&gt;0,IF(X294/K294=ROUND(X294/K294,0),TRUE,FALSE))),FALSE)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">
      <formula1>IF(AK295&gt;0,OR(X295=0,AND(IF(X295-AK295&gt;=0,TRUE,FALSE),X295&gt;0,IF(X295/K295=ROUND(X295/K295,0),TRUE,FALSE))),FALSE)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">
      <formula1>IF(AK296&gt;0,OR(X296=0,AND(IF(X296-AK296&gt;=0,TRUE,FALSE),X296&gt;0,IF(X296/K296=ROUND(X296/K296,0),TRUE,FALSE))),FALSE)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">
      <formula1>IF(AK297&gt;0,OR(X297=0,AND(IF(X297-AK297&gt;=0,TRUE,FALSE),X297&gt;0,IF(X297/K297=ROUND(X297/K297,0),TRUE,FALSE))),FALSE)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8">
      <formula1>IF(AK298&gt;0,OR(X298=0,AND(IF(X298-AK298&gt;=0,TRUE,FALSE),X298&gt;0,IF(X298/K298=ROUND(X298/K298,0),TRUE,FALSE))),FALSE)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9">
      <formula1>IF(AK299&gt;0,OR(X299=0,AND(IF(X299-AK299&gt;=0,TRUE,FALSE),X299&gt;0,IF(X299/K299=ROUND(X299/K299,0),TRUE,FALSE))),FALSE)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0">
      <formula1>IF(AK300&gt;0,OR(X300=0,AND(IF(X300-AK300&gt;=0,TRUE,FALSE),X300&gt;0,IF(X300/K300=ROUND(X300/K300,0),TRUE,FALSE))),FALSE)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1">
      <formula1>IF(AK301&gt;0,OR(X301=0,AND(IF(X301-AK301&gt;=0,TRUE,FALSE),X301&gt;0,IF(X301/K301=ROUND(X301/K301,0),TRUE,FALSE))),FALSE)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499</v>
      </c>
      <c r="H1" s="9"/>
    </row>
    <row r="3" spans="2:8" x14ac:dyDescent="0.2">
      <c r="B3" s="53" t="s">
        <v>500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502</v>
      </c>
      <c r="D6" s="53" t="s">
        <v>503</v>
      </c>
      <c r="E6" s="53" t="s">
        <v>46</v>
      </c>
    </row>
    <row r="8" spans="2:8" x14ac:dyDescent="0.2">
      <c r="B8" s="53" t="s">
        <v>80</v>
      </c>
      <c r="C8" s="53" t="s">
        <v>502</v>
      </c>
      <c r="D8" s="53" t="s">
        <v>46</v>
      </c>
      <c r="E8" s="53" t="s">
        <v>46</v>
      </c>
    </row>
    <row r="10" spans="2:8" x14ac:dyDescent="0.2">
      <c r="B10" s="53" t="s">
        <v>504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514</v>
      </c>
      <c r="C20" s="53" t="s">
        <v>46</v>
      </c>
      <c r="D20" s="53" t="s">
        <v>46</v>
      </c>
      <c r="E20" s="53" t="s">
        <v>46</v>
      </c>
    </row>
  </sheetData>
  <sheetProtection algorithmName="SHA-512" hashValue="xKDF+9lHO4RfBubmtF1OgKZgmHC8TMAfo3XiHYTl3gLCjJpXtM39ngRfAH17qC2Bqe8YzNxj2xv2U5NZVWmRfw==" saltValue="nF6BPnGZCCx6jiPRlnyV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2024-12-12T14:06:46Z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