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332F7C-66C3-4DFF-8D78-69398A382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заказа'!$B$31:$B$31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заказа'!$B$201:$B$201</definedName>
    <definedName name="ProductId72">'Бланк заказа'!$B$206:$B$206</definedName>
    <definedName name="ProductId73">'Бланк заказа'!$B$207:$B$207</definedName>
    <definedName name="ProductId74">'Бланк заказа'!$B$208:$B$208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заказа'!$B$226:$B$226</definedName>
    <definedName name="ProductId85">'Бланк заказа'!$B$231:$B$231</definedName>
    <definedName name="ProductId86">'Бланк заказа'!$B$235:$B$235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заказа'!$B$247:$B$247</definedName>
    <definedName name="ProductId91">'Бланк заказа'!$B$248:$B$248</definedName>
    <definedName name="ProductId92">'Бланк заказа'!$B$254:$B$254</definedName>
    <definedName name="ProductId93">'Бланк заказа'!$B$260:$B$260</definedName>
    <definedName name="ProductId94">'Бланк заказа'!$B$261:$B$261</definedName>
    <definedName name="ProductId95">'Бланк заказа'!$B$267:$B$267</definedName>
    <definedName name="ProductId96">'Бланк заказа'!$B$271:$B$271</definedName>
    <definedName name="ProductId97">'Бланк заказа'!$B$277:$B$277</definedName>
    <definedName name="ProductId98">'Бланк заказа'!$B$278:$B$278</definedName>
    <definedName name="ProductId99">'Бланк заказа'!$B$279:$B$279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заказа'!$X$31:$X$31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заказа'!$X$201:$X$201</definedName>
    <definedName name="SalesQty72">'Бланк заказа'!$X$206:$X$206</definedName>
    <definedName name="SalesQty73">'Бланк заказа'!$X$207:$X$207</definedName>
    <definedName name="SalesQty74">'Бланк заказа'!$X$208:$X$208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заказа'!$X$226:$X$226</definedName>
    <definedName name="SalesQty85">'Бланк заказа'!$X$231:$X$231</definedName>
    <definedName name="SalesQty86">'Бланк заказа'!$X$235:$X$235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заказа'!$X$247:$X$247</definedName>
    <definedName name="SalesQty91">'Бланк заказа'!$X$248:$X$248</definedName>
    <definedName name="SalesQty92">'Бланк заказа'!$X$254:$X$254</definedName>
    <definedName name="SalesQty93">'Бланк заказа'!$X$260:$X$260</definedName>
    <definedName name="SalesQty94">'Бланк заказа'!$X$261:$X$261</definedName>
    <definedName name="SalesQty95">'Бланк заказа'!$X$267:$X$267</definedName>
    <definedName name="SalesQty96">'Бланк заказа'!$X$271:$X$271</definedName>
    <definedName name="SalesQty97">'Бланк заказа'!$X$277:$X$277</definedName>
    <definedName name="SalesQty98">'Бланк заказа'!$X$278:$X$278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заказа'!$Y$31:$Y$31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заказа'!$Y$201:$Y$201</definedName>
    <definedName name="SalesRoundBox72">'Бланк заказа'!$Y$206:$Y$206</definedName>
    <definedName name="SalesRoundBox73">'Бланк заказа'!$Y$207:$Y$207</definedName>
    <definedName name="SalesRoundBox74">'Бланк заказа'!$Y$208:$Y$208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заказа'!$Y$226:$Y$226</definedName>
    <definedName name="SalesRoundBox85">'Бланк заказа'!$Y$231:$Y$231</definedName>
    <definedName name="SalesRoundBox86">'Бланк заказа'!$Y$235:$Y$235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заказа'!$Y$247:$Y$247</definedName>
    <definedName name="SalesRoundBox91">'Бланк заказа'!$Y$248:$Y$248</definedName>
    <definedName name="SalesRoundBox92">'Бланк заказа'!$Y$254:$Y$254</definedName>
    <definedName name="SalesRoundBox93">'Бланк заказа'!$Y$260:$Y$260</definedName>
    <definedName name="SalesRoundBox94">'Бланк заказа'!$Y$261:$Y$261</definedName>
    <definedName name="SalesRoundBox95">'Бланк заказа'!$Y$267:$Y$267</definedName>
    <definedName name="SalesRoundBox96">'Бланк заказа'!$Y$271:$Y$271</definedName>
    <definedName name="SalesRoundBox97">'Бланк заказа'!$Y$277:$Y$277</definedName>
    <definedName name="SalesRoundBox98">'Бланк заказа'!$Y$278:$Y$278</definedName>
    <definedName name="SalesRoundBox99">'Бланк заказа'!$Y$279:$Y$279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заказа'!$W$31:$W$31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заказа'!$W$201:$W$201</definedName>
    <definedName name="UnitOfMeasure72">'Бланк заказа'!$W$206:$W$206</definedName>
    <definedName name="UnitOfMeasure73">'Бланк заказа'!$W$207:$W$207</definedName>
    <definedName name="UnitOfMeasure74">'Бланк заказа'!$W$208:$W$208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заказа'!$W$226:$W$226</definedName>
    <definedName name="UnitOfMeasure85">'Бланк заказа'!$W$231:$W$231</definedName>
    <definedName name="UnitOfMeasure86">'Бланк заказа'!$W$235:$W$235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заказа'!$W$247:$W$247</definedName>
    <definedName name="UnitOfMeasure91">'Бланк заказа'!$W$248:$W$248</definedName>
    <definedName name="UnitOfMeasure92">'Бланк заказа'!$W$254:$W$254</definedName>
    <definedName name="UnitOfMeasure93">'Бланк заказа'!$W$260:$W$260</definedName>
    <definedName name="UnitOfMeasure94">'Бланк заказа'!$W$261:$W$261</definedName>
    <definedName name="UnitOfMeasure95">'Бланк заказа'!$W$267:$W$267</definedName>
    <definedName name="UnitOfMeasure96">'Бланк заказа'!$W$271:$W$271</definedName>
    <definedName name="UnitOfMeasure97">'Бланк заказа'!$W$277:$W$277</definedName>
    <definedName name="UnitOfMeasure98">'Бланк заказа'!$W$278:$W$278</definedName>
    <definedName name="UnitOfMeasure99">'Бланк заказа'!$W$279:$W$279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5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M306" i="2"/>
  <c r="Z306" i="2"/>
  <c r="Y306" i="2"/>
  <c r="BP306" i="2" s="1"/>
  <c r="BO305" i="2"/>
  <c r="BN305" i="2"/>
  <c r="BM305" i="2"/>
  <c r="Z305" i="2"/>
  <c r="Y305" i="2"/>
  <c r="BP305" i="2" s="1"/>
  <c r="P305" i="2"/>
  <c r="BO304" i="2"/>
  <c r="BN304" i="2"/>
  <c r="BM304" i="2"/>
  <c r="Z304" i="2"/>
  <c r="Y304" i="2"/>
  <c r="BP304" i="2" s="1"/>
  <c r="BO303" i="2"/>
  <c r="BM303" i="2"/>
  <c r="Z303" i="2"/>
  <c r="Y303" i="2"/>
  <c r="BP303" i="2" s="1"/>
  <c r="P303" i="2"/>
  <c r="BO302" i="2"/>
  <c r="BM302" i="2"/>
  <c r="Z302" i="2"/>
  <c r="Y302" i="2"/>
  <c r="BP302" i="2" s="1"/>
  <c r="BO301" i="2"/>
  <c r="BN301" i="2"/>
  <c r="BM301" i="2"/>
  <c r="Z301" i="2"/>
  <c r="Y301" i="2"/>
  <c r="BP301" i="2" s="1"/>
  <c r="BP300" i="2"/>
  <c r="BO300" i="2"/>
  <c r="BN300" i="2"/>
  <c r="BM300" i="2"/>
  <c r="Z300" i="2"/>
  <c r="Y300" i="2"/>
  <c r="P300" i="2"/>
  <c r="BO299" i="2"/>
  <c r="BM299" i="2"/>
  <c r="Z299" i="2"/>
  <c r="Y299" i="2"/>
  <c r="BN299" i="2" s="1"/>
  <c r="BO298" i="2"/>
  <c r="BM298" i="2"/>
  <c r="Z298" i="2"/>
  <c r="Z319" i="2" s="1"/>
  <c r="Y298" i="2"/>
  <c r="X296" i="2"/>
  <c r="X295" i="2"/>
  <c r="BP294" i="2"/>
  <c r="BO294" i="2"/>
  <c r="BN294" i="2"/>
  <c r="BM294" i="2"/>
  <c r="Z294" i="2"/>
  <c r="Y294" i="2"/>
  <c r="P294" i="2"/>
  <c r="BO293" i="2"/>
  <c r="BM293" i="2"/>
  <c r="Z293" i="2"/>
  <c r="Y293" i="2"/>
  <c r="BP293" i="2" s="1"/>
  <c r="P293" i="2"/>
  <c r="BO292" i="2"/>
  <c r="BM292" i="2"/>
  <c r="Z292" i="2"/>
  <c r="Z295" i="2" s="1"/>
  <c r="Y292" i="2"/>
  <c r="X290" i="2"/>
  <c r="X289" i="2"/>
  <c r="BO288" i="2"/>
  <c r="BM288" i="2"/>
  <c r="Z288" i="2"/>
  <c r="Y288" i="2"/>
  <c r="BP288" i="2" s="1"/>
  <c r="BO287" i="2"/>
  <c r="BM287" i="2"/>
  <c r="Z287" i="2"/>
  <c r="Z289" i="2" s="1"/>
  <c r="Y287" i="2"/>
  <c r="Y289" i="2" s="1"/>
  <c r="P287" i="2"/>
  <c r="Y285" i="2"/>
  <c r="X285" i="2"/>
  <c r="X284" i="2"/>
  <c r="BO283" i="2"/>
  <c r="BM283" i="2"/>
  <c r="Z283" i="2"/>
  <c r="Z284" i="2" s="1"/>
  <c r="Y283" i="2"/>
  <c r="Y284" i="2" s="1"/>
  <c r="P283" i="2"/>
  <c r="X281" i="2"/>
  <c r="X280" i="2"/>
  <c r="BO279" i="2"/>
  <c r="BM279" i="2"/>
  <c r="Z279" i="2"/>
  <c r="Y279" i="2"/>
  <c r="BN279" i="2" s="1"/>
  <c r="BO278" i="2"/>
  <c r="BM278" i="2"/>
  <c r="Z278" i="2"/>
  <c r="Y278" i="2"/>
  <c r="BP278" i="2" s="1"/>
  <c r="BO277" i="2"/>
  <c r="BM277" i="2"/>
  <c r="Z277" i="2"/>
  <c r="Z280" i="2" s="1"/>
  <c r="Y277" i="2"/>
  <c r="BP277" i="2" s="1"/>
  <c r="Y273" i="2"/>
  <c r="X273" i="2"/>
  <c r="Y272" i="2"/>
  <c r="X272" i="2"/>
  <c r="BP271" i="2"/>
  <c r="BO271" i="2"/>
  <c r="BN271" i="2"/>
  <c r="BM271" i="2"/>
  <c r="Z271" i="2"/>
  <c r="Z272" i="2" s="1"/>
  <c r="Y271" i="2"/>
  <c r="P271" i="2"/>
  <c r="X269" i="2"/>
  <c r="X268" i="2"/>
  <c r="BO267" i="2"/>
  <c r="BM267" i="2"/>
  <c r="Z267" i="2"/>
  <c r="Z268" i="2" s="1"/>
  <c r="Y267" i="2"/>
  <c r="Y269" i="2" s="1"/>
  <c r="X263" i="2"/>
  <c r="X262" i="2"/>
  <c r="BO261" i="2"/>
  <c r="BM261" i="2"/>
  <c r="Z261" i="2"/>
  <c r="Y261" i="2"/>
  <c r="P261" i="2"/>
  <c r="BO260" i="2"/>
  <c r="BM260" i="2"/>
  <c r="Z260" i="2"/>
  <c r="Y260" i="2"/>
  <c r="Y263" i="2" s="1"/>
  <c r="P260" i="2"/>
  <c r="X256" i="2"/>
  <c r="X255" i="2"/>
  <c r="BP254" i="2"/>
  <c r="BO254" i="2"/>
  <c r="BN254" i="2"/>
  <c r="BM254" i="2"/>
  <c r="Z254" i="2"/>
  <c r="Z255" i="2" s="1"/>
  <c r="Y254" i="2"/>
  <c r="Y256" i="2" s="1"/>
  <c r="P254" i="2"/>
  <c r="X250" i="2"/>
  <c r="X249" i="2"/>
  <c r="BP248" i="2"/>
  <c r="BO248" i="2"/>
  <c r="BN248" i="2"/>
  <c r="BM248" i="2"/>
  <c r="Z248" i="2"/>
  <c r="Y248" i="2"/>
  <c r="P248" i="2"/>
  <c r="BO247" i="2"/>
  <c r="BM247" i="2"/>
  <c r="Z247" i="2"/>
  <c r="Y247" i="2"/>
  <c r="Y249" i="2" s="1"/>
  <c r="P247" i="2"/>
  <c r="Y244" i="2"/>
  <c r="X244" i="2"/>
  <c r="X243" i="2"/>
  <c r="BO242" i="2"/>
  <c r="BM242" i="2"/>
  <c r="Z242" i="2"/>
  <c r="Z243" i="2" s="1"/>
  <c r="Y242" i="2"/>
  <c r="Y243" i="2" s="1"/>
  <c r="P242" i="2"/>
  <c r="X239" i="2"/>
  <c r="X238" i="2"/>
  <c r="BO237" i="2"/>
  <c r="BM237" i="2"/>
  <c r="Z237" i="2"/>
  <c r="Y237" i="2"/>
  <c r="BN237" i="2" s="1"/>
  <c r="BO236" i="2"/>
  <c r="BM236" i="2"/>
  <c r="Z236" i="2"/>
  <c r="Y236" i="2"/>
  <c r="BP236" i="2" s="1"/>
  <c r="BO235" i="2"/>
  <c r="BM235" i="2"/>
  <c r="Z235" i="2"/>
  <c r="Z238" i="2" s="1"/>
  <c r="Y235" i="2"/>
  <c r="Y239" i="2" s="1"/>
  <c r="Y233" i="2"/>
  <c r="X233" i="2"/>
  <c r="Y232" i="2"/>
  <c r="X232" i="2"/>
  <c r="BP231" i="2"/>
  <c r="BO231" i="2"/>
  <c r="BN231" i="2"/>
  <c r="BM231" i="2"/>
  <c r="Z231" i="2"/>
  <c r="Z232" i="2" s="1"/>
  <c r="Y231" i="2"/>
  <c r="X228" i="2"/>
  <c r="X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P224" i="2"/>
  <c r="BO223" i="2"/>
  <c r="BM223" i="2"/>
  <c r="Z223" i="2"/>
  <c r="Z227" i="2" s="1"/>
  <c r="Y223" i="2"/>
  <c r="BN223" i="2" s="1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Z213" i="2"/>
  <c r="Y213" i="2"/>
  <c r="Y220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X203" i="2"/>
  <c r="X202" i="2"/>
  <c r="BO201" i="2"/>
  <c r="BM201" i="2"/>
  <c r="Z201" i="2"/>
  <c r="Y201" i="2"/>
  <c r="BP201" i="2" s="1"/>
  <c r="P201" i="2"/>
  <c r="BO200" i="2"/>
  <c r="BN200" i="2"/>
  <c r="BM200" i="2"/>
  <c r="Z200" i="2"/>
  <c r="Y200" i="2"/>
  <c r="BP200" i="2" s="1"/>
  <c r="P200" i="2"/>
  <c r="BO199" i="2"/>
  <c r="BM199" i="2"/>
  <c r="Z199" i="2"/>
  <c r="Y199" i="2"/>
  <c r="Y203" i="2" s="1"/>
  <c r="P199" i="2"/>
  <c r="BP198" i="2"/>
  <c r="BO198" i="2"/>
  <c r="BN198" i="2"/>
  <c r="BM198" i="2"/>
  <c r="Z198" i="2"/>
  <c r="Y198" i="2"/>
  <c r="P198" i="2"/>
  <c r="X194" i="2"/>
  <c r="X193" i="2"/>
  <c r="BO192" i="2"/>
  <c r="BM192" i="2"/>
  <c r="Z192" i="2"/>
  <c r="Z193" i="2" s="1"/>
  <c r="Y192" i="2"/>
  <c r="Y194" i="2" s="1"/>
  <c r="X190" i="2"/>
  <c r="X189" i="2"/>
  <c r="BO188" i="2"/>
  <c r="BN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Z189" i="2" s="1"/>
  <c r="Y186" i="2"/>
  <c r="Y189" i="2" s="1"/>
  <c r="P186" i="2"/>
  <c r="X182" i="2"/>
  <c r="X181" i="2"/>
  <c r="BO180" i="2"/>
  <c r="BM180" i="2"/>
  <c r="Z180" i="2"/>
  <c r="Y180" i="2"/>
  <c r="P180" i="2"/>
  <c r="BO179" i="2"/>
  <c r="BM179" i="2"/>
  <c r="Z179" i="2"/>
  <c r="Z181" i="2" s="1"/>
  <c r="Y179" i="2"/>
  <c r="BN179" i="2" s="1"/>
  <c r="P179" i="2"/>
  <c r="X177" i="2"/>
  <c r="X176" i="2"/>
  <c r="BO175" i="2"/>
  <c r="BM175" i="2"/>
  <c r="Z175" i="2"/>
  <c r="Y175" i="2"/>
  <c r="BP175" i="2" s="1"/>
  <c r="P175" i="2"/>
  <c r="BO174" i="2"/>
  <c r="BM174" i="2"/>
  <c r="Z174" i="2"/>
  <c r="Y174" i="2"/>
  <c r="BP174" i="2" s="1"/>
  <c r="P174" i="2"/>
  <c r="BO173" i="2"/>
  <c r="BM173" i="2"/>
  <c r="Z173" i="2"/>
  <c r="Y173" i="2"/>
  <c r="BP173" i="2" s="1"/>
  <c r="BO172" i="2"/>
  <c r="BM172" i="2"/>
  <c r="Z172" i="2"/>
  <c r="Y172" i="2"/>
  <c r="BP172" i="2" s="1"/>
  <c r="X169" i="2"/>
  <c r="X168" i="2"/>
  <c r="BO167" i="2"/>
  <c r="BM167" i="2"/>
  <c r="Z167" i="2"/>
  <c r="Z168" i="2" s="1"/>
  <c r="Y167" i="2"/>
  <c r="Y169" i="2" s="1"/>
  <c r="X163" i="2"/>
  <c r="X162" i="2"/>
  <c r="BO161" i="2"/>
  <c r="BM161" i="2"/>
  <c r="Z161" i="2"/>
  <c r="Z162" i="2" s="1"/>
  <c r="Y161" i="2"/>
  <c r="BN161" i="2" s="1"/>
  <c r="P161" i="2"/>
  <c r="X158" i="2"/>
  <c r="X157" i="2"/>
  <c r="BO156" i="2"/>
  <c r="BM156" i="2"/>
  <c r="Z156" i="2"/>
  <c r="Y156" i="2"/>
  <c r="BP156" i="2" s="1"/>
  <c r="P156" i="2"/>
  <c r="BO155" i="2"/>
  <c r="BM155" i="2"/>
  <c r="Z155" i="2"/>
  <c r="Z157" i="2" s="1"/>
  <c r="Y155" i="2"/>
  <c r="BP155" i="2" s="1"/>
  <c r="P155" i="2"/>
  <c r="X152" i="2"/>
  <c r="X151" i="2"/>
  <c r="BO150" i="2"/>
  <c r="BM150" i="2"/>
  <c r="Z150" i="2"/>
  <c r="Z151" i="2" s="1"/>
  <c r="Y150" i="2"/>
  <c r="Y152" i="2" s="1"/>
  <c r="P150" i="2"/>
  <c r="X147" i="2"/>
  <c r="X146" i="2"/>
  <c r="BO145" i="2"/>
  <c r="BM145" i="2"/>
  <c r="Z145" i="2"/>
  <c r="Z146" i="2" s="1"/>
  <c r="Y145" i="2"/>
  <c r="Y147" i="2" s="1"/>
  <c r="X142" i="2"/>
  <c r="X141" i="2"/>
  <c r="BO140" i="2"/>
  <c r="BM140" i="2"/>
  <c r="Z140" i="2"/>
  <c r="Y140" i="2"/>
  <c r="BN140" i="2" s="1"/>
  <c r="P140" i="2"/>
  <c r="BO139" i="2"/>
  <c r="BM139" i="2"/>
  <c r="Z139" i="2"/>
  <c r="Y139" i="2"/>
  <c r="BP139" i="2" s="1"/>
  <c r="P139" i="2"/>
  <c r="X136" i="2"/>
  <c r="X135" i="2"/>
  <c r="BO134" i="2"/>
  <c r="BM134" i="2"/>
  <c r="Z134" i="2"/>
  <c r="Y134" i="2"/>
  <c r="BP134" i="2" s="1"/>
  <c r="P134" i="2"/>
  <c r="BP133" i="2"/>
  <c r="BO133" i="2"/>
  <c r="BN133" i="2"/>
  <c r="BM133" i="2"/>
  <c r="Z133" i="2"/>
  <c r="Z135" i="2" s="1"/>
  <c r="Y133" i="2"/>
  <c r="Y135" i="2" s="1"/>
  <c r="P133" i="2"/>
  <c r="X130" i="2"/>
  <c r="X129" i="2"/>
  <c r="BO128" i="2"/>
  <c r="BN128" i="2"/>
  <c r="BM128" i="2"/>
  <c r="Z128" i="2"/>
  <c r="Z129" i="2" s="1"/>
  <c r="Y128" i="2"/>
  <c r="BP128" i="2" s="1"/>
  <c r="P128" i="2"/>
  <c r="BO127" i="2"/>
  <c r="BM127" i="2"/>
  <c r="Z127" i="2"/>
  <c r="Y127" i="2"/>
  <c r="BP127" i="2" s="1"/>
  <c r="P127" i="2"/>
  <c r="X124" i="2"/>
  <c r="Z123" i="2"/>
  <c r="X123" i="2"/>
  <c r="BO122" i="2"/>
  <c r="BM122" i="2"/>
  <c r="Z122" i="2"/>
  <c r="Y122" i="2"/>
  <c r="Y123" i="2" s="1"/>
  <c r="X120" i="2"/>
  <c r="X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N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P113" i="2"/>
  <c r="BO112" i="2"/>
  <c r="BN112" i="2"/>
  <c r="BM112" i="2"/>
  <c r="Z112" i="2"/>
  <c r="Z119" i="2" s="1"/>
  <c r="Y112" i="2"/>
  <c r="BP112" i="2" s="1"/>
  <c r="X109" i="2"/>
  <c r="X108" i="2"/>
  <c r="BO107" i="2"/>
  <c r="BM107" i="2"/>
  <c r="Z107" i="2"/>
  <c r="Y107" i="2"/>
  <c r="BP107" i="2" s="1"/>
  <c r="P107" i="2"/>
  <c r="BO106" i="2"/>
  <c r="BN106" i="2"/>
  <c r="BM106" i="2"/>
  <c r="Z106" i="2"/>
  <c r="Y106" i="2"/>
  <c r="BP106" i="2" s="1"/>
  <c r="BP105" i="2"/>
  <c r="BO105" i="2"/>
  <c r="BN105" i="2"/>
  <c r="BM105" i="2"/>
  <c r="Z105" i="2"/>
  <c r="Z108" i="2" s="1"/>
  <c r="Y105" i="2"/>
  <c r="P105" i="2"/>
  <c r="X102" i="2"/>
  <c r="X101" i="2"/>
  <c r="BO100" i="2"/>
  <c r="BN100" i="2"/>
  <c r="BM100" i="2"/>
  <c r="Z100" i="2"/>
  <c r="Y100" i="2"/>
  <c r="BP100" i="2" s="1"/>
  <c r="P100" i="2"/>
  <c r="BO99" i="2"/>
  <c r="BM99" i="2"/>
  <c r="Z99" i="2"/>
  <c r="Y99" i="2"/>
  <c r="BP99" i="2" s="1"/>
  <c r="P99" i="2"/>
  <c r="BP98" i="2"/>
  <c r="BO98" i="2"/>
  <c r="BN98" i="2"/>
  <c r="BM98" i="2"/>
  <c r="Z98" i="2"/>
  <c r="Z101" i="2" s="1"/>
  <c r="Y98" i="2"/>
  <c r="P98" i="2"/>
  <c r="BO97" i="2"/>
  <c r="BM97" i="2"/>
  <c r="Z97" i="2"/>
  <c r="Y97" i="2"/>
  <c r="BP97" i="2" s="1"/>
  <c r="BO96" i="2"/>
  <c r="BM96" i="2"/>
  <c r="Z96" i="2"/>
  <c r="Y96" i="2"/>
  <c r="BP96" i="2" s="1"/>
  <c r="P96" i="2"/>
  <c r="BO95" i="2"/>
  <c r="BM95" i="2"/>
  <c r="Z95" i="2"/>
  <c r="Y95" i="2"/>
  <c r="BN95" i="2" s="1"/>
  <c r="X92" i="2"/>
  <c r="X91" i="2"/>
  <c r="BO90" i="2"/>
  <c r="BM90" i="2"/>
  <c r="Z90" i="2"/>
  <c r="Y90" i="2"/>
  <c r="P90" i="2"/>
  <c r="BO89" i="2"/>
  <c r="BM89" i="2"/>
  <c r="Z89" i="2"/>
  <c r="Z91" i="2" s="1"/>
  <c r="Y89" i="2"/>
  <c r="BN89" i="2" s="1"/>
  <c r="X86" i="2"/>
  <c r="X85" i="2"/>
  <c r="BO84" i="2"/>
  <c r="BM84" i="2"/>
  <c r="Z84" i="2"/>
  <c r="Z85" i="2" s="1"/>
  <c r="Y84" i="2"/>
  <c r="Y86" i="2" s="1"/>
  <c r="X81" i="2"/>
  <c r="X80" i="2"/>
  <c r="BP79" i="2"/>
  <c r="BO79" i="2"/>
  <c r="BN79" i="2"/>
  <c r="BM79" i="2"/>
  <c r="Z79" i="2"/>
  <c r="Y79" i="2"/>
  <c r="P79" i="2"/>
  <c r="BO78" i="2"/>
  <c r="BM78" i="2"/>
  <c r="Z78" i="2"/>
  <c r="Y78" i="2"/>
  <c r="Y80" i="2" s="1"/>
  <c r="P78" i="2"/>
  <c r="X75" i="2"/>
  <c r="X74" i="2"/>
  <c r="BO73" i="2"/>
  <c r="BM73" i="2"/>
  <c r="Z73" i="2"/>
  <c r="Y73" i="2"/>
  <c r="BP73" i="2" s="1"/>
  <c r="BO72" i="2"/>
  <c r="BM72" i="2"/>
  <c r="Z72" i="2"/>
  <c r="Y72" i="2"/>
  <c r="BP72" i="2" s="1"/>
  <c r="BO71" i="2"/>
  <c r="BM71" i="2"/>
  <c r="Z71" i="2"/>
  <c r="Y71" i="2"/>
  <c r="BN71" i="2" s="1"/>
  <c r="X69" i="2"/>
  <c r="X68" i="2"/>
  <c r="BO67" i="2"/>
  <c r="BM67" i="2"/>
  <c r="Z67" i="2"/>
  <c r="Z68" i="2" s="1"/>
  <c r="Y67" i="2"/>
  <c r="Y69" i="2" s="1"/>
  <c r="P67" i="2"/>
  <c r="Y65" i="2"/>
  <c r="X65" i="2"/>
  <c r="Y64" i="2"/>
  <c r="X64" i="2"/>
  <c r="BP63" i="2"/>
  <c r="BO63" i="2"/>
  <c r="BN63" i="2"/>
  <c r="BM63" i="2"/>
  <c r="Z63" i="2"/>
  <c r="Z64" i="2" s="1"/>
  <c r="Y63" i="2"/>
  <c r="Y61" i="2"/>
  <c r="X61" i="2"/>
  <c r="X60" i="2"/>
  <c r="BP59" i="2"/>
  <c r="BO59" i="2"/>
  <c r="BN59" i="2"/>
  <c r="BM59" i="2"/>
  <c r="Z59" i="2"/>
  <c r="Z60" i="2" s="1"/>
  <c r="Y59" i="2"/>
  <c r="Y60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Z51" i="2" s="1"/>
  <c r="Y43" i="2"/>
  <c r="P43" i="2"/>
  <c r="X40" i="2"/>
  <c r="X39" i="2"/>
  <c r="BP38" i="2"/>
  <c r="BO38" i="2"/>
  <c r="BN38" i="2"/>
  <c r="BM38" i="2"/>
  <c r="Z38" i="2"/>
  <c r="Y38" i="2"/>
  <c r="BP37" i="2"/>
  <c r="BO37" i="2"/>
  <c r="BN37" i="2"/>
  <c r="BM37" i="2"/>
  <c r="Z37" i="2"/>
  <c r="Y37" i="2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Z32" i="2" s="1"/>
  <c r="Y28" i="2"/>
  <c r="Y33" i="2" s="1"/>
  <c r="X24" i="2"/>
  <c r="X23" i="2"/>
  <c r="BO22" i="2"/>
  <c r="BM22" i="2"/>
  <c r="X327" i="2" s="1"/>
  <c r="Z22" i="2"/>
  <c r="Z23" i="2" s="1"/>
  <c r="Y22" i="2"/>
  <c r="Y24" i="2" s="1"/>
  <c r="P22" i="2"/>
  <c r="H10" i="2"/>
  <c r="A9" i="2"/>
  <c r="J9" i="2" s="1"/>
  <c r="D7" i="2"/>
  <c r="Q6" i="2"/>
  <c r="P2" i="2"/>
  <c r="X328" i="2" l="1"/>
  <c r="X326" i="2"/>
  <c r="Z39" i="2"/>
  <c r="BN36" i="2"/>
  <c r="BP45" i="2"/>
  <c r="BN47" i="2"/>
  <c r="BN49" i="2"/>
  <c r="X330" i="2"/>
  <c r="BN55" i="2"/>
  <c r="BP55" i="2"/>
  <c r="Y56" i="2"/>
  <c r="BN67" i="2"/>
  <c r="BP71" i="2"/>
  <c r="Z74" i="2"/>
  <c r="Z80" i="2"/>
  <c r="Y81" i="2"/>
  <c r="Y101" i="2"/>
  <c r="Y119" i="2"/>
  <c r="BN116" i="2"/>
  <c r="BN117" i="2"/>
  <c r="BN118" i="2"/>
  <c r="BN122" i="2"/>
  <c r="Y129" i="2"/>
  <c r="Z141" i="2"/>
  <c r="BP161" i="2"/>
  <c r="Y162" i="2"/>
  <c r="Z176" i="2"/>
  <c r="BN172" i="2"/>
  <c r="BN173" i="2"/>
  <c r="BP179" i="2"/>
  <c r="Y182" i="2"/>
  <c r="BN187" i="2"/>
  <c r="Y190" i="2"/>
  <c r="BN192" i="2"/>
  <c r="BP192" i="2"/>
  <c r="Z209" i="2"/>
  <c r="Z219" i="2"/>
  <c r="BN215" i="2"/>
  <c r="BN226" i="2"/>
  <c r="BP237" i="2"/>
  <c r="Z249" i="2"/>
  <c r="Y250" i="2"/>
  <c r="Z262" i="2"/>
  <c r="BN260" i="2"/>
  <c r="BP260" i="2"/>
  <c r="Y262" i="2"/>
  <c r="BN267" i="2"/>
  <c r="BP267" i="2"/>
  <c r="Y268" i="2"/>
  <c r="BP279" i="2"/>
  <c r="Y296" i="2"/>
  <c r="Y320" i="2"/>
  <c r="BP299" i="2"/>
  <c r="BN302" i="2"/>
  <c r="BN306" i="2"/>
  <c r="BP22" i="2"/>
  <c r="Y23" i="2"/>
  <c r="Y39" i="2"/>
  <c r="Y51" i="2"/>
  <c r="Y75" i="2"/>
  <c r="BP89" i="2"/>
  <c r="Y92" i="2"/>
  <c r="BP95" i="2"/>
  <c r="BP114" i="2"/>
  <c r="BP115" i="2"/>
  <c r="Y124" i="2"/>
  <c r="BP140" i="2"/>
  <c r="Y141" i="2"/>
  <c r="BP186" i="2"/>
  <c r="Z202" i="2"/>
  <c r="Y210" i="2"/>
  <c r="BP223" i="2"/>
  <c r="Y228" i="2"/>
  <c r="Y290" i="2"/>
  <c r="BN323" i="2"/>
  <c r="Z331" i="2"/>
  <c r="X329" i="2"/>
  <c r="A10" i="2"/>
  <c r="BN28" i="2"/>
  <c r="BN31" i="2"/>
  <c r="Y102" i="2"/>
  <c r="BN107" i="2"/>
  <c r="BN113" i="2"/>
  <c r="Y130" i="2"/>
  <c r="BN150" i="2"/>
  <c r="BN201" i="2"/>
  <c r="Y238" i="2"/>
  <c r="Y280" i="2"/>
  <c r="BN308" i="2"/>
  <c r="BN311" i="2"/>
  <c r="BN314" i="2"/>
  <c r="BN317" i="2"/>
  <c r="F10" i="2"/>
  <c r="Y52" i="2"/>
  <c r="Y136" i="2"/>
  <c r="BN156" i="2"/>
  <c r="BN175" i="2"/>
  <c r="BN207" i="2"/>
  <c r="BN218" i="2"/>
  <c r="BN292" i="2"/>
  <c r="Y295" i="2"/>
  <c r="BP323" i="2"/>
  <c r="BP28" i="2"/>
  <c r="BN46" i="2"/>
  <c r="BN72" i="2"/>
  <c r="BN78" i="2"/>
  <c r="BN84" i="2"/>
  <c r="BN90" i="2"/>
  <c r="BN96" i="2"/>
  <c r="BP113" i="2"/>
  <c r="Y142" i="2"/>
  <c r="BP150" i="2"/>
  <c r="Y163" i="2"/>
  <c r="BN180" i="2"/>
  <c r="BN213" i="2"/>
  <c r="BN224" i="2"/>
  <c r="Y227" i="2"/>
  <c r="BN235" i="2"/>
  <c r="BN247" i="2"/>
  <c r="BN277" i="2"/>
  <c r="BN287" i="2"/>
  <c r="Y324" i="2"/>
  <c r="Y281" i="2"/>
  <c r="BP292" i="2"/>
  <c r="Y32" i="2"/>
  <c r="BP78" i="2"/>
  <c r="BP84" i="2"/>
  <c r="BP90" i="2"/>
  <c r="BN99" i="2"/>
  <c r="Y108" i="2"/>
  <c r="BN127" i="2"/>
  <c r="Y151" i="2"/>
  <c r="BP180" i="2"/>
  <c r="BN199" i="2"/>
  <c r="Y202" i="2"/>
  <c r="BP213" i="2"/>
  <c r="BP224" i="2"/>
  <c r="BP235" i="2"/>
  <c r="BP247" i="2"/>
  <c r="BN261" i="2"/>
  <c r="BP287" i="2"/>
  <c r="BN303" i="2"/>
  <c r="Y176" i="2"/>
  <c r="BN29" i="2"/>
  <c r="BN44" i="2"/>
  <c r="Y85" i="2"/>
  <c r="Y91" i="2"/>
  <c r="Y120" i="2"/>
  <c r="BN139" i="2"/>
  <c r="BN145" i="2"/>
  <c r="BN167" i="2"/>
  <c r="Y181" i="2"/>
  <c r="BP199" i="2"/>
  <c r="BP261" i="2"/>
  <c r="BN309" i="2"/>
  <c r="BN312" i="2"/>
  <c r="BN315" i="2"/>
  <c r="BN318" i="2"/>
  <c r="F9" i="2"/>
  <c r="H9" i="2"/>
  <c r="Y157" i="2"/>
  <c r="Y219" i="2"/>
  <c r="BN22" i="2"/>
  <c r="Y68" i="2"/>
  <c r="Y109" i="2"/>
  <c r="Y193" i="2"/>
  <c r="Y255" i="2"/>
  <c r="BP67" i="2"/>
  <c r="BN73" i="2"/>
  <c r="BN97" i="2"/>
  <c r="BP145" i="2"/>
  <c r="Y158" i="2"/>
  <c r="BP167" i="2"/>
  <c r="Y177" i="2"/>
  <c r="BN208" i="2"/>
  <c r="BN236" i="2"/>
  <c r="BN242" i="2"/>
  <c r="BN278" i="2"/>
  <c r="BN283" i="2"/>
  <c r="BN288" i="2"/>
  <c r="BN293" i="2"/>
  <c r="BN298" i="2"/>
  <c r="Y146" i="2"/>
  <c r="Y168" i="2"/>
  <c r="BP242" i="2"/>
  <c r="BP283" i="2"/>
  <c r="BP298" i="2"/>
  <c r="Y319" i="2"/>
  <c r="BN30" i="2"/>
  <c r="Y40" i="2"/>
  <c r="Y326" i="2" s="1"/>
  <c r="BN50" i="2"/>
  <c r="Y74" i="2"/>
  <c r="BP122" i="2"/>
  <c r="BN134" i="2"/>
  <c r="BN155" i="2"/>
  <c r="BN174" i="2"/>
  <c r="BN206" i="2"/>
  <c r="Y209" i="2"/>
  <c r="BN217" i="2"/>
  <c r="BN307" i="2"/>
  <c r="BN310" i="2"/>
  <c r="BN313" i="2"/>
  <c r="BN316" i="2"/>
  <c r="BN186" i="2"/>
  <c r="Y327" i="2" l="1"/>
  <c r="Y328" i="2"/>
  <c r="Y329" i="2"/>
  <c r="A339" i="2"/>
  <c r="Y330" i="2"/>
  <c r="B339" i="2" s="1"/>
  <c r="C339" i="2" l="1"/>
</calcChain>
</file>

<file path=xl/sharedStrings.xml><?xml version="1.0" encoding="utf-8"?>
<sst xmlns="http://schemas.openxmlformats.org/spreadsheetml/2006/main" count="2186" uniqueCount="539">
  <si>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</si>
  <si>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</si>
  <si>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</si>
  <si>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</si>
  <si>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</si>
  <si>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</si>
  <si>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</si>
  <si>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</si>
  <si>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</si>
  <si>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</si>
  <si>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</si>
  <si>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</si>
  <si>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</si>
  <si>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</si>
  <si>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</si>
  <si>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</si>
  <si>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</si>
  <si>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</si>
  <si>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</si>
  <si>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</si>
  <si>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</si>
  <si>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</si>
  <si>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</si>
  <si>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</si>
  <si>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</si>
  <si>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</si>
  <si>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</si>
  <si>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</si>
  <si>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</si>
  <si>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</si>
  <si>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</si>
  <si>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</si>
  <si>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</si>
  <si>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</si>
  <si>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</si>
  <si>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</si>
  <si>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</si>
  <si>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</si>
  <si>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</si>
  <si>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</si>
  <si>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</si>
  <si>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</si>
  <si>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</si>
  <si>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</si>
  <si>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</si>
  <si>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</si>
  <si>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</si>
  <si>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</si>
  <si>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</si>
  <si>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</si>
  <si>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</si>
  <si>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</si>
  <si>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</si>
  <si>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</si>
  <si>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</si>
  <si>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</si>
  <si>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</si>
  <si>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</si>
  <si>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</si>
  <si>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</si>
  <si>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</si>
  <si>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</si>
  <si>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</si>
  <si>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</si>
  <si>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</si>
  <si>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</si>
  <si>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</si>
  <si>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</si>
  <si>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</si>
  <si>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</si>
  <si>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</si>
  <si>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</si>
  <si>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08.04.2025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</si>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</sst>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3" t="s">
        <v>26</v>
      </c>
      <c r="E1" s="343"/>
      <c r="F1" s="343"/>
      <c r="G1" s="14" t="s">
        <v>70</v>
      </c>
      <c r="H1" s="343" t="s">
        <v>47</v>
      </c>
      <c r="I1" s="343"/>
      <c r="J1" s="343"/>
      <c r="K1" s="343"/>
      <c r="L1" s="343"/>
      <c r="M1" s="343"/>
      <c r="N1" s="343"/>
      <c r="O1" s="343"/>
      <c r="P1" s="343"/>
      <c r="Q1" s="343"/>
      <c r="R1" s="344" t="s">
        <v>71</v>
      </c>
      <c r="S1" s="345"/>
      <c r="T1" s="3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7" t="s">
        <v>8</v>
      </c>
      <c r="B5" s="347"/>
      <c r="C5" s="347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M5" s="348"/>
      <c r="N5" s="75"/>
      <c r="P5" s="27" t="s">
        <v>4</v>
      </c>
      <c r="Q5" s="350">
        <v>45766</v>
      </c>
      <c r="R5" s="351"/>
      <c r="T5" s="352" t="s">
        <v>3</v>
      </c>
      <c r="U5" s="353"/>
      <c r="V5" s="354" t="s">
        <v>525</v>
      </c>
      <c r="W5" s="355"/>
      <c r="AB5" s="59"/>
      <c r="AC5" s="59"/>
      <c r="AD5" s="59"/>
      <c r="AE5" s="59"/>
    </row>
    <row r="6" spans="1:32" s="17" customFormat="1" ht="24" customHeight="1" x14ac:dyDescent="0.2">
      <c r="A6" s="347" t="s">
        <v>1</v>
      </c>
      <c r="B6" s="347"/>
      <c r="C6" s="347"/>
      <c r="D6" s="356" t="s">
        <v>79</v>
      </c>
      <c r="E6" s="356"/>
      <c r="F6" s="356"/>
      <c r="G6" s="356"/>
      <c r="H6" s="356"/>
      <c r="I6" s="356"/>
      <c r="J6" s="356"/>
      <c r="K6" s="356"/>
      <c r="L6" s="356"/>
      <c r="M6" s="356"/>
      <c r="N6" s="76"/>
      <c r="P6" s="27" t="s">
        <v>27</v>
      </c>
      <c r="Q6" s="357" t="str">
        <f>IF(Q5=0," ",CHOOSE(WEEKDAY(Q5,2),"Понедельник","Вторник","Среда","Четверг","Пятница","Суббота","Воскресенье"))</f>
        <v>Суббота</v>
      </c>
      <c r="R6" s="357"/>
      <c r="T6" s="358" t="s">
        <v>5</v>
      </c>
      <c r="U6" s="359"/>
      <c r="V6" s="360" t="s">
        <v>73</v>
      </c>
      <c r="W6" s="3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77"/>
      <c r="P7" s="29"/>
      <c r="Q7" s="48"/>
      <c r="R7" s="48"/>
      <c r="T7" s="358"/>
      <c r="U7" s="359"/>
      <c r="V7" s="362"/>
      <c r="W7" s="363"/>
      <c r="AB7" s="59"/>
      <c r="AC7" s="59"/>
      <c r="AD7" s="59"/>
      <c r="AE7" s="59"/>
    </row>
    <row r="8" spans="1:32" s="17" customFormat="1" ht="25.5" customHeight="1" x14ac:dyDescent="0.2">
      <c r="A8" s="369" t="s">
        <v>58</v>
      </c>
      <c r="B8" s="369"/>
      <c r="C8" s="369"/>
      <c r="D8" s="370" t="s">
        <v>80</v>
      </c>
      <c r="E8" s="370"/>
      <c r="F8" s="370"/>
      <c r="G8" s="370"/>
      <c r="H8" s="370"/>
      <c r="I8" s="370"/>
      <c r="J8" s="370"/>
      <c r="K8" s="370"/>
      <c r="L8" s="370"/>
      <c r="M8" s="370"/>
      <c r="N8" s="78"/>
      <c r="P8" s="27" t="s">
        <v>11</v>
      </c>
      <c r="Q8" s="371">
        <v>0.41666666666666669</v>
      </c>
      <c r="R8" s="371"/>
      <c r="T8" s="358"/>
      <c r="U8" s="359"/>
      <c r="V8" s="362"/>
      <c r="W8" s="363"/>
      <c r="AB8" s="59"/>
      <c r="AC8" s="59"/>
      <c r="AD8" s="59"/>
      <c r="AE8" s="59"/>
    </row>
    <row r="9" spans="1:32" s="1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373" t="s">
        <v>46</v>
      </c>
      <c r="E9" s="374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M9" s="375"/>
      <c r="N9" s="73"/>
      <c r="P9" s="31" t="s">
        <v>15</v>
      </c>
      <c r="Q9" s="376"/>
      <c r="R9" s="376"/>
      <c r="T9" s="358"/>
      <c r="U9" s="359"/>
      <c r="V9" s="364"/>
      <c r="W9" s="3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373"/>
      <c r="E10" s="374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377" t="str">
        <f>IFERROR(VLOOKUP($D$10,Proxy,2,FALSE),"")</f>
        <v/>
      </c>
      <c r="I10" s="377"/>
      <c r="J10" s="377"/>
      <c r="K10" s="377"/>
      <c r="L10" s="377"/>
      <c r="M10" s="377"/>
      <c r="N10" s="74"/>
      <c r="P10" s="31" t="s">
        <v>32</v>
      </c>
      <c r="Q10" s="378"/>
      <c r="R10" s="378"/>
      <c r="U10" s="29" t="s">
        <v>12</v>
      </c>
      <c r="V10" s="379" t="s">
        <v>74</v>
      </c>
      <c r="W10" s="38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1"/>
      <c r="R11" s="381"/>
      <c r="U11" s="29" t="s">
        <v>28</v>
      </c>
      <c r="V11" s="382" t="s">
        <v>55</v>
      </c>
      <c r="W11" s="38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3" t="s">
        <v>75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79"/>
      <c r="P12" s="27" t="s">
        <v>30</v>
      </c>
      <c r="Q12" s="371"/>
      <c r="R12" s="371"/>
      <c r="S12" s="28"/>
      <c r="T12"/>
      <c r="U12" s="29" t="s">
        <v>46</v>
      </c>
      <c r="V12" s="384"/>
      <c r="W12" s="384"/>
      <c r="X12"/>
      <c r="AB12" s="59"/>
      <c r="AC12" s="59"/>
      <c r="AD12" s="59"/>
      <c r="AE12" s="59"/>
    </row>
    <row r="13" spans="1:32" s="17" customFormat="1" ht="23.25" customHeight="1" x14ac:dyDescent="0.2">
      <c r="A13" s="383" t="s">
        <v>76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79"/>
      <c r="O13" s="31"/>
      <c r="P13" s="31" t="s">
        <v>31</v>
      </c>
      <c r="Q13" s="382"/>
      <c r="R13" s="38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3" t="s">
        <v>77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5" t="s">
        <v>78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80"/>
      <c r="O15"/>
      <c r="P15" s="386" t="s">
        <v>61</v>
      </c>
      <c r="Q15" s="386"/>
      <c r="R15" s="386"/>
      <c r="S15" s="386"/>
      <c r="T15" s="38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7"/>
      <c r="Q16" s="387"/>
      <c r="R16" s="387"/>
      <c r="S16" s="387"/>
      <c r="T16" s="3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0" t="s">
        <v>59</v>
      </c>
      <c r="B17" s="390" t="s">
        <v>49</v>
      </c>
      <c r="C17" s="392" t="s">
        <v>48</v>
      </c>
      <c r="D17" s="394" t="s">
        <v>50</v>
      </c>
      <c r="E17" s="395"/>
      <c r="F17" s="390" t="s">
        <v>21</v>
      </c>
      <c r="G17" s="390" t="s">
        <v>24</v>
      </c>
      <c r="H17" s="390" t="s">
        <v>22</v>
      </c>
      <c r="I17" s="390" t="s">
        <v>23</v>
      </c>
      <c r="J17" s="390" t="s">
        <v>16</v>
      </c>
      <c r="K17" s="390" t="s">
        <v>66</v>
      </c>
      <c r="L17" s="390" t="s">
        <v>68</v>
      </c>
      <c r="M17" s="390" t="s">
        <v>2</v>
      </c>
      <c r="N17" s="390" t="s">
        <v>67</v>
      </c>
      <c r="O17" s="390" t="s">
        <v>25</v>
      </c>
      <c r="P17" s="394" t="s">
        <v>17</v>
      </c>
      <c r="Q17" s="398"/>
      <c r="R17" s="398"/>
      <c r="S17" s="398"/>
      <c r="T17" s="395"/>
      <c r="U17" s="388" t="s">
        <v>56</v>
      </c>
      <c r="V17" s="389"/>
      <c r="W17" s="390" t="s">
        <v>6</v>
      </c>
      <c r="X17" s="390" t="s">
        <v>41</v>
      </c>
      <c r="Y17" s="400" t="s">
        <v>54</v>
      </c>
      <c r="Z17" s="402" t="s">
        <v>18</v>
      </c>
      <c r="AA17" s="404" t="s">
        <v>60</v>
      </c>
      <c r="AB17" s="404" t="s">
        <v>19</v>
      </c>
      <c r="AC17" s="404" t="s">
        <v>69</v>
      </c>
      <c r="AD17" s="406" t="s">
        <v>57</v>
      </c>
      <c r="AE17" s="407"/>
      <c r="AF17" s="408"/>
      <c r="AG17" s="85"/>
      <c r="BD17" s="84" t="s">
        <v>64</v>
      </c>
    </row>
    <row r="18" spans="1:68" ht="14.25" customHeight="1" x14ac:dyDescent="0.2">
      <c r="A18" s="391"/>
      <c r="B18" s="391"/>
      <c r="C18" s="393"/>
      <c r="D18" s="396"/>
      <c r="E18" s="397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6"/>
      <c r="Q18" s="399"/>
      <c r="R18" s="399"/>
      <c r="S18" s="399"/>
      <c r="T18" s="397"/>
      <c r="U18" s="86" t="s">
        <v>44</v>
      </c>
      <c r="V18" s="86" t="s">
        <v>43</v>
      </c>
      <c r="W18" s="391"/>
      <c r="X18" s="391"/>
      <c r="Y18" s="401"/>
      <c r="Z18" s="403"/>
      <c r="AA18" s="405"/>
      <c r="AB18" s="405"/>
      <c r="AC18" s="405"/>
      <c r="AD18" s="409"/>
      <c r="AE18" s="410"/>
      <c r="AF18" s="411"/>
      <c r="AG18" s="85"/>
      <c r="BD18" s="84"/>
    </row>
    <row r="19" spans="1:68" ht="27.75" customHeight="1" x14ac:dyDescent="0.2">
      <c r="A19" s="412" t="s">
        <v>81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54"/>
      <c r="AB19" s="54"/>
      <c r="AC19" s="54"/>
    </row>
    <row r="20" spans="1:68" ht="16.5" customHeight="1" x14ac:dyDescent="0.25">
      <c r="A20" s="413" t="s">
        <v>81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65"/>
      <c r="AB20" s="65"/>
      <c r="AC20" s="82"/>
    </row>
    <row r="21" spans="1:68" ht="14.25" customHeight="1" x14ac:dyDescent="0.25">
      <c r="A21" s="414" t="s">
        <v>82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5">
        <v>4607111035752</v>
      </c>
      <c r="E22" s="41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7"/>
      <c r="R22" s="417"/>
      <c r="S22" s="417"/>
      <c r="T22" s="41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2"/>
      <c r="N23" s="422"/>
      <c r="O23" s="423"/>
      <c r="P23" s="419" t="s">
        <v>40</v>
      </c>
      <c r="Q23" s="420"/>
      <c r="R23" s="420"/>
      <c r="S23" s="420"/>
      <c r="T23" s="420"/>
      <c r="U23" s="420"/>
      <c r="V23" s="42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2"/>
      <c r="O24" s="423"/>
      <c r="P24" s="419" t="s">
        <v>40</v>
      </c>
      <c r="Q24" s="420"/>
      <c r="R24" s="420"/>
      <c r="S24" s="420"/>
      <c r="T24" s="420"/>
      <c r="U24" s="420"/>
      <c r="V24" s="42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2" t="s">
        <v>45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412"/>
      <c r="Z25" s="412"/>
      <c r="AA25" s="54"/>
      <c r="AB25" s="54"/>
      <c r="AC25" s="54"/>
    </row>
    <row r="26" spans="1:68" ht="16.5" customHeight="1" x14ac:dyDescent="0.25">
      <c r="A26" s="413" t="s">
        <v>90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13"/>
      <c r="AA26" s="65"/>
      <c r="AB26" s="65"/>
      <c r="AC26" s="82"/>
    </row>
    <row r="27" spans="1:68" ht="14.25" customHeight="1" x14ac:dyDescent="0.25">
      <c r="A27" s="414" t="s">
        <v>91</v>
      </c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5">
        <v>4607111036520</v>
      </c>
      <c r="E28" s="41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4" t="s">
        <v>94</v>
      </c>
      <c r="Q28" s="417"/>
      <c r="R28" s="417"/>
      <c r="S28" s="417"/>
      <c r="T28" s="41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5">
        <v>4607111036537</v>
      </c>
      <c r="E29" s="41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5" t="s">
        <v>100</v>
      </c>
      <c r="Q29" s="417"/>
      <c r="R29" s="417"/>
      <c r="S29" s="417"/>
      <c r="T29" s="41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5">
        <v>4607111036599</v>
      </c>
      <c r="E30" s="41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6" t="s">
        <v>103</v>
      </c>
      <c r="Q30" s="417"/>
      <c r="R30" s="417"/>
      <c r="S30" s="417"/>
      <c r="T30" s="41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5">
        <v>4607111036605</v>
      </c>
      <c r="E31" s="41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7" t="s">
        <v>106</v>
      </c>
      <c r="Q31" s="417"/>
      <c r="R31" s="417"/>
      <c r="S31" s="417"/>
      <c r="T31" s="41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2"/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3"/>
      <c r="P32" s="419" t="s">
        <v>40</v>
      </c>
      <c r="Q32" s="420"/>
      <c r="R32" s="420"/>
      <c r="S32" s="420"/>
      <c r="T32" s="420"/>
      <c r="U32" s="420"/>
      <c r="V32" s="42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3"/>
      <c r="P33" s="419" t="s">
        <v>40</v>
      </c>
      <c r="Q33" s="420"/>
      <c r="R33" s="420"/>
      <c r="S33" s="420"/>
      <c r="T33" s="420"/>
      <c r="U33" s="420"/>
      <c r="V33" s="42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3" t="s">
        <v>107</v>
      </c>
      <c r="B34" s="413"/>
      <c r="C34" s="413"/>
      <c r="D34" s="413"/>
      <c r="E34" s="413"/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65"/>
      <c r="AB34" s="65"/>
      <c r="AC34" s="82"/>
    </row>
    <row r="35" spans="1:68" ht="14.25" customHeight="1" x14ac:dyDescent="0.25">
      <c r="A35" s="414" t="s">
        <v>82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5">
        <v>4620207490075</v>
      </c>
      <c r="E36" s="41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8" t="s">
        <v>110</v>
      </c>
      <c r="Q36" s="417"/>
      <c r="R36" s="417"/>
      <c r="S36" s="417"/>
      <c r="T36" s="41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5">
        <v>4620207490174</v>
      </c>
      <c r="E37" s="41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9" t="s">
        <v>114</v>
      </c>
      <c r="Q37" s="417"/>
      <c r="R37" s="417"/>
      <c r="S37" s="417"/>
      <c r="T37" s="41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5">
        <v>4620207490044</v>
      </c>
      <c r="E38" s="41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30" t="s">
        <v>118</v>
      </c>
      <c r="Q38" s="417"/>
      <c r="R38" s="417"/>
      <c r="S38" s="417"/>
      <c r="T38" s="41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2"/>
      <c r="B39" s="422"/>
      <c r="C39" s="422"/>
      <c r="D39" s="422"/>
      <c r="E39" s="422"/>
      <c r="F39" s="422"/>
      <c r="G39" s="422"/>
      <c r="H39" s="422"/>
      <c r="I39" s="422"/>
      <c r="J39" s="422"/>
      <c r="K39" s="422"/>
      <c r="L39" s="422"/>
      <c r="M39" s="422"/>
      <c r="N39" s="422"/>
      <c r="O39" s="423"/>
      <c r="P39" s="419" t="s">
        <v>40</v>
      </c>
      <c r="Q39" s="420"/>
      <c r="R39" s="420"/>
      <c r="S39" s="420"/>
      <c r="T39" s="420"/>
      <c r="U39" s="420"/>
      <c r="V39" s="42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2"/>
      <c r="B40" s="422"/>
      <c r="C40" s="422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3"/>
      <c r="P40" s="419" t="s">
        <v>40</v>
      </c>
      <c r="Q40" s="420"/>
      <c r="R40" s="420"/>
      <c r="S40" s="420"/>
      <c r="T40" s="420"/>
      <c r="U40" s="420"/>
      <c r="V40" s="42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3" t="s">
        <v>120</v>
      </c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3"/>
      <c r="R41" s="413"/>
      <c r="S41" s="413"/>
      <c r="T41" s="413"/>
      <c r="U41" s="413"/>
      <c r="V41" s="413"/>
      <c r="W41" s="413"/>
      <c r="X41" s="413"/>
      <c r="Y41" s="413"/>
      <c r="Z41" s="413"/>
      <c r="AA41" s="65"/>
      <c r="AB41" s="65"/>
      <c r="AC41" s="82"/>
    </row>
    <row r="42" spans="1:68" ht="14.25" customHeight="1" x14ac:dyDescent="0.25">
      <c r="A42" s="414" t="s">
        <v>82</v>
      </c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Z42" s="414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5">
        <v>4607111038999</v>
      </c>
      <c r="E43" s="41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3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7"/>
      <c r="R43" s="417"/>
      <c r="S43" s="417"/>
      <c r="T43" s="41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5">
        <v>4607111037183</v>
      </c>
      <c r="E44" s="41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7"/>
      <c r="R44" s="417"/>
      <c r="S44" s="417"/>
      <c r="T44" s="41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415">
        <v>4607111039385</v>
      </c>
      <c r="E45" s="415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7"/>
      <c r="R45" s="417"/>
      <c r="S45" s="417"/>
      <c r="T45" s="41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415">
        <v>4607111039392</v>
      </c>
      <c r="E46" s="41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7"/>
      <c r="R46" s="417"/>
      <c r="S46" s="417"/>
      <c r="T46" s="41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4301071031</v>
      </c>
      <c r="D47" s="415">
        <v>4607111038982</v>
      </c>
      <c r="E47" s="415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7"/>
      <c r="R47" s="417"/>
      <c r="S47" s="417"/>
      <c r="T47" s="41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4301071046</v>
      </c>
      <c r="D48" s="415">
        <v>4607111039354</v>
      </c>
      <c r="E48" s="41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135</v>
      </c>
      <c r="M48" s="38" t="s">
        <v>86</v>
      </c>
      <c r="N48" s="38"/>
      <c r="O48" s="37">
        <v>180</v>
      </c>
      <c r="P48" s="43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7"/>
      <c r="R48" s="417"/>
      <c r="S48" s="417"/>
      <c r="T48" s="41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415">
        <v>4607111036889</v>
      </c>
      <c r="E49" s="41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135</v>
      </c>
      <c r="M49" s="38" t="s">
        <v>86</v>
      </c>
      <c r="N49" s="38"/>
      <c r="O49" s="37">
        <v>180</v>
      </c>
      <c r="P49" s="43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7"/>
      <c r="R49" s="417"/>
      <c r="S49" s="417"/>
      <c r="T49" s="41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136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5">
        <v>4607111039330</v>
      </c>
      <c r="E50" s="41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135</v>
      </c>
      <c r="M50" s="38" t="s">
        <v>86</v>
      </c>
      <c r="N50" s="38"/>
      <c r="O50" s="37">
        <v>180</v>
      </c>
      <c r="P50" s="4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7"/>
      <c r="R50" s="417"/>
      <c r="S50" s="417"/>
      <c r="T50" s="41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2"/>
      <c r="B51" s="422"/>
      <c r="C51" s="422"/>
      <c r="D51" s="422"/>
      <c r="E51" s="422"/>
      <c r="F51" s="422"/>
      <c r="G51" s="422"/>
      <c r="H51" s="422"/>
      <c r="I51" s="422"/>
      <c r="J51" s="422"/>
      <c r="K51" s="422"/>
      <c r="L51" s="422"/>
      <c r="M51" s="422"/>
      <c r="N51" s="422"/>
      <c r="O51" s="423"/>
      <c r="P51" s="419" t="s">
        <v>40</v>
      </c>
      <c r="Q51" s="420"/>
      <c r="R51" s="420"/>
      <c r="S51" s="420"/>
      <c r="T51" s="420"/>
      <c r="U51" s="420"/>
      <c r="V51" s="421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2"/>
      <c r="N52" s="422"/>
      <c r="O52" s="423"/>
      <c r="P52" s="419" t="s">
        <v>40</v>
      </c>
      <c r="Q52" s="420"/>
      <c r="R52" s="420"/>
      <c r="S52" s="420"/>
      <c r="T52" s="420"/>
      <c r="U52" s="420"/>
      <c r="V52" s="421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3" t="s">
        <v>141</v>
      </c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3"/>
      <c r="P53" s="413"/>
      <c r="Q53" s="413"/>
      <c r="R53" s="413"/>
      <c r="S53" s="413"/>
      <c r="T53" s="413"/>
      <c r="U53" s="413"/>
      <c r="V53" s="413"/>
      <c r="W53" s="413"/>
      <c r="X53" s="413"/>
      <c r="Y53" s="413"/>
      <c r="Z53" s="413"/>
      <c r="AA53" s="65"/>
      <c r="AB53" s="65"/>
      <c r="AC53" s="82"/>
    </row>
    <row r="54" spans="1:68" ht="14.25" customHeight="1" x14ac:dyDescent="0.25">
      <c r="A54" s="414" t="s">
        <v>82</v>
      </c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415">
        <v>4620207490822</v>
      </c>
      <c r="E55" s="415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9" t="s">
        <v>144</v>
      </c>
      <c r="Q55" s="417"/>
      <c r="R55" s="417"/>
      <c r="S55" s="417"/>
      <c r="T55" s="418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2"/>
      <c r="B56" s="422"/>
      <c r="C56" s="422"/>
      <c r="D56" s="422"/>
      <c r="E56" s="422"/>
      <c r="F56" s="422"/>
      <c r="G56" s="422"/>
      <c r="H56" s="422"/>
      <c r="I56" s="422"/>
      <c r="J56" s="422"/>
      <c r="K56" s="422"/>
      <c r="L56" s="422"/>
      <c r="M56" s="422"/>
      <c r="N56" s="422"/>
      <c r="O56" s="423"/>
      <c r="P56" s="419" t="s">
        <v>40</v>
      </c>
      <c r="Q56" s="420"/>
      <c r="R56" s="420"/>
      <c r="S56" s="420"/>
      <c r="T56" s="420"/>
      <c r="U56" s="420"/>
      <c r="V56" s="421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2"/>
      <c r="B57" s="422"/>
      <c r="C57" s="422"/>
      <c r="D57" s="422"/>
      <c r="E57" s="422"/>
      <c r="F57" s="422"/>
      <c r="G57" s="422"/>
      <c r="H57" s="422"/>
      <c r="I57" s="422"/>
      <c r="J57" s="422"/>
      <c r="K57" s="422"/>
      <c r="L57" s="422"/>
      <c r="M57" s="422"/>
      <c r="N57" s="422"/>
      <c r="O57" s="423"/>
      <c r="P57" s="419" t="s">
        <v>40</v>
      </c>
      <c r="Q57" s="420"/>
      <c r="R57" s="420"/>
      <c r="S57" s="420"/>
      <c r="T57" s="420"/>
      <c r="U57" s="420"/>
      <c r="V57" s="421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4" t="s">
        <v>146</v>
      </c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  <c r="AA58" s="66"/>
      <c r="AB58" s="66"/>
      <c r="AC58" s="83"/>
    </row>
    <row r="59" spans="1:68" ht="16.5" customHeight="1" x14ac:dyDescent="0.25">
      <c r="A59" s="63" t="s">
        <v>147</v>
      </c>
      <c r="B59" s="63" t="s">
        <v>148</v>
      </c>
      <c r="C59" s="36">
        <v>4301100087</v>
      </c>
      <c r="D59" s="415">
        <v>4607111039743</v>
      </c>
      <c r="E59" s="415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40" t="s">
        <v>149</v>
      </c>
      <c r="Q59" s="417"/>
      <c r="R59" s="417"/>
      <c r="S59" s="417"/>
      <c r="T59" s="418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150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2"/>
      <c r="N60" s="422"/>
      <c r="O60" s="423"/>
      <c r="P60" s="419" t="s">
        <v>40</v>
      </c>
      <c r="Q60" s="420"/>
      <c r="R60" s="420"/>
      <c r="S60" s="420"/>
      <c r="T60" s="420"/>
      <c r="U60" s="420"/>
      <c r="V60" s="421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2"/>
      <c r="N61" s="422"/>
      <c r="O61" s="423"/>
      <c r="P61" s="419" t="s">
        <v>40</v>
      </c>
      <c r="Q61" s="420"/>
      <c r="R61" s="420"/>
      <c r="S61" s="420"/>
      <c r="T61" s="420"/>
      <c r="U61" s="420"/>
      <c r="V61" s="421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4" t="s">
        <v>91</v>
      </c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  <c r="AA62" s="66"/>
      <c r="AB62" s="66"/>
      <c r="AC62" s="83"/>
    </row>
    <row r="63" spans="1:68" ht="16.5" customHeight="1" x14ac:dyDescent="0.25">
      <c r="A63" s="63" t="s">
        <v>151</v>
      </c>
      <c r="B63" s="63" t="s">
        <v>152</v>
      </c>
      <c r="C63" s="36">
        <v>4301132194</v>
      </c>
      <c r="D63" s="415">
        <v>4607111039712</v>
      </c>
      <c r="E63" s="415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41" t="s">
        <v>153</v>
      </c>
      <c r="Q63" s="417"/>
      <c r="R63" s="417"/>
      <c r="S63" s="417"/>
      <c r="T63" s="41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154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22"/>
      <c r="B64" s="422"/>
      <c r="C64" s="422"/>
      <c r="D64" s="422"/>
      <c r="E64" s="422"/>
      <c r="F64" s="422"/>
      <c r="G64" s="422"/>
      <c r="H64" s="422"/>
      <c r="I64" s="422"/>
      <c r="J64" s="422"/>
      <c r="K64" s="422"/>
      <c r="L64" s="422"/>
      <c r="M64" s="422"/>
      <c r="N64" s="422"/>
      <c r="O64" s="423"/>
      <c r="P64" s="419" t="s">
        <v>40</v>
      </c>
      <c r="Q64" s="420"/>
      <c r="R64" s="420"/>
      <c r="S64" s="420"/>
      <c r="T64" s="420"/>
      <c r="U64" s="420"/>
      <c r="V64" s="421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22"/>
      <c r="B65" s="422"/>
      <c r="C65" s="422"/>
      <c r="D65" s="422"/>
      <c r="E65" s="422"/>
      <c r="F65" s="422"/>
      <c r="G65" s="422"/>
      <c r="H65" s="422"/>
      <c r="I65" s="422"/>
      <c r="J65" s="422"/>
      <c r="K65" s="422"/>
      <c r="L65" s="422"/>
      <c r="M65" s="422"/>
      <c r="N65" s="422"/>
      <c r="O65" s="423"/>
      <c r="P65" s="419" t="s">
        <v>40</v>
      </c>
      <c r="Q65" s="420"/>
      <c r="R65" s="420"/>
      <c r="S65" s="420"/>
      <c r="T65" s="420"/>
      <c r="U65" s="420"/>
      <c r="V65" s="421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4" t="s">
        <v>155</v>
      </c>
      <c r="B66" s="414"/>
      <c r="C66" s="414"/>
      <c r="D66" s="414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  <c r="AA66" s="66"/>
      <c r="AB66" s="66"/>
      <c r="AC66" s="83"/>
    </row>
    <row r="67" spans="1:68" ht="16.5" customHeight="1" x14ac:dyDescent="0.25">
      <c r="A67" s="63" t="s">
        <v>156</v>
      </c>
      <c r="B67" s="63" t="s">
        <v>157</v>
      </c>
      <c r="C67" s="36">
        <v>4301136018</v>
      </c>
      <c r="D67" s="415">
        <v>4607111037008</v>
      </c>
      <c r="E67" s="415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7"/>
      <c r="R67" s="417"/>
      <c r="S67" s="417"/>
      <c r="T67" s="41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158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2"/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2"/>
      <c r="O68" s="423"/>
      <c r="P68" s="419" t="s">
        <v>40</v>
      </c>
      <c r="Q68" s="420"/>
      <c r="R68" s="420"/>
      <c r="S68" s="420"/>
      <c r="T68" s="420"/>
      <c r="U68" s="420"/>
      <c r="V68" s="421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22"/>
      <c r="B69" s="42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3"/>
      <c r="P69" s="419" t="s">
        <v>40</v>
      </c>
      <c r="Q69" s="420"/>
      <c r="R69" s="420"/>
      <c r="S69" s="420"/>
      <c r="T69" s="420"/>
      <c r="U69" s="420"/>
      <c r="V69" s="421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4" t="s">
        <v>159</v>
      </c>
      <c r="B70" s="414"/>
      <c r="C70" s="414"/>
      <c r="D70" s="414"/>
      <c r="E70" s="414"/>
      <c r="F70" s="414"/>
      <c r="G70" s="414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  <c r="AA70" s="66"/>
      <c r="AB70" s="66"/>
      <c r="AC70" s="83"/>
    </row>
    <row r="71" spans="1:68" ht="16.5" customHeight="1" x14ac:dyDescent="0.25">
      <c r="A71" s="63" t="s">
        <v>160</v>
      </c>
      <c r="B71" s="63" t="s">
        <v>161</v>
      </c>
      <c r="C71" s="36">
        <v>4301135664</v>
      </c>
      <c r="D71" s="415">
        <v>4607111039705</v>
      </c>
      <c r="E71" s="41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3" t="s">
        <v>162</v>
      </c>
      <c r="Q71" s="417"/>
      <c r="R71" s="417"/>
      <c r="S71" s="417"/>
      <c r="T71" s="41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163</v>
      </c>
      <c r="B72" s="63" t="s">
        <v>164</v>
      </c>
      <c r="C72" s="36">
        <v>4301135665</v>
      </c>
      <c r="D72" s="415">
        <v>4607111039729</v>
      </c>
      <c r="E72" s="41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4" t="s">
        <v>165</v>
      </c>
      <c r="Q72" s="417"/>
      <c r="R72" s="417"/>
      <c r="S72" s="417"/>
      <c r="T72" s="41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166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4301135702</v>
      </c>
      <c r="D73" s="415">
        <v>4620207490228</v>
      </c>
      <c r="E73" s="415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5" t="s">
        <v>169</v>
      </c>
      <c r="Q73" s="417"/>
      <c r="R73" s="417"/>
      <c r="S73" s="417"/>
      <c r="T73" s="41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166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2"/>
      <c r="B74" s="422"/>
      <c r="C74" s="422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3"/>
      <c r="P74" s="419" t="s">
        <v>40</v>
      </c>
      <c r="Q74" s="420"/>
      <c r="R74" s="420"/>
      <c r="S74" s="420"/>
      <c r="T74" s="420"/>
      <c r="U74" s="420"/>
      <c r="V74" s="421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2"/>
      <c r="B75" s="422"/>
      <c r="C75" s="422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3"/>
      <c r="P75" s="419" t="s">
        <v>40</v>
      </c>
      <c r="Q75" s="420"/>
      <c r="R75" s="420"/>
      <c r="S75" s="420"/>
      <c r="T75" s="420"/>
      <c r="U75" s="420"/>
      <c r="V75" s="421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3" t="s">
        <v>170</v>
      </c>
      <c r="B76" s="413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3"/>
      <c r="Q76" s="413"/>
      <c r="R76" s="413"/>
      <c r="S76" s="413"/>
      <c r="T76" s="413"/>
      <c r="U76" s="413"/>
      <c r="V76" s="413"/>
      <c r="W76" s="413"/>
      <c r="X76" s="413"/>
      <c r="Y76" s="413"/>
      <c r="Z76" s="413"/>
      <c r="AA76" s="65"/>
      <c r="AB76" s="65"/>
      <c r="AC76" s="82"/>
    </row>
    <row r="77" spans="1:68" ht="14.25" customHeight="1" x14ac:dyDescent="0.25">
      <c r="A77" s="414" t="s">
        <v>82</v>
      </c>
      <c r="B77" s="414"/>
      <c r="C77" s="414"/>
      <c r="D77" s="414"/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  <c r="AA77" s="66"/>
      <c r="AB77" s="66"/>
      <c r="AC77" s="83"/>
    </row>
    <row r="78" spans="1:68" ht="27" customHeight="1" x14ac:dyDescent="0.25">
      <c r="A78" s="63" t="s">
        <v>171</v>
      </c>
      <c r="B78" s="63" t="s">
        <v>172</v>
      </c>
      <c r="C78" s="36">
        <v>4301070977</v>
      </c>
      <c r="D78" s="415">
        <v>4607111037411</v>
      </c>
      <c r="E78" s="415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174</v>
      </c>
      <c r="L78" s="37" t="s">
        <v>135</v>
      </c>
      <c r="M78" s="38" t="s">
        <v>86</v>
      </c>
      <c r="N78" s="38"/>
      <c r="O78" s="37">
        <v>180</v>
      </c>
      <c r="P78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7"/>
      <c r="R78" s="417"/>
      <c r="S78" s="417"/>
      <c r="T78" s="41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173</v>
      </c>
      <c r="AG78" s="81"/>
      <c r="AJ78" s="87" t="s">
        <v>136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4301070981</v>
      </c>
      <c r="D79" s="415">
        <v>4607111036728</v>
      </c>
      <c r="E79" s="415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135</v>
      </c>
      <c r="M79" s="38" t="s">
        <v>86</v>
      </c>
      <c r="N79" s="38"/>
      <c r="O79" s="37">
        <v>180</v>
      </c>
      <c r="P79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7"/>
      <c r="R79" s="417"/>
      <c r="S79" s="417"/>
      <c r="T79" s="41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173</v>
      </c>
      <c r="AG79" s="81"/>
      <c r="AJ79" s="87" t="s">
        <v>136</v>
      </c>
      <c r="AK79" s="87">
        <v>12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2"/>
      <c r="B80" s="422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  <c r="P80" s="419" t="s">
        <v>40</v>
      </c>
      <c r="Q80" s="420"/>
      <c r="R80" s="420"/>
      <c r="S80" s="420"/>
      <c r="T80" s="420"/>
      <c r="U80" s="420"/>
      <c r="V80" s="421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2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3"/>
      <c r="P81" s="419" t="s">
        <v>40</v>
      </c>
      <c r="Q81" s="420"/>
      <c r="R81" s="420"/>
      <c r="S81" s="420"/>
      <c r="T81" s="420"/>
      <c r="U81" s="420"/>
      <c r="V81" s="421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3" t="s">
        <v>177</v>
      </c>
      <c r="B82" s="413"/>
      <c r="C82" s="413"/>
      <c r="D82" s="413"/>
      <c r="E82" s="413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3"/>
      <c r="X82" s="413"/>
      <c r="Y82" s="413"/>
      <c r="Z82" s="413"/>
      <c r="AA82" s="65"/>
      <c r="AB82" s="65"/>
      <c r="AC82" s="82"/>
    </row>
    <row r="83" spans="1:68" ht="14.25" customHeight="1" x14ac:dyDescent="0.25">
      <c r="A83" s="414" t="s">
        <v>159</v>
      </c>
      <c r="B83" s="414"/>
      <c r="C83" s="414"/>
      <c r="D83" s="414"/>
      <c r="E83" s="414"/>
      <c r="F83" s="414"/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  <c r="Z83" s="414"/>
      <c r="AA83" s="66"/>
      <c r="AB83" s="66"/>
      <c r="AC83" s="83"/>
    </row>
    <row r="84" spans="1:68" ht="27" customHeight="1" x14ac:dyDescent="0.25">
      <c r="A84" s="63" t="s">
        <v>178</v>
      </c>
      <c r="B84" s="63" t="s">
        <v>179</v>
      </c>
      <c r="C84" s="36">
        <v>4301135584</v>
      </c>
      <c r="D84" s="415">
        <v>4607111033659</v>
      </c>
      <c r="E84" s="41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48" t="s">
        <v>180</v>
      </c>
      <c r="Q84" s="417"/>
      <c r="R84" s="417"/>
      <c r="S84" s="417"/>
      <c r="T84" s="41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181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2"/>
      <c r="N85" s="422"/>
      <c r="O85" s="423"/>
      <c r="P85" s="419" t="s">
        <v>40</v>
      </c>
      <c r="Q85" s="420"/>
      <c r="R85" s="420"/>
      <c r="S85" s="420"/>
      <c r="T85" s="420"/>
      <c r="U85" s="420"/>
      <c r="V85" s="421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2"/>
      <c r="N86" s="422"/>
      <c r="O86" s="423"/>
      <c r="P86" s="419" t="s">
        <v>40</v>
      </c>
      <c r="Q86" s="420"/>
      <c r="R86" s="420"/>
      <c r="S86" s="420"/>
      <c r="T86" s="420"/>
      <c r="U86" s="420"/>
      <c r="V86" s="421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3" t="s">
        <v>182</v>
      </c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3"/>
      <c r="S87" s="413"/>
      <c r="T87" s="413"/>
      <c r="U87" s="413"/>
      <c r="V87" s="413"/>
      <c r="W87" s="413"/>
      <c r="X87" s="413"/>
      <c r="Y87" s="413"/>
      <c r="Z87" s="413"/>
      <c r="AA87" s="65"/>
      <c r="AB87" s="65"/>
      <c r="AC87" s="82"/>
    </row>
    <row r="88" spans="1:68" ht="14.25" customHeight="1" x14ac:dyDescent="0.25">
      <c r="A88" s="414" t="s">
        <v>183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  <c r="Z88" s="414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4301131041</v>
      </c>
      <c r="D89" s="415">
        <v>4607111034120</v>
      </c>
      <c r="E89" s="41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9" t="s">
        <v>186</v>
      </c>
      <c r="Q89" s="417"/>
      <c r="R89" s="417"/>
      <c r="S89" s="417"/>
      <c r="T89" s="41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187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188</v>
      </c>
      <c r="B90" s="63" t="s">
        <v>189</v>
      </c>
      <c r="C90" s="36">
        <v>4301131021</v>
      </c>
      <c r="D90" s="415">
        <v>4607111034137</v>
      </c>
      <c r="E90" s="41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135</v>
      </c>
      <c r="M90" s="38" t="s">
        <v>86</v>
      </c>
      <c r="N90" s="38"/>
      <c r="O90" s="37">
        <v>180</v>
      </c>
      <c r="P90" s="4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7"/>
      <c r="R90" s="417"/>
      <c r="S90" s="417"/>
      <c r="T90" s="41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190</v>
      </c>
      <c r="AG90" s="81"/>
      <c r="AJ90" s="87" t="s">
        <v>136</v>
      </c>
      <c r="AK90" s="87">
        <v>14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2"/>
      <c r="B91" s="422"/>
      <c r="C91" s="422"/>
      <c r="D91" s="422"/>
      <c r="E91" s="422"/>
      <c r="F91" s="422"/>
      <c r="G91" s="422"/>
      <c r="H91" s="422"/>
      <c r="I91" s="422"/>
      <c r="J91" s="422"/>
      <c r="K91" s="422"/>
      <c r="L91" s="422"/>
      <c r="M91" s="422"/>
      <c r="N91" s="422"/>
      <c r="O91" s="423"/>
      <c r="P91" s="419" t="s">
        <v>40</v>
      </c>
      <c r="Q91" s="420"/>
      <c r="R91" s="420"/>
      <c r="S91" s="420"/>
      <c r="T91" s="420"/>
      <c r="U91" s="420"/>
      <c r="V91" s="421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2"/>
      <c r="N92" s="422"/>
      <c r="O92" s="423"/>
      <c r="P92" s="419" t="s">
        <v>40</v>
      </c>
      <c r="Q92" s="420"/>
      <c r="R92" s="420"/>
      <c r="S92" s="420"/>
      <c r="T92" s="420"/>
      <c r="U92" s="420"/>
      <c r="V92" s="421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3" t="s">
        <v>191</v>
      </c>
      <c r="B93" s="413"/>
      <c r="C93" s="413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3"/>
      <c r="P93" s="413"/>
      <c r="Q93" s="413"/>
      <c r="R93" s="413"/>
      <c r="S93" s="413"/>
      <c r="T93" s="413"/>
      <c r="U93" s="413"/>
      <c r="V93" s="413"/>
      <c r="W93" s="413"/>
      <c r="X93" s="413"/>
      <c r="Y93" s="413"/>
      <c r="Z93" s="413"/>
      <c r="AA93" s="65"/>
      <c r="AB93" s="65"/>
      <c r="AC93" s="82"/>
    </row>
    <row r="94" spans="1:68" ht="14.25" customHeight="1" x14ac:dyDescent="0.25">
      <c r="A94" s="414" t="s">
        <v>159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414"/>
      <c r="Z94" s="414"/>
      <c r="AA94" s="66"/>
      <c r="AB94" s="66"/>
      <c r="AC94" s="83"/>
    </row>
    <row r="95" spans="1:68" ht="27" customHeight="1" x14ac:dyDescent="0.25">
      <c r="A95" s="63" t="s">
        <v>192</v>
      </c>
      <c r="B95" s="63" t="s">
        <v>193</v>
      </c>
      <c r="C95" s="36">
        <v>4301135569</v>
      </c>
      <c r="D95" s="415">
        <v>4607111033628</v>
      </c>
      <c r="E95" s="415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51" t="s">
        <v>194</v>
      </c>
      <c r="Q95" s="417"/>
      <c r="R95" s="417"/>
      <c r="S95" s="417"/>
      <c r="T95" s="41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4301135565</v>
      </c>
      <c r="D96" s="415">
        <v>4607111033451</v>
      </c>
      <c r="E96" s="415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197</v>
      </c>
      <c r="M96" s="38" t="s">
        <v>86</v>
      </c>
      <c r="N96" s="38"/>
      <c r="O96" s="37">
        <v>180</v>
      </c>
      <c r="P96" s="45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7"/>
      <c r="R96" s="417"/>
      <c r="S96" s="417"/>
      <c r="T96" s="41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198</v>
      </c>
      <c r="AK96" s="87">
        <v>70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4301135575</v>
      </c>
      <c r="D97" s="415">
        <v>4607111035141</v>
      </c>
      <c r="E97" s="415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3" t="s">
        <v>201</v>
      </c>
      <c r="Q97" s="417"/>
      <c r="R97" s="417"/>
      <c r="S97" s="417"/>
      <c r="T97" s="41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202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4301135578</v>
      </c>
      <c r="D98" s="415">
        <v>4607111033444</v>
      </c>
      <c r="E98" s="41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7"/>
      <c r="R98" s="417"/>
      <c r="S98" s="417"/>
      <c r="T98" s="41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181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4301135290</v>
      </c>
      <c r="D99" s="415">
        <v>4607111035028</v>
      </c>
      <c r="E99" s="415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7"/>
      <c r="R99" s="417"/>
      <c r="S99" s="417"/>
      <c r="T99" s="41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202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4301135285</v>
      </c>
      <c r="D100" s="415">
        <v>4607111036407</v>
      </c>
      <c r="E100" s="415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197</v>
      </c>
      <c r="M100" s="38" t="s">
        <v>86</v>
      </c>
      <c r="N100" s="38"/>
      <c r="O100" s="37">
        <v>180</v>
      </c>
      <c r="P100" s="4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7"/>
      <c r="R100" s="417"/>
      <c r="S100" s="417"/>
      <c r="T100" s="41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209</v>
      </c>
      <c r="AG100" s="81"/>
      <c r="AJ100" s="87" t="s">
        <v>198</v>
      </c>
      <c r="AK100" s="87">
        <v>70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22"/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  <c r="O101" s="423"/>
      <c r="P101" s="419" t="s">
        <v>40</v>
      </c>
      <c r="Q101" s="420"/>
      <c r="R101" s="420"/>
      <c r="S101" s="420"/>
      <c r="T101" s="420"/>
      <c r="U101" s="420"/>
      <c r="V101" s="421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22"/>
      <c r="B102" s="422"/>
      <c r="C102" s="422"/>
      <c r="D102" s="422"/>
      <c r="E102" s="422"/>
      <c r="F102" s="422"/>
      <c r="G102" s="422"/>
      <c r="H102" s="422"/>
      <c r="I102" s="422"/>
      <c r="J102" s="422"/>
      <c r="K102" s="422"/>
      <c r="L102" s="422"/>
      <c r="M102" s="422"/>
      <c r="N102" s="422"/>
      <c r="O102" s="423"/>
      <c r="P102" s="419" t="s">
        <v>40</v>
      </c>
      <c r="Q102" s="420"/>
      <c r="R102" s="420"/>
      <c r="S102" s="420"/>
      <c r="T102" s="420"/>
      <c r="U102" s="420"/>
      <c r="V102" s="421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3" t="s">
        <v>210</v>
      </c>
      <c r="B103" s="413"/>
      <c r="C103" s="413"/>
      <c r="D103" s="413"/>
      <c r="E103" s="413"/>
      <c r="F103" s="413"/>
      <c r="G103" s="413"/>
      <c r="H103" s="413"/>
      <c r="I103" s="413"/>
      <c r="J103" s="413"/>
      <c r="K103" s="413"/>
      <c r="L103" s="413"/>
      <c r="M103" s="413"/>
      <c r="N103" s="413"/>
      <c r="O103" s="413"/>
      <c r="P103" s="413"/>
      <c r="Q103" s="413"/>
      <c r="R103" s="413"/>
      <c r="S103" s="413"/>
      <c r="T103" s="413"/>
      <c r="U103" s="413"/>
      <c r="V103" s="413"/>
      <c r="W103" s="413"/>
      <c r="X103" s="413"/>
      <c r="Y103" s="413"/>
      <c r="Z103" s="413"/>
      <c r="AA103" s="65"/>
      <c r="AB103" s="65"/>
      <c r="AC103" s="82"/>
    </row>
    <row r="104" spans="1:68" ht="14.25" customHeight="1" x14ac:dyDescent="0.25">
      <c r="A104" s="414" t="s">
        <v>155</v>
      </c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4"/>
      <c r="N104" s="414"/>
      <c r="O104" s="414"/>
      <c r="P104" s="414"/>
      <c r="Q104" s="414"/>
      <c r="R104" s="414"/>
      <c r="S104" s="414"/>
      <c r="T104" s="414"/>
      <c r="U104" s="414"/>
      <c r="V104" s="414"/>
      <c r="W104" s="414"/>
      <c r="X104" s="414"/>
      <c r="Y104" s="414"/>
      <c r="Z104" s="414"/>
      <c r="AA104" s="66"/>
      <c r="AB104" s="66"/>
      <c r="AC104" s="83"/>
    </row>
    <row r="105" spans="1:68" ht="27" customHeight="1" x14ac:dyDescent="0.25">
      <c r="A105" s="63" t="s">
        <v>211</v>
      </c>
      <c r="B105" s="63" t="s">
        <v>212</v>
      </c>
      <c r="C105" s="36">
        <v>4301136042</v>
      </c>
      <c r="D105" s="415">
        <v>4607025784012</v>
      </c>
      <c r="E105" s="415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135</v>
      </c>
      <c r="M105" s="38" t="s">
        <v>86</v>
      </c>
      <c r="N105" s="38"/>
      <c r="O105" s="37">
        <v>180</v>
      </c>
      <c r="P105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7"/>
      <c r="R105" s="417"/>
      <c r="S105" s="417"/>
      <c r="T105" s="41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213</v>
      </c>
      <c r="AG105" s="81"/>
      <c r="AJ105" s="87" t="s">
        <v>136</v>
      </c>
      <c r="AK105" s="87">
        <v>14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214</v>
      </c>
      <c r="B106" s="63" t="s">
        <v>215</v>
      </c>
      <c r="C106" s="36">
        <v>4301136077</v>
      </c>
      <c r="D106" s="415">
        <v>4607025784319</v>
      </c>
      <c r="E106" s="415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8" t="s">
        <v>216</v>
      </c>
      <c r="Q106" s="417"/>
      <c r="R106" s="417"/>
      <c r="S106" s="417"/>
      <c r="T106" s="41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181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217</v>
      </c>
      <c r="B107" s="63" t="s">
        <v>218</v>
      </c>
      <c r="C107" s="36">
        <v>4301136039</v>
      </c>
      <c r="D107" s="415">
        <v>4607111035370</v>
      </c>
      <c r="E107" s="415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197</v>
      </c>
      <c r="M107" s="38" t="s">
        <v>86</v>
      </c>
      <c r="N107" s="38"/>
      <c r="O107" s="37">
        <v>180</v>
      </c>
      <c r="P107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7"/>
      <c r="R107" s="417"/>
      <c r="S107" s="417"/>
      <c r="T107" s="41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219</v>
      </c>
      <c r="AG107" s="81"/>
      <c r="AJ107" s="87" t="s">
        <v>198</v>
      </c>
      <c r="AK107" s="87">
        <v>84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22"/>
      <c r="B108" s="422"/>
      <c r="C108" s="422"/>
      <c r="D108" s="422"/>
      <c r="E108" s="422"/>
      <c r="F108" s="422"/>
      <c r="G108" s="422"/>
      <c r="H108" s="422"/>
      <c r="I108" s="422"/>
      <c r="J108" s="422"/>
      <c r="K108" s="422"/>
      <c r="L108" s="422"/>
      <c r="M108" s="422"/>
      <c r="N108" s="422"/>
      <c r="O108" s="423"/>
      <c r="P108" s="419" t="s">
        <v>40</v>
      </c>
      <c r="Q108" s="420"/>
      <c r="R108" s="420"/>
      <c r="S108" s="420"/>
      <c r="T108" s="420"/>
      <c r="U108" s="420"/>
      <c r="V108" s="421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22"/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3"/>
      <c r="P109" s="419" t="s">
        <v>40</v>
      </c>
      <c r="Q109" s="420"/>
      <c r="R109" s="420"/>
      <c r="S109" s="420"/>
      <c r="T109" s="420"/>
      <c r="U109" s="420"/>
      <c r="V109" s="421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3" t="s">
        <v>220</v>
      </c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3"/>
      <c r="P110" s="413"/>
      <c r="Q110" s="413"/>
      <c r="R110" s="413"/>
      <c r="S110" s="413"/>
      <c r="T110" s="413"/>
      <c r="U110" s="413"/>
      <c r="V110" s="413"/>
      <c r="W110" s="413"/>
      <c r="X110" s="413"/>
      <c r="Y110" s="413"/>
      <c r="Z110" s="413"/>
      <c r="AA110" s="65"/>
      <c r="AB110" s="65"/>
      <c r="AC110" s="82"/>
    </row>
    <row r="111" spans="1:68" ht="14.25" customHeight="1" x14ac:dyDescent="0.25">
      <c r="A111" s="414" t="s">
        <v>82</v>
      </c>
      <c r="B111" s="414"/>
      <c r="C111" s="414"/>
      <c r="D111" s="414"/>
      <c r="E111" s="414"/>
      <c r="F111" s="414"/>
      <c r="G111" s="414"/>
      <c r="H111" s="414"/>
      <c r="I111" s="414"/>
      <c r="J111" s="414"/>
      <c r="K111" s="414"/>
      <c r="L111" s="414"/>
      <c r="M111" s="414"/>
      <c r="N111" s="414"/>
      <c r="O111" s="414"/>
      <c r="P111" s="414"/>
      <c r="Q111" s="414"/>
      <c r="R111" s="414"/>
      <c r="S111" s="414"/>
      <c r="T111" s="414"/>
      <c r="U111" s="414"/>
      <c r="V111" s="414"/>
      <c r="W111" s="414"/>
      <c r="X111" s="414"/>
      <c r="Y111" s="414"/>
      <c r="Z111" s="414"/>
      <c r="AA111" s="66"/>
      <c r="AB111" s="66"/>
      <c r="AC111" s="83"/>
    </row>
    <row r="112" spans="1:68" ht="27" customHeight="1" x14ac:dyDescent="0.25">
      <c r="A112" s="63" t="s">
        <v>221</v>
      </c>
      <c r="B112" s="63" t="s">
        <v>222</v>
      </c>
      <c r="C112" s="36">
        <v>4301071074</v>
      </c>
      <c r="D112" s="415">
        <v>4620207491157</v>
      </c>
      <c r="E112" s="415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60" t="s">
        <v>223</v>
      </c>
      <c r="Q112" s="417"/>
      <c r="R112" s="417"/>
      <c r="S112" s="417"/>
      <c r="T112" s="41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8" si="12">IFERROR(IF(X112="","",X112),"")</f>
        <v>0</v>
      </c>
      <c r="Z112" s="41">
        <f t="shared" ref="Z112:Z118" si="13">IFERROR(IF(X112="","",X112*0.0155),"")</f>
        <v>0</v>
      </c>
      <c r="AA112" s="68" t="s">
        <v>46</v>
      </c>
      <c r="AB112" s="69" t="s">
        <v>225</v>
      </c>
      <c r="AC112" s="163" t="s">
        <v>224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8" si="14">IFERROR(X112*I112,"0")</f>
        <v>0</v>
      </c>
      <c r="BN112" s="81">
        <f t="shared" ref="BN112:BN118" si="15">IFERROR(Y112*I112,"0")</f>
        <v>0</v>
      </c>
      <c r="BO112" s="81">
        <f t="shared" ref="BO112:BO118" si="16">IFERROR(X112/J112,"0")</f>
        <v>0</v>
      </c>
      <c r="BP112" s="81">
        <f t="shared" ref="BP112:BP118" si="17">IFERROR(Y112/J112,"0")</f>
        <v>0</v>
      </c>
    </row>
    <row r="113" spans="1:68" ht="27" customHeight="1" x14ac:dyDescent="0.25">
      <c r="A113" s="63" t="s">
        <v>226</v>
      </c>
      <c r="B113" s="63" t="s">
        <v>227</v>
      </c>
      <c r="C113" s="36">
        <v>4301071051</v>
      </c>
      <c r="D113" s="415">
        <v>4607111039262</v>
      </c>
      <c r="E113" s="415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135</v>
      </c>
      <c r="M113" s="38" t="s">
        <v>86</v>
      </c>
      <c r="N113" s="38"/>
      <c r="O113" s="37">
        <v>180</v>
      </c>
      <c r="P113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7"/>
      <c r="R113" s="417"/>
      <c r="S113" s="417"/>
      <c r="T113" s="41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173</v>
      </c>
      <c r="AG113" s="81"/>
      <c r="AJ113" s="87" t="s">
        <v>136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228</v>
      </c>
      <c r="B114" s="63" t="s">
        <v>229</v>
      </c>
      <c r="C114" s="36">
        <v>4301071038</v>
      </c>
      <c r="D114" s="415">
        <v>4607111039248</v>
      </c>
      <c r="E114" s="415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135</v>
      </c>
      <c r="M114" s="38" t="s">
        <v>86</v>
      </c>
      <c r="N114" s="38"/>
      <c r="O114" s="37">
        <v>180</v>
      </c>
      <c r="P114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7"/>
      <c r="R114" s="417"/>
      <c r="S114" s="417"/>
      <c r="T114" s="41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173</v>
      </c>
      <c r="AG114" s="81"/>
      <c r="AJ114" s="87" t="s">
        <v>136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230</v>
      </c>
      <c r="B115" s="63" t="s">
        <v>231</v>
      </c>
      <c r="C115" s="36">
        <v>4301070976</v>
      </c>
      <c r="D115" s="415">
        <v>4607111034144</v>
      </c>
      <c r="E115" s="415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87</v>
      </c>
      <c r="L115" s="37" t="s">
        <v>197</v>
      </c>
      <c r="M115" s="38" t="s">
        <v>86</v>
      </c>
      <c r="N115" s="38"/>
      <c r="O115" s="37">
        <v>180</v>
      </c>
      <c r="P115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7"/>
      <c r="R115" s="417"/>
      <c r="S115" s="417"/>
      <c r="T115" s="41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173</v>
      </c>
      <c r="AG115" s="81"/>
      <c r="AJ115" s="87" t="s">
        <v>198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232</v>
      </c>
      <c r="B116" s="63" t="s">
        <v>233</v>
      </c>
      <c r="C116" s="36">
        <v>4301071049</v>
      </c>
      <c r="D116" s="415">
        <v>4607111039293</v>
      </c>
      <c r="E116" s="415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135</v>
      </c>
      <c r="M116" s="38" t="s">
        <v>86</v>
      </c>
      <c r="N116" s="38"/>
      <c r="O116" s="37">
        <v>180</v>
      </c>
      <c r="P116" s="46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7"/>
      <c r="R116" s="417"/>
      <c r="S116" s="417"/>
      <c r="T116" s="41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173</v>
      </c>
      <c r="AG116" s="81"/>
      <c r="AJ116" s="87" t="s">
        <v>136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234</v>
      </c>
      <c r="B117" s="63" t="s">
        <v>235</v>
      </c>
      <c r="C117" s="36">
        <v>4301071039</v>
      </c>
      <c r="D117" s="415">
        <v>4607111039279</v>
      </c>
      <c r="E117" s="415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135</v>
      </c>
      <c r="M117" s="38" t="s">
        <v>86</v>
      </c>
      <c r="N117" s="38"/>
      <c r="O117" s="37">
        <v>180</v>
      </c>
      <c r="P117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7"/>
      <c r="R117" s="417"/>
      <c r="S117" s="417"/>
      <c r="T117" s="418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173</v>
      </c>
      <c r="AG117" s="81"/>
      <c r="AJ117" s="87" t="s">
        <v>136</v>
      </c>
      <c r="AK117" s="87">
        <v>12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236</v>
      </c>
      <c r="B118" s="63" t="s">
        <v>237</v>
      </c>
      <c r="C118" s="36">
        <v>4301070958</v>
      </c>
      <c r="D118" s="415">
        <v>4607111038098</v>
      </c>
      <c r="E118" s="415"/>
      <c r="F118" s="62">
        <v>0.8</v>
      </c>
      <c r="G118" s="37">
        <v>8</v>
      </c>
      <c r="H118" s="62">
        <v>6.4</v>
      </c>
      <c r="I118" s="62">
        <v>6.6859999999999999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6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417"/>
      <c r="R118" s="417"/>
      <c r="S118" s="417"/>
      <c r="T118" s="418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238</v>
      </c>
      <c r="AG118" s="81"/>
      <c r="AJ118" s="87" t="s">
        <v>89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3"/>
      <c r="P119" s="419" t="s">
        <v>40</v>
      </c>
      <c r="Q119" s="420"/>
      <c r="R119" s="420"/>
      <c r="S119" s="420"/>
      <c r="T119" s="420"/>
      <c r="U119" s="420"/>
      <c r="V119" s="421"/>
      <c r="W119" s="42" t="s">
        <v>39</v>
      </c>
      <c r="X119" s="43">
        <f>IFERROR(SUM(X112:X118),"0")</f>
        <v>0</v>
      </c>
      <c r="Y119" s="43">
        <f>IFERROR(SUM(Y112:Y118),"0")</f>
        <v>0</v>
      </c>
      <c r="Z119" s="43">
        <f>IFERROR(IF(Z112="",0,Z112),"0")+IFERROR(IF(Z113="",0,Z113),"0")+IFERROR(IF(Z114="",0,Z114),"0")+IFERROR(IF(Z115="",0,Z115),"0")+IFERROR(IF(Z116="",0,Z116),"0")+IFERROR(IF(Z117="",0,Z117),"0")+IFERROR(IF(Z118="",0,Z118),"0")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22"/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3"/>
      <c r="P120" s="419" t="s">
        <v>40</v>
      </c>
      <c r="Q120" s="420"/>
      <c r="R120" s="420"/>
      <c r="S120" s="420"/>
      <c r="T120" s="420"/>
      <c r="U120" s="420"/>
      <c r="V120" s="421"/>
      <c r="W120" s="42" t="s">
        <v>0</v>
      </c>
      <c r="X120" s="43">
        <f>IFERROR(SUMPRODUCT(X112:X118*H112:H118),"0")</f>
        <v>0</v>
      </c>
      <c r="Y120" s="43">
        <f>IFERROR(SUMPRODUCT(Y112:Y118*H112:H118),"0")</f>
        <v>0</v>
      </c>
      <c r="Z120" s="42"/>
      <c r="AA120" s="67"/>
      <c r="AB120" s="67"/>
      <c r="AC120" s="67"/>
    </row>
    <row r="121" spans="1:68" ht="14.25" customHeight="1" x14ac:dyDescent="0.25">
      <c r="A121" s="414" t="s">
        <v>159</v>
      </c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4"/>
      <c r="X121" s="414"/>
      <c r="Y121" s="414"/>
      <c r="Z121" s="414"/>
      <c r="AA121" s="66"/>
      <c r="AB121" s="66"/>
      <c r="AC121" s="83"/>
    </row>
    <row r="122" spans="1:68" ht="27" customHeight="1" x14ac:dyDescent="0.25">
      <c r="A122" s="63" t="s">
        <v>239</v>
      </c>
      <c r="B122" s="63" t="s">
        <v>240</v>
      </c>
      <c r="C122" s="36">
        <v>4301135670</v>
      </c>
      <c r="D122" s="415">
        <v>4620207490983</v>
      </c>
      <c r="E122" s="415"/>
      <c r="F122" s="62">
        <v>0.22</v>
      </c>
      <c r="G122" s="37">
        <v>12</v>
      </c>
      <c r="H122" s="62">
        <v>2.64</v>
      </c>
      <c r="I122" s="62">
        <v>3.3435999999999999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67" t="s">
        <v>241</v>
      </c>
      <c r="Q122" s="417"/>
      <c r="R122" s="417"/>
      <c r="S122" s="417"/>
      <c r="T122" s="41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225</v>
      </c>
      <c r="AC122" s="177" t="s">
        <v>242</v>
      </c>
      <c r="AG122" s="81"/>
      <c r="AJ122" s="87" t="s">
        <v>89</v>
      </c>
      <c r="AK122" s="87">
        <v>1</v>
      </c>
      <c r="BB122" s="178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22"/>
      <c r="B123" s="422"/>
      <c r="C123" s="422"/>
      <c r="D123" s="422"/>
      <c r="E123" s="422"/>
      <c r="F123" s="422"/>
      <c r="G123" s="422"/>
      <c r="H123" s="422"/>
      <c r="I123" s="422"/>
      <c r="J123" s="422"/>
      <c r="K123" s="422"/>
      <c r="L123" s="422"/>
      <c r="M123" s="422"/>
      <c r="N123" s="422"/>
      <c r="O123" s="423"/>
      <c r="P123" s="419" t="s">
        <v>40</v>
      </c>
      <c r="Q123" s="420"/>
      <c r="R123" s="420"/>
      <c r="S123" s="420"/>
      <c r="T123" s="420"/>
      <c r="U123" s="420"/>
      <c r="V123" s="421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22"/>
      <c r="B124" s="422"/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2"/>
      <c r="O124" s="423"/>
      <c r="P124" s="419" t="s">
        <v>40</v>
      </c>
      <c r="Q124" s="420"/>
      <c r="R124" s="420"/>
      <c r="S124" s="420"/>
      <c r="T124" s="420"/>
      <c r="U124" s="420"/>
      <c r="V124" s="421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413" t="s">
        <v>243</v>
      </c>
      <c r="B125" s="413"/>
      <c r="C125" s="413"/>
      <c r="D125" s="413"/>
      <c r="E125" s="413"/>
      <c r="F125" s="413"/>
      <c r="G125" s="413"/>
      <c r="H125" s="413"/>
      <c r="I125" s="413"/>
      <c r="J125" s="413"/>
      <c r="K125" s="413"/>
      <c r="L125" s="413"/>
      <c r="M125" s="413"/>
      <c r="N125" s="413"/>
      <c r="O125" s="413"/>
      <c r="P125" s="413"/>
      <c r="Q125" s="413"/>
      <c r="R125" s="413"/>
      <c r="S125" s="413"/>
      <c r="T125" s="413"/>
      <c r="U125" s="413"/>
      <c r="V125" s="413"/>
      <c r="W125" s="413"/>
      <c r="X125" s="413"/>
      <c r="Y125" s="413"/>
      <c r="Z125" s="413"/>
      <c r="AA125" s="65"/>
      <c r="AB125" s="65"/>
      <c r="AC125" s="82"/>
    </row>
    <row r="126" spans="1:68" ht="14.25" customHeight="1" x14ac:dyDescent="0.25">
      <c r="A126" s="414" t="s">
        <v>159</v>
      </c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4"/>
      <c r="N126" s="414"/>
      <c r="O126" s="414"/>
      <c r="P126" s="414"/>
      <c r="Q126" s="414"/>
      <c r="R126" s="414"/>
      <c r="S126" s="414"/>
      <c r="T126" s="414"/>
      <c r="U126" s="414"/>
      <c r="V126" s="414"/>
      <c r="W126" s="414"/>
      <c r="X126" s="414"/>
      <c r="Y126" s="414"/>
      <c r="Z126" s="414"/>
      <c r="AA126" s="66"/>
      <c r="AB126" s="66"/>
      <c r="AC126" s="83"/>
    </row>
    <row r="127" spans="1:68" ht="27" customHeight="1" x14ac:dyDescent="0.25">
      <c r="A127" s="63" t="s">
        <v>244</v>
      </c>
      <c r="B127" s="63" t="s">
        <v>245</v>
      </c>
      <c r="C127" s="36">
        <v>4301135533</v>
      </c>
      <c r="D127" s="415">
        <v>4607111034014</v>
      </c>
      <c r="E127" s="415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197</v>
      </c>
      <c r="M127" s="38" t="s">
        <v>86</v>
      </c>
      <c r="N127" s="38"/>
      <c r="O127" s="37">
        <v>180</v>
      </c>
      <c r="P127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7"/>
      <c r="R127" s="417"/>
      <c r="S127" s="417"/>
      <c r="T127" s="41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246</v>
      </c>
      <c r="AG127" s="81"/>
      <c r="AJ127" s="87" t="s">
        <v>198</v>
      </c>
      <c r="AK127" s="87">
        <v>70</v>
      </c>
      <c r="BB127" s="180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247</v>
      </c>
      <c r="B128" s="63" t="s">
        <v>248</v>
      </c>
      <c r="C128" s="36">
        <v>4301135532</v>
      </c>
      <c r="D128" s="415">
        <v>4607111033994</v>
      </c>
      <c r="E128" s="415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97</v>
      </c>
      <c r="L128" s="37" t="s">
        <v>197</v>
      </c>
      <c r="M128" s="38" t="s">
        <v>86</v>
      </c>
      <c r="N128" s="38"/>
      <c r="O128" s="37">
        <v>180</v>
      </c>
      <c r="P128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7"/>
      <c r="R128" s="417"/>
      <c r="S128" s="417"/>
      <c r="T128" s="41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181</v>
      </c>
      <c r="AG128" s="81"/>
      <c r="AJ128" s="87" t="s">
        <v>198</v>
      </c>
      <c r="AK128" s="87">
        <v>70</v>
      </c>
      <c r="BB128" s="182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3"/>
      <c r="P129" s="419" t="s">
        <v>40</v>
      </c>
      <c r="Q129" s="420"/>
      <c r="R129" s="420"/>
      <c r="S129" s="420"/>
      <c r="T129" s="420"/>
      <c r="U129" s="420"/>
      <c r="V129" s="42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22"/>
      <c r="B130" s="422"/>
      <c r="C130" s="422"/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3"/>
      <c r="P130" s="419" t="s">
        <v>40</v>
      </c>
      <c r="Q130" s="420"/>
      <c r="R130" s="420"/>
      <c r="S130" s="420"/>
      <c r="T130" s="420"/>
      <c r="U130" s="420"/>
      <c r="V130" s="42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3" t="s">
        <v>249</v>
      </c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3"/>
      <c r="O131" s="413"/>
      <c r="P131" s="413"/>
      <c r="Q131" s="413"/>
      <c r="R131" s="413"/>
      <c r="S131" s="413"/>
      <c r="T131" s="413"/>
      <c r="U131" s="413"/>
      <c r="V131" s="413"/>
      <c r="W131" s="413"/>
      <c r="X131" s="413"/>
      <c r="Y131" s="413"/>
      <c r="Z131" s="413"/>
      <c r="AA131" s="65"/>
      <c r="AB131" s="65"/>
      <c r="AC131" s="82"/>
    </row>
    <row r="132" spans="1:68" ht="14.25" customHeight="1" x14ac:dyDescent="0.25">
      <c r="A132" s="414" t="s">
        <v>159</v>
      </c>
      <c r="B132" s="414"/>
      <c r="C132" s="414"/>
      <c r="D132" s="414"/>
      <c r="E132" s="414"/>
      <c r="F132" s="414"/>
      <c r="G132" s="414"/>
      <c r="H132" s="414"/>
      <c r="I132" s="414"/>
      <c r="J132" s="414"/>
      <c r="K132" s="414"/>
      <c r="L132" s="414"/>
      <c r="M132" s="414"/>
      <c r="N132" s="414"/>
      <c r="O132" s="414"/>
      <c r="P132" s="414"/>
      <c r="Q132" s="414"/>
      <c r="R132" s="414"/>
      <c r="S132" s="414"/>
      <c r="T132" s="414"/>
      <c r="U132" s="414"/>
      <c r="V132" s="414"/>
      <c r="W132" s="414"/>
      <c r="X132" s="414"/>
      <c r="Y132" s="414"/>
      <c r="Z132" s="414"/>
      <c r="AA132" s="66"/>
      <c r="AB132" s="66"/>
      <c r="AC132" s="83"/>
    </row>
    <row r="133" spans="1:68" ht="27" customHeight="1" x14ac:dyDescent="0.25">
      <c r="A133" s="63" t="s">
        <v>250</v>
      </c>
      <c r="B133" s="63" t="s">
        <v>251</v>
      </c>
      <c r="C133" s="36">
        <v>4301135311</v>
      </c>
      <c r="D133" s="415">
        <v>4607111039095</v>
      </c>
      <c r="E133" s="415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417"/>
      <c r="R133" s="417"/>
      <c r="S133" s="417"/>
      <c r="T133" s="41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252</v>
      </c>
      <c r="AG133" s="81"/>
      <c r="AJ133" s="87" t="s">
        <v>89</v>
      </c>
      <c r="AK133" s="87">
        <v>1</v>
      </c>
      <c r="BB133" s="184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253</v>
      </c>
      <c r="B134" s="63" t="s">
        <v>254</v>
      </c>
      <c r="C134" s="36">
        <v>4301135534</v>
      </c>
      <c r="D134" s="415">
        <v>4607111034199</v>
      </c>
      <c r="E134" s="415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7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417"/>
      <c r="R134" s="417"/>
      <c r="S134" s="417"/>
      <c r="T134" s="41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255</v>
      </c>
      <c r="AG134" s="81"/>
      <c r="AJ134" s="87" t="s">
        <v>89</v>
      </c>
      <c r="AK134" s="87">
        <v>1</v>
      </c>
      <c r="BB134" s="186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22"/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2"/>
      <c r="O135" s="423"/>
      <c r="P135" s="419" t="s">
        <v>40</v>
      </c>
      <c r="Q135" s="420"/>
      <c r="R135" s="420"/>
      <c r="S135" s="420"/>
      <c r="T135" s="420"/>
      <c r="U135" s="420"/>
      <c r="V135" s="421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2"/>
      <c r="N136" s="422"/>
      <c r="O136" s="423"/>
      <c r="P136" s="419" t="s">
        <v>40</v>
      </c>
      <c r="Q136" s="420"/>
      <c r="R136" s="420"/>
      <c r="S136" s="420"/>
      <c r="T136" s="420"/>
      <c r="U136" s="420"/>
      <c r="V136" s="421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13" t="s">
        <v>256</v>
      </c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3"/>
      <c r="P137" s="413"/>
      <c r="Q137" s="413"/>
      <c r="R137" s="413"/>
      <c r="S137" s="413"/>
      <c r="T137" s="413"/>
      <c r="U137" s="413"/>
      <c r="V137" s="413"/>
      <c r="W137" s="413"/>
      <c r="X137" s="413"/>
      <c r="Y137" s="413"/>
      <c r="Z137" s="413"/>
      <c r="AA137" s="65"/>
      <c r="AB137" s="65"/>
      <c r="AC137" s="82"/>
    </row>
    <row r="138" spans="1:68" ht="14.25" customHeight="1" x14ac:dyDescent="0.25">
      <c r="A138" s="414" t="s">
        <v>159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66"/>
      <c r="AB138" s="66"/>
      <c r="AC138" s="83"/>
    </row>
    <row r="139" spans="1:68" ht="27" customHeight="1" x14ac:dyDescent="0.25">
      <c r="A139" s="63" t="s">
        <v>257</v>
      </c>
      <c r="B139" s="63" t="s">
        <v>258</v>
      </c>
      <c r="C139" s="36">
        <v>4301135275</v>
      </c>
      <c r="D139" s="415">
        <v>4607111034380</v>
      </c>
      <c r="E139" s="415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97</v>
      </c>
      <c r="L139" s="37" t="s">
        <v>135</v>
      </c>
      <c r="M139" s="38" t="s">
        <v>86</v>
      </c>
      <c r="N139" s="38"/>
      <c r="O139" s="37">
        <v>180</v>
      </c>
      <c r="P139" s="47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417"/>
      <c r="R139" s="417"/>
      <c r="S139" s="417"/>
      <c r="T139" s="418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259</v>
      </c>
      <c r="AG139" s="81"/>
      <c r="AJ139" s="87" t="s">
        <v>136</v>
      </c>
      <c r="AK139" s="87">
        <v>14</v>
      </c>
      <c r="BB139" s="188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260</v>
      </c>
      <c r="B140" s="63" t="s">
        <v>261</v>
      </c>
      <c r="C140" s="36">
        <v>4301135277</v>
      </c>
      <c r="D140" s="415">
        <v>4607111034397</v>
      </c>
      <c r="E140" s="415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97</v>
      </c>
      <c r="L140" s="37" t="s">
        <v>135</v>
      </c>
      <c r="M140" s="38" t="s">
        <v>86</v>
      </c>
      <c r="N140" s="38"/>
      <c r="O140" s="37">
        <v>180</v>
      </c>
      <c r="P140" s="4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417"/>
      <c r="R140" s="417"/>
      <c r="S140" s="417"/>
      <c r="T140" s="418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246</v>
      </c>
      <c r="AG140" s="81"/>
      <c r="AJ140" s="87" t="s">
        <v>136</v>
      </c>
      <c r="AK140" s="87">
        <v>14</v>
      </c>
      <c r="BB140" s="190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2"/>
      <c r="B141" s="422"/>
      <c r="C141" s="422"/>
      <c r="D141" s="422"/>
      <c r="E141" s="422"/>
      <c r="F141" s="422"/>
      <c r="G141" s="422"/>
      <c r="H141" s="422"/>
      <c r="I141" s="422"/>
      <c r="J141" s="422"/>
      <c r="K141" s="422"/>
      <c r="L141" s="422"/>
      <c r="M141" s="422"/>
      <c r="N141" s="422"/>
      <c r="O141" s="423"/>
      <c r="P141" s="419" t="s">
        <v>40</v>
      </c>
      <c r="Q141" s="420"/>
      <c r="R141" s="420"/>
      <c r="S141" s="420"/>
      <c r="T141" s="420"/>
      <c r="U141" s="420"/>
      <c r="V141" s="421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22"/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3"/>
      <c r="P142" s="419" t="s">
        <v>40</v>
      </c>
      <c r="Q142" s="420"/>
      <c r="R142" s="420"/>
      <c r="S142" s="420"/>
      <c r="T142" s="420"/>
      <c r="U142" s="420"/>
      <c r="V142" s="421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413" t="s">
        <v>262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65"/>
      <c r="AB143" s="65"/>
      <c r="AC143" s="82"/>
    </row>
    <row r="144" spans="1:68" ht="14.25" customHeight="1" x14ac:dyDescent="0.25">
      <c r="A144" s="414" t="s">
        <v>159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66"/>
      <c r="AB144" s="66"/>
      <c r="AC144" s="83"/>
    </row>
    <row r="145" spans="1:68" ht="27" customHeight="1" x14ac:dyDescent="0.25">
      <c r="A145" s="63" t="s">
        <v>263</v>
      </c>
      <c r="B145" s="63" t="s">
        <v>264</v>
      </c>
      <c r="C145" s="36">
        <v>4301135570</v>
      </c>
      <c r="D145" s="415">
        <v>4607111035806</v>
      </c>
      <c r="E145" s="415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4" t="s">
        <v>265</v>
      </c>
      <c r="Q145" s="417"/>
      <c r="R145" s="417"/>
      <c r="S145" s="417"/>
      <c r="T145" s="418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1" t="s">
        <v>266</v>
      </c>
      <c r="AG145" s="81"/>
      <c r="AJ145" s="87" t="s">
        <v>89</v>
      </c>
      <c r="AK145" s="87">
        <v>1</v>
      </c>
      <c r="BB145" s="192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2"/>
      <c r="B146" s="422"/>
      <c r="C146" s="422"/>
      <c r="D146" s="422"/>
      <c r="E146" s="422"/>
      <c r="F146" s="422"/>
      <c r="G146" s="422"/>
      <c r="H146" s="422"/>
      <c r="I146" s="422"/>
      <c r="J146" s="422"/>
      <c r="K146" s="422"/>
      <c r="L146" s="422"/>
      <c r="M146" s="422"/>
      <c r="N146" s="422"/>
      <c r="O146" s="423"/>
      <c r="P146" s="419" t="s">
        <v>40</v>
      </c>
      <c r="Q146" s="420"/>
      <c r="R146" s="420"/>
      <c r="S146" s="420"/>
      <c r="T146" s="420"/>
      <c r="U146" s="420"/>
      <c r="V146" s="421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2"/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3"/>
      <c r="P147" s="419" t="s">
        <v>40</v>
      </c>
      <c r="Q147" s="420"/>
      <c r="R147" s="420"/>
      <c r="S147" s="420"/>
      <c r="T147" s="420"/>
      <c r="U147" s="420"/>
      <c r="V147" s="421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3" t="s">
        <v>267</v>
      </c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3"/>
      <c r="P148" s="413"/>
      <c r="Q148" s="413"/>
      <c r="R148" s="413"/>
      <c r="S148" s="413"/>
      <c r="T148" s="413"/>
      <c r="U148" s="413"/>
      <c r="V148" s="413"/>
      <c r="W148" s="413"/>
      <c r="X148" s="413"/>
      <c r="Y148" s="413"/>
      <c r="Z148" s="413"/>
      <c r="AA148" s="65"/>
      <c r="AB148" s="65"/>
      <c r="AC148" s="82"/>
    </row>
    <row r="149" spans="1:68" ht="14.25" customHeight="1" x14ac:dyDescent="0.25">
      <c r="A149" s="414" t="s">
        <v>159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414"/>
      <c r="AA149" s="66"/>
      <c r="AB149" s="66"/>
      <c r="AC149" s="83"/>
    </row>
    <row r="150" spans="1:68" ht="16.5" customHeight="1" x14ac:dyDescent="0.25">
      <c r="A150" s="63" t="s">
        <v>268</v>
      </c>
      <c r="B150" s="63" t="s">
        <v>269</v>
      </c>
      <c r="C150" s="36">
        <v>4301135596</v>
      </c>
      <c r="D150" s="415">
        <v>4607111039613</v>
      </c>
      <c r="E150" s="415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97</v>
      </c>
      <c r="L150" s="37" t="s">
        <v>88</v>
      </c>
      <c r="M150" s="38" t="s">
        <v>86</v>
      </c>
      <c r="N150" s="38"/>
      <c r="O150" s="37">
        <v>180</v>
      </c>
      <c r="P150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417"/>
      <c r="R150" s="417"/>
      <c r="S150" s="417"/>
      <c r="T150" s="418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3" t="s">
        <v>252</v>
      </c>
      <c r="AG150" s="81"/>
      <c r="AJ150" s="87" t="s">
        <v>89</v>
      </c>
      <c r="AK150" s="87">
        <v>1</v>
      </c>
      <c r="BB150" s="194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22"/>
      <c r="B151" s="422"/>
      <c r="C151" s="422"/>
      <c r="D151" s="422"/>
      <c r="E151" s="422"/>
      <c r="F151" s="422"/>
      <c r="G151" s="422"/>
      <c r="H151" s="422"/>
      <c r="I151" s="422"/>
      <c r="J151" s="422"/>
      <c r="K151" s="422"/>
      <c r="L151" s="422"/>
      <c r="M151" s="422"/>
      <c r="N151" s="422"/>
      <c r="O151" s="423"/>
      <c r="P151" s="419" t="s">
        <v>40</v>
      </c>
      <c r="Q151" s="420"/>
      <c r="R151" s="420"/>
      <c r="S151" s="420"/>
      <c r="T151" s="420"/>
      <c r="U151" s="420"/>
      <c r="V151" s="421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22"/>
      <c r="B152" s="422"/>
      <c r="C152" s="422"/>
      <c r="D152" s="422"/>
      <c r="E152" s="422"/>
      <c r="F152" s="422"/>
      <c r="G152" s="422"/>
      <c r="H152" s="422"/>
      <c r="I152" s="422"/>
      <c r="J152" s="422"/>
      <c r="K152" s="422"/>
      <c r="L152" s="422"/>
      <c r="M152" s="422"/>
      <c r="N152" s="422"/>
      <c r="O152" s="423"/>
      <c r="P152" s="419" t="s">
        <v>40</v>
      </c>
      <c r="Q152" s="420"/>
      <c r="R152" s="420"/>
      <c r="S152" s="420"/>
      <c r="T152" s="420"/>
      <c r="U152" s="420"/>
      <c r="V152" s="421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13" t="s">
        <v>270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13"/>
      <c r="AA153" s="65"/>
      <c r="AB153" s="65"/>
      <c r="AC153" s="82"/>
    </row>
    <row r="154" spans="1:68" ht="14.25" customHeight="1" x14ac:dyDescent="0.25">
      <c r="A154" s="414" t="s">
        <v>271</v>
      </c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4"/>
      <c r="P154" s="414"/>
      <c r="Q154" s="414"/>
      <c r="R154" s="414"/>
      <c r="S154" s="414"/>
      <c r="T154" s="414"/>
      <c r="U154" s="414"/>
      <c r="V154" s="414"/>
      <c r="W154" s="414"/>
      <c r="X154" s="414"/>
      <c r="Y154" s="414"/>
      <c r="Z154" s="414"/>
      <c r="AA154" s="66"/>
      <c r="AB154" s="66"/>
      <c r="AC154" s="83"/>
    </row>
    <row r="155" spans="1:68" ht="27" customHeight="1" x14ac:dyDescent="0.25">
      <c r="A155" s="63" t="s">
        <v>272</v>
      </c>
      <c r="B155" s="63" t="s">
        <v>273</v>
      </c>
      <c r="C155" s="36">
        <v>4301071054</v>
      </c>
      <c r="D155" s="415">
        <v>4607111035639</v>
      </c>
      <c r="E155" s="415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275</v>
      </c>
      <c r="L155" s="37" t="s">
        <v>88</v>
      </c>
      <c r="M155" s="38" t="s">
        <v>86</v>
      </c>
      <c r="N155" s="38"/>
      <c r="O155" s="37">
        <v>180</v>
      </c>
      <c r="P155" s="47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417"/>
      <c r="R155" s="417"/>
      <c r="S155" s="417"/>
      <c r="T155" s="41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274</v>
      </c>
      <c r="AG155" s="81"/>
      <c r="AJ155" s="87" t="s">
        <v>89</v>
      </c>
      <c r="AK155" s="87">
        <v>1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276</v>
      </c>
      <c r="B156" s="63" t="s">
        <v>277</v>
      </c>
      <c r="C156" s="36">
        <v>4301135540</v>
      </c>
      <c r="D156" s="415">
        <v>4607111035646</v>
      </c>
      <c r="E156" s="415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275</v>
      </c>
      <c r="L156" s="37" t="s">
        <v>88</v>
      </c>
      <c r="M156" s="38" t="s">
        <v>86</v>
      </c>
      <c r="N156" s="38"/>
      <c r="O156" s="37">
        <v>180</v>
      </c>
      <c r="P156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417"/>
      <c r="R156" s="417"/>
      <c r="S156" s="417"/>
      <c r="T156" s="41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197" t="s">
        <v>274</v>
      </c>
      <c r="AG156" s="81"/>
      <c r="AJ156" s="87" t="s">
        <v>89</v>
      </c>
      <c r="AK156" s="87">
        <v>1</v>
      </c>
      <c r="BB156" s="198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2"/>
      <c r="N157" s="422"/>
      <c r="O157" s="423"/>
      <c r="P157" s="419" t="s">
        <v>40</v>
      </c>
      <c r="Q157" s="420"/>
      <c r="R157" s="420"/>
      <c r="S157" s="420"/>
      <c r="T157" s="420"/>
      <c r="U157" s="420"/>
      <c r="V157" s="421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2"/>
      <c r="N158" s="422"/>
      <c r="O158" s="423"/>
      <c r="P158" s="419" t="s">
        <v>40</v>
      </c>
      <c r="Q158" s="420"/>
      <c r="R158" s="420"/>
      <c r="S158" s="420"/>
      <c r="T158" s="420"/>
      <c r="U158" s="420"/>
      <c r="V158" s="421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16.5" customHeight="1" x14ac:dyDescent="0.25">
      <c r="A159" s="413" t="s">
        <v>278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  <c r="Z159" s="413"/>
      <c r="AA159" s="65"/>
      <c r="AB159" s="65"/>
      <c r="AC159" s="82"/>
    </row>
    <row r="160" spans="1:68" ht="14.25" customHeight="1" x14ac:dyDescent="0.25">
      <c r="A160" s="414" t="s">
        <v>159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414"/>
      <c r="Z160" s="414"/>
      <c r="AA160" s="66"/>
      <c r="AB160" s="66"/>
      <c r="AC160" s="83"/>
    </row>
    <row r="161" spans="1:68" ht="27" customHeight="1" x14ac:dyDescent="0.25">
      <c r="A161" s="63" t="s">
        <v>279</v>
      </c>
      <c r="B161" s="63" t="s">
        <v>280</v>
      </c>
      <c r="C161" s="36">
        <v>4301135281</v>
      </c>
      <c r="D161" s="415">
        <v>4607111036568</v>
      </c>
      <c r="E161" s="415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97</v>
      </c>
      <c r="L161" s="37" t="s">
        <v>88</v>
      </c>
      <c r="M161" s="38" t="s">
        <v>86</v>
      </c>
      <c r="N161" s="38"/>
      <c r="O161" s="37">
        <v>180</v>
      </c>
      <c r="P161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417"/>
      <c r="R161" s="417"/>
      <c r="S161" s="417"/>
      <c r="T161" s="41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199" t="s">
        <v>281</v>
      </c>
      <c r="AG161" s="81"/>
      <c r="AJ161" s="87" t="s">
        <v>89</v>
      </c>
      <c r="AK161" s="87">
        <v>1</v>
      </c>
      <c r="BB161" s="200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22"/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3"/>
      <c r="P162" s="419" t="s">
        <v>40</v>
      </c>
      <c r="Q162" s="420"/>
      <c r="R162" s="420"/>
      <c r="S162" s="420"/>
      <c r="T162" s="420"/>
      <c r="U162" s="420"/>
      <c r="V162" s="421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2"/>
      <c r="N163" s="422"/>
      <c r="O163" s="423"/>
      <c r="P163" s="419" t="s">
        <v>40</v>
      </c>
      <c r="Q163" s="420"/>
      <c r="R163" s="420"/>
      <c r="S163" s="420"/>
      <c r="T163" s="420"/>
      <c r="U163" s="420"/>
      <c r="V163" s="421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412" t="s">
        <v>282</v>
      </c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54"/>
      <c r="AB164" s="54"/>
      <c r="AC164" s="54"/>
    </row>
    <row r="165" spans="1:68" ht="16.5" customHeight="1" x14ac:dyDescent="0.25">
      <c r="A165" s="413" t="s">
        <v>283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413"/>
      <c r="AA165" s="65"/>
      <c r="AB165" s="65"/>
      <c r="AC165" s="82"/>
    </row>
    <row r="166" spans="1:68" ht="14.25" customHeight="1" x14ac:dyDescent="0.25">
      <c r="A166" s="414" t="s">
        <v>159</v>
      </c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4"/>
      <c r="P166" s="414"/>
      <c r="Q166" s="414"/>
      <c r="R166" s="414"/>
      <c r="S166" s="414"/>
      <c r="T166" s="414"/>
      <c r="U166" s="414"/>
      <c r="V166" s="414"/>
      <c r="W166" s="414"/>
      <c r="X166" s="414"/>
      <c r="Y166" s="414"/>
      <c r="Z166" s="414"/>
      <c r="AA166" s="66"/>
      <c r="AB166" s="66"/>
      <c r="AC166" s="83"/>
    </row>
    <row r="167" spans="1:68" ht="27" customHeight="1" x14ac:dyDescent="0.25">
      <c r="A167" s="63" t="s">
        <v>284</v>
      </c>
      <c r="B167" s="63" t="s">
        <v>285</v>
      </c>
      <c r="C167" s="36">
        <v>4301135317</v>
      </c>
      <c r="D167" s="415">
        <v>4607111039057</v>
      </c>
      <c r="E167" s="415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174</v>
      </c>
      <c r="L167" s="37" t="s">
        <v>88</v>
      </c>
      <c r="M167" s="38" t="s">
        <v>86</v>
      </c>
      <c r="N167" s="38"/>
      <c r="O167" s="37">
        <v>180</v>
      </c>
      <c r="P167" s="479" t="s">
        <v>286</v>
      </c>
      <c r="Q167" s="417"/>
      <c r="R167" s="417"/>
      <c r="S167" s="417"/>
      <c r="T167" s="41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1" t="s">
        <v>252</v>
      </c>
      <c r="AG167" s="81"/>
      <c r="AJ167" s="87" t="s">
        <v>89</v>
      </c>
      <c r="AK167" s="87">
        <v>1</v>
      </c>
      <c r="BB167" s="202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2"/>
      <c r="N168" s="422"/>
      <c r="O168" s="423"/>
      <c r="P168" s="419" t="s">
        <v>40</v>
      </c>
      <c r="Q168" s="420"/>
      <c r="R168" s="420"/>
      <c r="S168" s="420"/>
      <c r="T168" s="420"/>
      <c r="U168" s="420"/>
      <c r="V168" s="421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2"/>
      <c r="N169" s="422"/>
      <c r="O169" s="423"/>
      <c r="P169" s="419" t="s">
        <v>40</v>
      </c>
      <c r="Q169" s="420"/>
      <c r="R169" s="420"/>
      <c r="S169" s="420"/>
      <c r="T169" s="420"/>
      <c r="U169" s="420"/>
      <c r="V169" s="421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413" t="s">
        <v>287</v>
      </c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  <c r="Z170" s="413"/>
      <c r="AA170" s="65"/>
      <c r="AB170" s="65"/>
      <c r="AC170" s="82"/>
    </row>
    <row r="171" spans="1:68" ht="14.25" customHeight="1" x14ac:dyDescent="0.25">
      <c r="A171" s="414" t="s">
        <v>82</v>
      </c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4"/>
      <c r="N171" s="414"/>
      <c r="O171" s="414"/>
      <c r="P171" s="414"/>
      <c r="Q171" s="414"/>
      <c r="R171" s="414"/>
      <c r="S171" s="414"/>
      <c r="T171" s="414"/>
      <c r="U171" s="414"/>
      <c r="V171" s="414"/>
      <c r="W171" s="414"/>
      <c r="X171" s="414"/>
      <c r="Y171" s="414"/>
      <c r="Z171" s="414"/>
      <c r="AA171" s="66"/>
      <c r="AB171" s="66"/>
      <c r="AC171" s="83"/>
    </row>
    <row r="172" spans="1:68" ht="16.5" customHeight="1" x14ac:dyDescent="0.25">
      <c r="A172" s="63" t="s">
        <v>288</v>
      </c>
      <c r="B172" s="63" t="s">
        <v>289</v>
      </c>
      <c r="C172" s="36">
        <v>4301071062</v>
      </c>
      <c r="D172" s="415">
        <v>4607111036384</v>
      </c>
      <c r="E172" s="415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80" t="s">
        <v>290</v>
      </c>
      <c r="Q172" s="417"/>
      <c r="R172" s="417"/>
      <c r="S172" s="417"/>
      <c r="T172" s="41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291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292</v>
      </c>
      <c r="B173" s="63" t="s">
        <v>293</v>
      </c>
      <c r="C173" s="36">
        <v>4301071056</v>
      </c>
      <c r="D173" s="415">
        <v>4640242180250</v>
      </c>
      <c r="E173" s="415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81" t="s">
        <v>294</v>
      </c>
      <c r="Q173" s="417"/>
      <c r="R173" s="417"/>
      <c r="S173" s="417"/>
      <c r="T173" s="41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295</v>
      </c>
      <c r="AG173" s="81"/>
      <c r="AJ173" s="87" t="s">
        <v>89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296</v>
      </c>
      <c r="B174" s="63" t="s">
        <v>297</v>
      </c>
      <c r="C174" s="36">
        <v>4301071050</v>
      </c>
      <c r="D174" s="415">
        <v>4607111036216</v>
      </c>
      <c r="E174" s="415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87</v>
      </c>
      <c r="L174" s="37" t="s">
        <v>135</v>
      </c>
      <c r="M174" s="38" t="s">
        <v>86</v>
      </c>
      <c r="N174" s="38"/>
      <c r="O174" s="37">
        <v>180</v>
      </c>
      <c r="P174" s="4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417"/>
      <c r="R174" s="417"/>
      <c r="S174" s="417"/>
      <c r="T174" s="41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298</v>
      </c>
      <c r="AG174" s="81"/>
      <c r="AJ174" s="87" t="s">
        <v>136</v>
      </c>
      <c r="AK174" s="87">
        <v>12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4301071061</v>
      </c>
      <c r="D175" s="415">
        <v>4607111036278</v>
      </c>
      <c r="E175" s="415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87</v>
      </c>
      <c r="L175" s="37" t="s">
        <v>88</v>
      </c>
      <c r="M175" s="38" t="s">
        <v>86</v>
      </c>
      <c r="N175" s="38"/>
      <c r="O175" s="37">
        <v>180</v>
      </c>
      <c r="P175" s="4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417"/>
      <c r="R175" s="417"/>
      <c r="S175" s="417"/>
      <c r="T175" s="41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09" t="s">
        <v>301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2"/>
      <c r="N176" s="422"/>
      <c r="O176" s="423"/>
      <c r="P176" s="419" t="s">
        <v>40</v>
      </c>
      <c r="Q176" s="420"/>
      <c r="R176" s="420"/>
      <c r="S176" s="420"/>
      <c r="T176" s="420"/>
      <c r="U176" s="420"/>
      <c r="V176" s="421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22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3"/>
      <c r="P177" s="419" t="s">
        <v>40</v>
      </c>
      <c r="Q177" s="420"/>
      <c r="R177" s="420"/>
      <c r="S177" s="420"/>
      <c r="T177" s="420"/>
      <c r="U177" s="420"/>
      <c r="V177" s="421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414" t="s">
        <v>302</v>
      </c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4"/>
      <c r="N178" s="414"/>
      <c r="O178" s="414"/>
      <c r="P178" s="414"/>
      <c r="Q178" s="414"/>
      <c r="R178" s="414"/>
      <c r="S178" s="414"/>
      <c r="T178" s="414"/>
      <c r="U178" s="414"/>
      <c r="V178" s="414"/>
      <c r="W178" s="414"/>
      <c r="X178" s="414"/>
      <c r="Y178" s="414"/>
      <c r="Z178" s="414"/>
      <c r="AA178" s="66"/>
      <c r="AB178" s="66"/>
      <c r="AC178" s="83"/>
    </row>
    <row r="179" spans="1:68" ht="27" customHeight="1" x14ac:dyDescent="0.25">
      <c r="A179" s="63" t="s">
        <v>303</v>
      </c>
      <c r="B179" s="63" t="s">
        <v>304</v>
      </c>
      <c r="C179" s="36">
        <v>4301080153</v>
      </c>
      <c r="D179" s="415">
        <v>4607111036827</v>
      </c>
      <c r="E179" s="415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417"/>
      <c r="R179" s="417"/>
      <c r="S179" s="417"/>
      <c r="T179" s="41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305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306</v>
      </c>
      <c r="B180" s="63" t="s">
        <v>307</v>
      </c>
      <c r="C180" s="36">
        <v>4301080154</v>
      </c>
      <c r="D180" s="415">
        <v>4607111036834</v>
      </c>
      <c r="E180" s="415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87</v>
      </c>
      <c r="L180" s="37" t="s">
        <v>88</v>
      </c>
      <c r="M180" s="38" t="s">
        <v>86</v>
      </c>
      <c r="N180" s="38"/>
      <c r="O180" s="37">
        <v>90</v>
      </c>
      <c r="P180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417"/>
      <c r="R180" s="417"/>
      <c r="S180" s="417"/>
      <c r="T180" s="41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305</v>
      </c>
      <c r="AG180" s="81"/>
      <c r="AJ180" s="87" t="s">
        <v>89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22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3"/>
      <c r="P181" s="419" t="s">
        <v>40</v>
      </c>
      <c r="Q181" s="420"/>
      <c r="R181" s="420"/>
      <c r="S181" s="420"/>
      <c r="T181" s="420"/>
      <c r="U181" s="420"/>
      <c r="V181" s="421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22"/>
      <c r="B182" s="422"/>
      <c r="C182" s="422"/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/>
      <c r="O182" s="423"/>
      <c r="P182" s="419" t="s">
        <v>40</v>
      </c>
      <c r="Q182" s="420"/>
      <c r="R182" s="420"/>
      <c r="S182" s="420"/>
      <c r="T182" s="420"/>
      <c r="U182" s="420"/>
      <c r="V182" s="421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12" t="s">
        <v>308</v>
      </c>
      <c r="B183" s="412"/>
      <c r="C183" s="412"/>
      <c r="D183" s="412"/>
      <c r="E183" s="412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  <c r="S183" s="412"/>
      <c r="T183" s="412"/>
      <c r="U183" s="412"/>
      <c r="V183" s="412"/>
      <c r="W183" s="412"/>
      <c r="X183" s="412"/>
      <c r="Y183" s="412"/>
      <c r="Z183" s="412"/>
      <c r="AA183" s="54"/>
      <c r="AB183" s="54"/>
      <c r="AC183" s="54"/>
    </row>
    <row r="184" spans="1:68" ht="16.5" customHeight="1" x14ac:dyDescent="0.25">
      <c r="A184" s="413" t="s">
        <v>309</v>
      </c>
      <c r="B184" s="413"/>
      <c r="C184" s="413"/>
      <c r="D184" s="413"/>
      <c r="E184" s="413"/>
      <c r="F184" s="413"/>
      <c r="G184" s="413"/>
      <c r="H184" s="413"/>
      <c r="I184" s="413"/>
      <c r="J184" s="413"/>
      <c r="K184" s="413"/>
      <c r="L184" s="413"/>
      <c r="M184" s="413"/>
      <c r="N184" s="413"/>
      <c r="O184" s="413"/>
      <c r="P184" s="413"/>
      <c r="Q184" s="413"/>
      <c r="R184" s="413"/>
      <c r="S184" s="413"/>
      <c r="T184" s="413"/>
      <c r="U184" s="413"/>
      <c r="V184" s="413"/>
      <c r="W184" s="413"/>
      <c r="X184" s="413"/>
      <c r="Y184" s="413"/>
      <c r="Z184" s="413"/>
      <c r="AA184" s="65"/>
      <c r="AB184" s="65"/>
      <c r="AC184" s="82"/>
    </row>
    <row r="185" spans="1:68" ht="14.25" customHeight="1" x14ac:dyDescent="0.25">
      <c r="A185" s="414" t="s">
        <v>91</v>
      </c>
      <c r="B185" s="414"/>
      <c r="C185" s="414"/>
      <c r="D185" s="414"/>
      <c r="E185" s="414"/>
      <c r="F185" s="414"/>
      <c r="G185" s="414"/>
      <c r="H185" s="414"/>
      <c r="I185" s="414"/>
      <c r="J185" s="414"/>
      <c r="K185" s="414"/>
      <c r="L185" s="414"/>
      <c r="M185" s="414"/>
      <c r="N185" s="414"/>
      <c r="O185" s="414"/>
      <c r="P185" s="414"/>
      <c r="Q185" s="414"/>
      <c r="R185" s="414"/>
      <c r="S185" s="414"/>
      <c r="T185" s="414"/>
      <c r="U185" s="414"/>
      <c r="V185" s="414"/>
      <c r="W185" s="414"/>
      <c r="X185" s="414"/>
      <c r="Y185" s="414"/>
      <c r="Z185" s="414"/>
      <c r="AA185" s="66"/>
      <c r="AB185" s="66"/>
      <c r="AC185" s="83"/>
    </row>
    <row r="186" spans="1:68" ht="27" customHeight="1" x14ac:dyDescent="0.25">
      <c r="A186" s="63" t="s">
        <v>310</v>
      </c>
      <c r="B186" s="63" t="s">
        <v>311</v>
      </c>
      <c r="C186" s="36">
        <v>4301132182</v>
      </c>
      <c r="D186" s="415">
        <v>4607111035721</v>
      </c>
      <c r="E186" s="415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365</v>
      </c>
      <c r="P186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417"/>
      <c r="R186" s="417"/>
      <c r="S186" s="417"/>
      <c r="T186" s="41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312</v>
      </c>
      <c r="AG186" s="81"/>
      <c r="AJ186" s="87" t="s">
        <v>89</v>
      </c>
      <c r="AK186" s="87">
        <v>1</v>
      </c>
      <c r="BB186" s="216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313</v>
      </c>
      <c r="B187" s="63" t="s">
        <v>314</v>
      </c>
      <c r="C187" s="36">
        <v>4301132179</v>
      </c>
      <c r="D187" s="415">
        <v>4607111035691</v>
      </c>
      <c r="E187" s="415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97</v>
      </c>
      <c r="L187" s="37" t="s">
        <v>88</v>
      </c>
      <c r="M187" s="38" t="s">
        <v>86</v>
      </c>
      <c r="N187" s="38"/>
      <c r="O187" s="37">
        <v>365</v>
      </c>
      <c r="P187" s="48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417"/>
      <c r="R187" s="417"/>
      <c r="S187" s="417"/>
      <c r="T187" s="41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315</v>
      </c>
      <c r="AG187" s="81"/>
      <c r="AJ187" s="87" t="s">
        <v>89</v>
      </c>
      <c r="AK187" s="87">
        <v>1</v>
      </c>
      <c r="BB187" s="218" t="s">
        <v>96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316</v>
      </c>
      <c r="B188" s="63" t="s">
        <v>317</v>
      </c>
      <c r="C188" s="36">
        <v>4301132170</v>
      </c>
      <c r="D188" s="415">
        <v>4607111038487</v>
      </c>
      <c r="E188" s="415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97</v>
      </c>
      <c r="L188" s="37" t="s">
        <v>88</v>
      </c>
      <c r="M188" s="38" t="s">
        <v>86</v>
      </c>
      <c r="N188" s="38"/>
      <c r="O188" s="37">
        <v>180</v>
      </c>
      <c r="P188" s="48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417"/>
      <c r="R188" s="417"/>
      <c r="S188" s="417"/>
      <c r="T188" s="41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318</v>
      </c>
      <c r="AG188" s="81"/>
      <c r="AJ188" s="87" t="s">
        <v>89</v>
      </c>
      <c r="AK188" s="87">
        <v>1</v>
      </c>
      <c r="BB188" s="220" t="s">
        <v>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2"/>
      <c r="B189" s="422"/>
      <c r="C189" s="422"/>
      <c r="D189" s="422"/>
      <c r="E189" s="422"/>
      <c r="F189" s="422"/>
      <c r="G189" s="422"/>
      <c r="H189" s="422"/>
      <c r="I189" s="422"/>
      <c r="J189" s="422"/>
      <c r="K189" s="422"/>
      <c r="L189" s="422"/>
      <c r="M189" s="422"/>
      <c r="N189" s="422"/>
      <c r="O189" s="423"/>
      <c r="P189" s="419" t="s">
        <v>40</v>
      </c>
      <c r="Q189" s="420"/>
      <c r="R189" s="420"/>
      <c r="S189" s="420"/>
      <c r="T189" s="420"/>
      <c r="U189" s="420"/>
      <c r="V189" s="421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22"/>
      <c r="B190" s="422"/>
      <c r="C190" s="422"/>
      <c r="D190" s="422"/>
      <c r="E190" s="422"/>
      <c r="F190" s="422"/>
      <c r="G190" s="422"/>
      <c r="H190" s="422"/>
      <c r="I190" s="422"/>
      <c r="J190" s="422"/>
      <c r="K190" s="422"/>
      <c r="L190" s="422"/>
      <c r="M190" s="422"/>
      <c r="N190" s="422"/>
      <c r="O190" s="423"/>
      <c r="P190" s="419" t="s">
        <v>40</v>
      </c>
      <c r="Q190" s="420"/>
      <c r="R190" s="420"/>
      <c r="S190" s="420"/>
      <c r="T190" s="420"/>
      <c r="U190" s="420"/>
      <c r="V190" s="421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414" t="s">
        <v>319</v>
      </c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4"/>
      <c r="P191" s="414"/>
      <c r="Q191" s="414"/>
      <c r="R191" s="414"/>
      <c r="S191" s="414"/>
      <c r="T191" s="414"/>
      <c r="U191" s="414"/>
      <c r="V191" s="414"/>
      <c r="W191" s="414"/>
      <c r="X191" s="414"/>
      <c r="Y191" s="414"/>
      <c r="Z191" s="414"/>
      <c r="AA191" s="66"/>
      <c r="AB191" s="66"/>
      <c r="AC191" s="83"/>
    </row>
    <row r="192" spans="1:68" ht="27" customHeight="1" x14ac:dyDescent="0.25">
      <c r="A192" s="63" t="s">
        <v>320</v>
      </c>
      <c r="B192" s="63" t="s">
        <v>321</v>
      </c>
      <c r="C192" s="36">
        <v>4301051855</v>
      </c>
      <c r="D192" s="415">
        <v>4680115885875</v>
      </c>
      <c r="E192" s="415"/>
      <c r="F192" s="62">
        <v>1</v>
      </c>
      <c r="G192" s="37">
        <v>9</v>
      </c>
      <c r="H192" s="62">
        <v>9</v>
      </c>
      <c r="I192" s="62">
        <v>9.4350000000000005</v>
      </c>
      <c r="J192" s="37">
        <v>64</v>
      </c>
      <c r="K192" s="37" t="s">
        <v>326</v>
      </c>
      <c r="L192" s="37" t="s">
        <v>88</v>
      </c>
      <c r="M192" s="38" t="s">
        <v>325</v>
      </c>
      <c r="N192" s="38"/>
      <c r="O192" s="37">
        <v>365</v>
      </c>
      <c r="P192" s="489" t="s">
        <v>322</v>
      </c>
      <c r="Q192" s="417"/>
      <c r="R192" s="417"/>
      <c r="S192" s="417"/>
      <c r="T192" s="41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IFERROR(IF(X192="","",X192*0.01898),"")</f>
        <v>0</v>
      </c>
      <c r="AA192" s="68" t="s">
        <v>46</v>
      </c>
      <c r="AB192" s="69" t="s">
        <v>46</v>
      </c>
      <c r="AC192" s="221" t="s">
        <v>323</v>
      </c>
      <c r="AG192" s="81"/>
      <c r="AJ192" s="87" t="s">
        <v>89</v>
      </c>
      <c r="AK192" s="87">
        <v>1</v>
      </c>
      <c r="BB192" s="222" t="s">
        <v>324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2"/>
      <c r="B193" s="422"/>
      <c r="C193" s="422"/>
      <c r="D193" s="422"/>
      <c r="E193" s="422"/>
      <c r="F193" s="422"/>
      <c r="G193" s="422"/>
      <c r="H193" s="422"/>
      <c r="I193" s="422"/>
      <c r="J193" s="422"/>
      <c r="K193" s="422"/>
      <c r="L193" s="422"/>
      <c r="M193" s="422"/>
      <c r="N193" s="422"/>
      <c r="O193" s="423"/>
      <c r="P193" s="419" t="s">
        <v>40</v>
      </c>
      <c r="Q193" s="420"/>
      <c r="R193" s="420"/>
      <c r="S193" s="420"/>
      <c r="T193" s="420"/>
      <c r="U193" s="420"/>
      <c r="V193" s="421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2"/>
      <c r="B194" s="422"/>
      <c r="C194" s="422"/>
      <c r="D194" s="422"/>
      <c r="E194" s="422"/>
      <c r="F194" s="422"/>
      <c r="G194" s="422"/>
      <c r="H194" s="422"/>
      <c r="I194" s="422"/>
      <c r="J194" s="422"/>
      <c r="K194" s="422"/>
      <c r="L194" s="422"/>
      <c r="M194" s="422"/>
      <c r="N194" s="422"/>
      <c r="O194" s="423"/>
      <c r="P194" s="419" t="s">
        <v>40</v>
      </c>
      <c r="Q194" s="420"/>
      <c r="R194" s="420"/>
      <c r="S194" s="420"/>
      <c r="T194" s="420"/>
      <c r="U194" s="420"/>
      <c r="V194" s="421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412" t="s">
        <v>327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412"/>
      <c r="Z195" s="412"/>
      <c r="AA195" s="54"/>
      <c r="AB195" s="54"/>
      <c r="AC195" s="54"/>
    </row>
    <row r="196" spans="1:68" ht="16.5" customHeight="1" x14ac:dyDescent="0.25">
      <c r="A196" s="413" t="s">
        <v>328</v>
      </c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3"/>
      <c r="P196" s="413"/>
      <c r="Q196" s="413"/>
      <c r="R196" s="413"/>
      <c r="S196" s="413"/>
      <c r="T196" s="413"/>
      <c r="U196" s="413"/>
      <c r="V196" s="413"/>
      <c r="W196" s="413"/>
      <c r="X196" s="413"/>
      <c r="Y196" s="413"/>
      <c r="Z196" s="413"/>
      <c r="AA196" s="65"/>
      <c r="AB196" s="65"/>
      <c r="AC196" s="82"/>
    </row>
    <row r="197" spans="1:68" ht="14.25" customHeight="1" x14ac:dyDescent="0.25">
      <c r="A197" s="414" t="s">
        <v>159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414"/>
      <c r="Z197" s="414"/>
      <c r="AA197" s="66"/>
      <c r="AB197" s="66"/>
      <c r="AC197" s="83"/>
    </row>
    <row r="198" spans="1:68" ht="27" customHeight="1" x14ac:dyDescent="0.25">
      <c r="A198" s="63" t="s">
        <v>329</v>
      </c>
      <c r="B198" s="63" t="s">
        <v>330</v>
      </c>
      <c r="C198" s="36">
        <v>4301135707</v>
      </c>
      <c r="D198" s="415">
        <v>4620207490198</v>
      </c>
      <c r="E198" s="415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88</v>
      </c>
      <c r="M198" s="38" t="s">
        <v>86</v>
      </c>
      <c r="N198" s="38"/>
      <c r="O198" s="37">
        <v>180</v>
      </c>
      <c r="P198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17"/>
      <c r="R198" s="417"/>
      <c r="S198" s="417"/>
      <c r="T198" s="41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331</v>
      </c>
      <c r="AG198" s="81"/>
      <c r="AJ198" s="87" t="s">
        <v>89</v>
      </c>
      <c r="AK198" s="87">
        <v>1</v>
      </c>
      <c r="BB198" s="224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4301135719</v>
      </c>
      <c r="D199" s="415">
        <v>4620207490235</v>
      </c>
      <c r="E199" s="41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17"/>
      <c r="R199" s="417"/>
      <c r="S199" s="417"/>
      <c r="T199" s="41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334</v>
      </c>
      <c r="AG199" s="81"/>
      <c r="AJ199" s="87" t="s">
        <v>89</v>
      </c>
      <c r="AK199" s="87">
        <v>1</v>
      </c>
      <c r="BB199" s="226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4301135697</v>
      </c>
      <c r="D200" s="415">
        <v>4620207490259</v>
      </c>
      <c r="E200" s="41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97</v>
      </c>
      <c r="L200" s="37" t="s">
        <v>88</v>
      </c>
      <c r="M200" s="38" t="s">
        <v>86</v>
      </c>
      <c r="N200" s="38"/>
      <c r="O200" s="37">
        <v>180</v>
      </c>
      <c r="P200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17"/>
      <c r="R200" s="417"/>
      <c r="S200" s="417"/>
      <c r="T200" s="41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331</v>
      </c>
      <c r="AG200" s="81"/>
      <c r="AJ200" s="87" t="s">
        <v>89</v>
      </c>
      <c r="AK200" s="87">
        <v>1</v>
      </c>
      <c r="BB200" s="228" t="s">
        <v>96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4301135681</v>
      </c>
      <c r="D201" s="415">
        <v>4620207490143</v>
      </c>
      <c r="E201" s="415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97</v>
      </c>
      <c r="L201" s="37" t="s">
        <v>88</v>
      </c>
      <c r="M201" s="38" t="s">
        <v>86</v>
      </c>
      <c r="N201" s="38"/>
      <c r="O201" s="37">
        <v>180</v>
      </c>
      <c r="P201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17"/>
      <c r="R201" s="417"/>
      <c r="S201" s="417"/>
      <c r="T201" s="41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9" t="s">
        <v>339</v>
      </c>
      <c r="AG201" s="81"/>
      <c r="AJ201" s="87" t="s">
        <v>89</v>
      </c>
      <c r="AK201" s="87">
        <v>1</v>
      </c>
      <c r="BB201" s="230" t="s">
        <v>96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2"/>
      <c r="N202" s="422"/>
      <c r="O202" s="423"/>
      <c r="P202" s="419" t="s">
        <v>40</v>
      </c>
      <c r="Q202" s="420"/>
      <c r="R202" s="420"/>
      <c r="S202" s="420"/>
      <c r="T202" s="420"/>
      <c r="U202" s="420"/>
      <c r="V202" s="421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2"/>
      <c r="N203" s="422"/>
      <c r="O203" s="423"/>
      <c r="P203" s="419" t="s">
        <v>40</v>
      </c>
      <c r="Q203" s="420"/>
      <c r="R203" s="420"/>
      <c r="S203" s="420"/>
      <c r="T203" s="420"/>
      <c r="U203" s="420"/>
      <c r="V203" s="421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13" t="s">
        <v>340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413"/>
      <c r="Z204" s="413"/>
      <c r="AA204" s="65"/>
      <c r="AB204" s="65"/>
      <c r="AC204" s="82"/>
    </row>
    <row r="205" spans="1:68" ht="14.25" customHeight="1" x14ac:dyDescent="0.25">
      <c r="A205" s="414" t="s">
        <v>82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414"/>
      <c r="Z205" s="414"/>
      <c r="AA205" s="66"/>
      <c r="AB205" s="66"/>
      <c r="AC205" s="83"/>
    </row>
    <row r="206" spans="1:68" ht="16.5" customHeight="1" x14ac:dyDescent="0.25">
      <c r="A206" s="63" t="s">
        <v>341</v>
      </c>
      <c r="B206" s="63" t="s">
        <v>342</v>
      </c>
      <c r="C206" s="36">
        <v>4301070948</v>
      </c>
      <c r="D206" s="415">
        <v>4607111037022</v>
      </c>
      <c r="E206" s="415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135</v>
      </c>
      <c r="M206" s="38" t="s">
        <v>86</v>
      </c>
      <c r="N206" s="38"/>
      <c r="O206" s="37">
        <v>180</v>
      </c>
      <c r="P206" s="4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17"/>
      <c r="R206" s="417"/>
      <c r="S206" s="417"/>
      <c r="T206" s="41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343</v>
      </c>
      <c r="AG206" s="81"/>
      <c r="AJ206" s="87" t="s">
        <v>136</v>
      </c>
      <c r="AK206" s="87">
        <v>12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4301070990</v>
      </c>
      <c r="D207" s="415">
        <v>4607111038494</v>
      </c>
      <c r="E207" s="41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17"/>
      <c r="R207" s="417"/>
      <c r="S207" s="417"/>
      <c r="T207" s="41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346</v>
      </c>
      <c r="AG207" s="81"/>
      <c r="AJ207" s="87" t="s">
        <v>89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4301070966</v>
      </c>
      <c r="D208" s="415">
        <v>4607111038135</v>
      </c>
      <c r="E208" s="41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17"/>
      <c r="R208" s="417"/>
      <c r="S208" s="417"/>
      <c r="T208" s="41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5" t="s">
        <v>349</v>
      </c>
      <c r="AG208" s="81"/>
      <c r="AJ208" s="87" t="s">
        <v>89</v>
      </c>
      <c r="AK208" s="87">
        <v>1</v>
      </c>
      <c r="BB208" s="236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22"/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3"/>
      <c r="P209" s="419" t="s">
        <v>40</v>
      </c>
      <c r="Q209" s="420"/>
      <c r="R209" s="420"/>
      <c r="S209" s="420"/>
      <c r="T209" s="420"/>
      <c r="U209" s="420"/>
      <c r="V209" s="421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22"/>
      <c r="B210" s="422"/>
      <c r="C210" s="422"/>
      <c r="D210" s="422"/>
      <c r="E210" s="422"/>
      <c r="F210" s="422"/>
      <c r="G210" s="422"/>
      <c r="H210" s="422"/>
      <c r="I210" s="422"/>
      <c r="J210" s="422"/>
      <c r="K210" s="422"/>
      <c r="L210" s="422"/>
      <c r="M210" s="422"/>
      <c r="N210" s="422"/>
      <c r="O210" s="423"/>
      <c r="P210" s="419" t="s">
        <v>40</v>
      </c>
      <c r="Q210" s="420"/>
      <c r="R210" s="420"/>
      <c r="S210" s="420"/>
      <c r="T210" s="420"/>
      <c r="U210" s="420"/>
      <c r="V210" s="421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13" t="s">
        <v>350</v>
      </c>
      <c r="B211" s="413"/>
      <c r="C211" s="413"/>
      <c r="D211" s="413"/>
      <c r="E211" s="413"/>
      <c r="F211" s="413"/>
      <c r="G211" s="413"/>
      <c r="H211" s="413"/>
      <c r="I211" s="413"/>
      <c r="J211" s="413"/>
      <c r="K211" s="413"/>
      <c r="L211" s="413"/>
      <c r="M211" s="413"/>
      <c r="N211" s="413"/>
      <c r="O211" s="413"/>
      <c r="P211" s="413"/>
      <c r="Q211" s="413"/>
      <c r="R211" s="413"/>
      <c r="S211" s="413"/>
      <c r="T211" s="413"/>
      <c r="U211" s="413"/>
      <c r="V211" s="413"/>
      <c r="W211" s="413"/>
      <c r="X211" s="413"/>
      <c r="Y211" s="413"/>
      <c r="Z211" s="413"/>
      <c r="AA211" s="65"/>
      <c r="AB211" s="65"/>
      <c r="AC211" s="82"/>
    </row>
    <row r="212" spans="1:68" ht="14.25" customHeight="1" x14ac:dyDescent="0.25">
      <c r="A212" s="414" t="s">
        <v>82</v>
      </c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4"/>
      <c r="P212" s="414"/>
      <c r="Q212" s="414"/>
      <c r="R212" s="414"/>
      <c r="S212" s="414"/>
      <c r="T212" s="414"/>
      <c r="U212" s="414"/>
      <c r="V212" s="414"/>
      <c r="W212" s="414"/>
      <c r="X212" s="414"/>
      <c r="Y212" s="414"/>
      <c r="Z212" s="414"/>
      <c r="AA212" s="66"/>
      <c r="AB212" s="66"/>
      <c r="AC212" s="83"/>
    </row>
    <row r="213" spans="1:68" ht="27" customHeight="1" x14ac:dyDescent="0.25">
      <c r="A213" s="63" t="s">
        <v>351</v>
      </c>
      <c r="B213" s="63" t="s">
        <v>352</v>
      </c>
      <c r="C213" s="36">
        <v>4301070996</v>
      </c>
      <c r="D213" s="415">
        <v>4607111038654</v>
      </c>
      <c r="E213" s="415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135</v>
      </c>
      <c r="M213" s="38" t="s">
        <v>86</v>
      </c>
      <c r="N213" s="38"/>
      <c r="O213" s="37">
        <v>180</v>
      </c>
      <c r="P213" s="4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17"/>
      <c r="R213" s="417"/>
      <c r="S213" s="417"/>
      <c r="T213" s="418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7" t="s">
        <v>353</v>
      </c>
      <c r="AG213" s="81"/>
      <c r="AJ213" s="87" t="s">
        <v>136</v>
      </c>
      <c r="AK213" s="87">
        <v>12</v>
      </c>
      <c r="BB213" s="238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4301070997</v>
      </c>
      <c r="D214" s="415">
        <v>4607111038586</v>
      </c>
      <c r="E214" s="415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135</v>
      </c>
      <c r="M214" s="38" t="s">
        <v>86</v>
      </c>
      <c r="N214" s="38"/>
      <c r="O214" s="37">
        <v>180</v>
      </c>
      <c r="P214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17"/>
      <c r="R214" s="417"/>
      <c r="S214" s="417"/>
      <c r="T214" s="41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353</v>
      </c>
      <c r="AG214" s="81"/>
      <c r="AJ214" s="87" t="s">
        <v>136</v>
      </c>
      <c r="AK214" s="87">
        <v>12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4301070962</v>
      </c>
      <c r="D215" s="415">
        <v>4607111038609</v>
      </c>
      <c r="E215" s="415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17"/>
      <c r="R215" s="417"/>
      <c r="S215" s="417"/>
      <c r="T215" s="41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358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4301070963</v>
      </c>
      <c r="D216" s="415">
        <v>4607111038630</v>
      </c>
      <c r="E216" s="415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417"/>
      <c r="R216" s="417"/>
      <c r="S216" s="417"/>
      <c r="T216" s="41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358</v>
      </c>
      <c r="AG216" s="81"/>
      <c r="AJ216" s="87" t="s">
        <v>89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4301070959</v>
      </c>
      <c r="D217" s="415">
        <v>4607111038616</v>
      </c>
      <c r="E217" s="415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17"/>
      <c r="R217" s="417"/>
      <c r="S217" s="417"/>
      <c r="T217" s="41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353</v>
      </c>
      <c r="AG217" s="81"/>
      <c r="AJ217" s="87" t="s">
        <v>89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363</v>
      </c>
      <c r="B218" s="63" t="s">
        <v>364</v>
      </c>
      <c r="C218" s="36">
        <v>4301070960</v>
      </c>
      <c r="D218" s="415">
        <v>4607111038623</v>
      </c>
      <c r="E218" s="415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135</v>
      </c>
      <c r="M218" s="38" t="s">
        <v>86</v>
      </c>
      <c r="N218" s="38"/>
      <c r="O218" s="37">
        <v>180</v>
      </c>
      <c r="P218" s="5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17"/>
      <c r="R218" s="417"/>
      <c r="S218" s="417"/>
      <c r="T218" s="41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7" t="s">
        <v>353</v>
      </c>
      <c r="AG218" s="81"/>
      <c r="AJ218" s="87" t="s">
        <v>136</v>
      </c>
      <c r="AK218" s="87">
        <v>12</v>
      </c>
      <c r="BB218" s="248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22"/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3"/>
      <c r="P219" s="419" t="s">
        <v>40</v>
      </c>
      <c r="Q219" s="420"/>
      <c r="R219" s="420"/>
      <c r="S219" s="420"/>
      <c r="T219" s="420"/>
      <c r="U219" s="420"/>
      <c r="V219" s="421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22"/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3"/>
      <c r="P220" s="419" t="s">
        <v>40</v>
      </c>
      <c r="Q220" s="420"/>
      <c r="R220" s="420"/>
      <c r="S220" s="420"/>
      <c r="T220" s="420"/>
      <c r="U220" s="420"/>
      <c r="V220" s="421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13" t="s">
        <v>365</v>
      </c>
      <c r="B221" s="413"/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3"/>
      <c r="P221" s="413"/>
      <c r="Q221" s="413"/>
      <c r="R221" s="413"/>
      <c r="S221" s="413"/>
      <c r="T221" s="413"/>
      <c r="U221" s="413"/>
      <c r="V221" s="413"/>
      <c r="W221" s="413"/>
      <c r="X221" s="413"/>
      <c r="Y221" s="413"/>
      <c r="Z221" s="413"/>
      <c r="AA221" s="65"/>
      <c r="AB221" s="65"/>
      <c r="AC221" s="82"/>
    </row>
    <row r="222" spans="1:68" ht="14.25" customHeight="1" x14ac:dyDescent="0.25">
      <c r="A222" s="414" t="s">
        <v>82</v>
      </c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4"/>
      <c r="O222" s="414"/>
      <c r="P222" s="414"/>
      <c r="Q222" s="414"/>
      <c r="R222" s="414"/>
      <c r="S222" s="414"/>
      <c r="T222" s="414"/>
      <c r="U222" s="414"/>
      <c r="V222" s="414"/>
      <c r="W222" s="414"/>
      <c r="X222" s="414"/>
      <c r="Y222" s="414"/>
      <c r="Z222" s="414"/>
      <c r="AA222" s="66"/>
      <c r="AB222" s="66"/>
      <c r="AC222" s="83"/>
    </row>
    <row r="223" spans="1:68" ht="27" customHeight="1" x14ac:dyDescent="0.25">
      <c r="A223" s="63" t="s">
        <v>366</v>
      </c>
      <c r="B223" s="63" t="s">
        <v>367</v>
      </c>
      <c r="C223" s="36">
        <v>4301070917</v>
      </c>
      <c r="D223" s="415">
        <v>4607111035912</v>
      </c>
      <c r="E223" s="415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135</v>
      </c>
      <c r="M223" s="38" t="s">
        <v>86</v>
      </c>
      <c r="N223" s="38"/>
      <c r="O223" s="37">
        <v>180</v>
      </c>
      <c r="P223" s="5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17"/>
      <c r="R223" s="417"/>
      <c r="S223" s="417"/>
      <c r="T223" s="41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368</v>
      </c>
      <c r="AG223" s="81"/>
      <c r="AJ223" s="87" t="s">
        <v>136</v>
      </c>
      <c r="AK223" s="87">
        <v>12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369</v>
      </c>
      <c r="B224" s="63" t="s">
        <v>370</v>
      </c>
      <c r="C224" s="36">
        <v>4301070920</v>
      </c>
      <c r="D224" s="415">
        <v>4607111035929</v>
      </c>
      <c r="E224" s="415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135</v>
      </c>
      <c r="M224" s="38" t="s">
        <v>86</v>
      </c>
      <c r="N224" s="38"/>
      <c r="O224" s="37">
        <v>180</v>
      </c>
      <c r="P224" s="5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17"/>
      <c r="R224" s="417"/>
      <c r="S224" s="417"/>
      <c r="T224" s="41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368</v>
      </c>
      <c r="AG224" s="81"/>
      <c r="AJ224" s="87" t="s">
        <v>136</v>
      </c>
      <c r="AK224" s="87">
        <v>12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4301070915</v>
      </c>
      <c r="D225" s="415">
        <v>4607111035882</v>
      </c>
      <c r="E225" s="415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135</v>
      </c>
      <c r="M225" s="38" t="s">
        <v>86</v>
      </c>
      <c r="N225" s="38"/>
      <c r="O225" s="37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17"/>
      <c r="R225" s="417"/>
      <c r="S225" s="417"/>
      <c r="T225" s="41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373</v>
      </c>
      <c r="AG225" s="81"/>
      <c r="AJ225" s="87" t="s">
        <v>136</v>
      </c>
      <c r="AK225" s="87">
        <v>12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4301070921</v>
      </c>
      <c r="D226" s="415">
        <v>4607111035905</v>
      </c>
      <c r="E226" s="415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135</v>
      </c>
      <c r="M226" s="38" t="s">
        <v>86</v>
      </c>
      <c r="N226" s="38"/>
      <c r="O226" s="37">
        <v>180</v>
      </c>
      <c r="P226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17"/>
      <c r="R226" s="417"/>
      <c r="S226" s="417"/>
      <c r="T226" s="41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5" t="s">
        <v>373</v>
      </c>
      <c r="AG226" s="81"/>
      <c r="AJ226" s="87" t="s">
        <v>136</v>
      </c>
      <c r="AK226" s="87">
        <v>12</v>
      </c>
      <c r="BB226" s="25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2"/>
      <c r="N227" s="422"/>
      <c r="O227" s="423"/>
      <c r="P227" s="419" t="s">
        <v>40</v>
      </c>
      <c r="Q227" s="420"/>
      <c r="R227" s="420"/>
      <c r="S227" s="420"/>
      <c r="T227" s="420"/>
      <c r="U227" s="420"/>
      <c r="V227" s="421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22"/>
      <c r="B228" s="422"/>
      <c r="C228" s="422"/>
      <c r="D228" s="422"/>
      <c r="E228" s="422"/>
      <c r="F228" s="422"/>
      <c r="G228" s="422"/>
      <c r="H228" s="422"/>
      <c r="I228" s="422"/>
      <c r="J228" s="422"/>
      <c r="K228" s="422"/>
      <c r="L228" s="422"/>
      <c r="M228" s="422"/>
      <c r="N228" s="422"/>
      <c r="O228" s="423"/>
      <c r="P228" s="419" t="s">
        <v>40</v>
      </c>
      <c r="Q228" s="420"/>
      <c r="R228" s="420"/>
      <c r="S228" s="420"/>
      <c r="T228" s="420"/>
      <c r="U228" s="420"/>
      <c r="V228" s="421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13" t="s">
        <v>376</v>
      </c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3"/>
      <c r="O229" s="413"/>
      <c r="P229" s="413"/>
      <c r="Q229" s="413"/>
      <c r="R229" s="413"/>
      <c r="S229" s="413"/>
      <c r="T229" s="413"/>
      <c r="U229" s="413"/>
      <c r="V229" s="413"/>
      <c r="W229" s="413"/>
      <c r="X229" s="413"/>
      <c r="Y229" s="413"/>
      <c r="Z229" s="413"/>
      <c r="AA229" s="65"/>
      <c r="AB229" s="65"/>
      <c r="AC229" s="82"/>
    </row>
    <row r="230" spans="1:68" ht="14.25" customHeight="1" x14ac:dyDescent="0.25">
      <c r="A230" s="414" t="s">
        <v>82</v>
      </c>
      <c r="B230" s="414"/>
      <c r="C230" s="414"/>
      <c r="D230" s="414"/>
      <c r="E230" s="414"/>
      <c r="F230" s="414"/>
      <c r="G230" s="414"/>
      <c r="H230" s="414"/>
      <c r="I230" s="414"/>
      <c r="J230" s="414"/>
      <c r="K230" s="414"/>
      <c r="L230" s="414"/>
      <c r="M230" s="414"/>
      <c r="N230" s="414"/>
      <c r="O230" s="414"/>
      <c r="P230" s="414"/>
      <c r="Q230" s="414"/>
      <c r="R230" s="414"/>
      <c r="S230" s="414"/>
      <c r="T230" s="414"/>
      <c r="U230" s="414"/>
      <c r="V230" s="414"/>
      <c r="W230" s="414"/>
      <c r="X230" s="414"/>
      <c r="Y230" s="414"/>
      <c r="Z230" s="414"/>
      <c r="AA230" s="66"/>
      <c r="AB230" s="66"/>
      <c r="AC230" s="83"/>
    </row>
    <row r="231" spans="1:68" ht="27" customHeight="1" x14ac:dyDescent="0.25">
      <c r="A231" s="63" t="s">
        <v>377</v>
      </c>
      <c r="B231" s="63" t="s">
        <v>378</v>
      </c>
      <c r="C231" s="36">
        <v>4301071093</v>
      </c>
      <c r="D231" s="415">
        <v>4620207490709</v>
      </c>
      <c r="E231" s="415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7" t="s">
        <v>379</v>
      </c>
      <c r="Q231" s="417"/>
      <c r="R231" s="417"/>
      <c r="S231" s="417"/>
      <c r="T231" s="41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7" t="s">
        <v>380</v>
      </c>
      <c r="AG231" s="81"/>
      <c r="AJ231" s="87" t="s">
        <v>89</v>
      </c>
      <c r="AK231" s="87">
        <v>1</v>
      </c>
      <c r="BB231" s="258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2"/>
      <c r="B232" s="422"/>
      <c r="C232" s="422"/>
      <c r="D232" s="422"/>
      <c r="E232" s="422"/>
      <c r="F232" s="422"/>
      <c r="G232" s="422"/>
      <c r="H232" s="422"/>
      <c r="I232" s="422"/>
      <c r="J232" s="422"/>
      <c r="K232" s="422"/>
      <c r="L232" s="422"/>
      <c r="M232" s="422"/>
      <c r="N232" s="422"/>
      <c r="O232" s="423"/>
      <c r="P232" s="419" t="s">
        <v>40</v>
      </c>
      <c r="Q232" s="420"/>
      <c r="R232" s="420"/>
      <c r="S232" s="420"/>
      <c r="T232" s="420"/>
      <c r="U232" s="420"/>
      <c r="V232" s="421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22"/>
      <c r="B233" s="422"/>
      <c r="C233" s="422"/>
      <c r="D233" s="422"/>
      <c r="E233" s="422"/>
      <c r="F233" s="422"/>
      <c r="G233" s="422"/>
      <c r="H233" s="422"/>
      <c r="I233" s="422"/>
      <c r="J233" s="422"/>
      <c r="K233" s="422"/>
      <c r="L233" s="422"/>
      <c r="M233" s="422"/>
      <c r="N233" s="422"/>
      <c r="O233" s="423"/>
      <c r="P233" s="419" t="s">
        <v>40</v>
      </c>
      <c r="Q233" s="420"/>
      <c r="R233" s="420"/>
      <c r="S233" s="420"/>
      <c r="T233" s="420"/>
      <c r="U233" s="420"/>
      <c r="V233" s="421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414" t="s">
        <v>159</v>
      </c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4"/>
      <c r="N234" s="414"/>
      <c r="O234" s="414"/>
      <c r="P234" s="414"/>
      <c r="Q234" s="414"/>
      <c r="R234" s="414"/>
      <c r="S234" s="414"/>
      <c r="T234" s="414"/>
      <c r="U234" s="414"/>
      <c r="V234" s="414"/>
      <c r="W234" s="414"/>
      <c r="X234" s="414"/>
      <c r="Y234" s="414"/>
      <c r="Z234" s="414"/>
      <c r="AA234" s="66"/>
      <c r="AB234" s="66"/>
      <c r="AC234" s="83"/>
    </row>
    <row r="235" spans="1:68" ht="27" customHeight="1" x14ac:dyDescent="0.25">
      <c r="A235" s="63" t="s">
        <v>381</v>
      </c>
      <c r="B235" s="63" t="s">
        <v>382</v>
      </c>
      <c r="C235" s="36">
        <v>4301135692</v>
      </c>
      <c r="D235" s="415">
        <v>4620207490570</v>
      </c>
      <c r="E235" s="415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8" t="s">
        <v>383</v>
      </c>
      <c r="Q235" s="417"/>
      <c r="R235" s="417"/>
      <c r="S235" s="417"/>
      <c r="T235" s="41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384</v>
      </c>
      <c r="AG235" s="81"/>
      <c r="AJ235" s="87" t="s">
        <v>89</v>
      </c>
      <c r="AK235" s="87">
        <v>1</v>
      </c>
      <c r="BB235" s="260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385</v>
      </c>
      <c r="B236" s="63" t="s">
        <v>386</v>
      </c>
      <c r="C236" s="36">
        <v>4301135691</v>
      </c>
      <c r="D236" s="415">
        <v>4620207490549</v>
      </c>
      <c r="E236" s="415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9" t="s">
        <v>387</v>
      </c>
      <c r="Q236" s="417"/>
      <c r="R236" s="417"/>
      <c r="S236" s="417"/>
      <c r="T236" s="41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384</v>
      </c>
      <c r="AG236" s="81"/>
      <c r="AJ236" s="87" t="s">
        <v>89</v>
      </c>
      <c r="AK236" s="87">
        <v>1</v>
      </c>
      <c r="BB236" s="262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388</v>
      </c>
      <c r="B237" s="63" t="s">
        <v>389</v>
      </c>
      <c r="C237" s="36">
        <v>4301135694</v>
      </c>
      <c r="D237" s="415">
        <v>4620207490501</v>
      </c>
      <c r="E237" s="415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10" t="s">
        <v>390</v>
      </c>
      <c r="Q237" s="417"/>
      <c r="R237" s="417"/>
      <c r="S237" s="417"/>
      <c r="T237" s="41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3" t="s">
        <v>384</v>
      </c>
      <c r="AG237" s="81"/>
      <c r="AJ237" s="87" t="s">
        <v>89</v>
      </c>
      <c r="AK237" s="87">
        <v>1</v>
      </c>
      <c r="BB237" s="264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22"/>
      <c r="B238" s="422"/>
      <c r="C238" s="422"/>
      <c r="D238" s="422"/>
      <c r="E238" s="422"/>
      <c r="F238" s="422"/>
      <c r="G238" s="422"/>
      <c r="H238" s="422"/>
      <c r="I238" s="422"/>
      <c r="J238" s="422"/>
      <c r="K238" s="422"/>
      <c r="L238" s="422"/>
      <c r="M238" s="422"/>
      <c r="N238" s="422"/>
      <c r="O238" s="423"/>
      <c r="P238" s="419" t="s">
        <v>40</v>
      </c>
      <c r="Q238" s="420"/>
      <c r="R238" s="420"/>
      <c r="S238" s="420"/>
      <c r="T238" s="420"/>
      <c r="U238" s="420"/>
      <c r="V238" s="421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22"/>
      <c r="B239" s="422"/>
      <c r="C239" s="422"/>
      <c r="D239" s="422"/>
      <c r="E239" s="422"/>
      <c r="F239" s="422"/>
      <c r="G239" s="422"/>
      <c r="H239" s="422"/>
      <c r="I239" s="422"/>
      <c r="J239" s="422"/>
      <c r="K239" s="422"/>
      <c r="L239" s="422"/>
      <c r="M239" s="422"/>
      <c r="N239" s="422"/>
      <c r="O239" s="423"/>
      <c r="P239" s="419" t="s">
        <v>40</v>
      </c>
      <c r="Q239" s="420"/>
      <c r="R239" s="420"/>
      <c r="S239" s="420"/>
      <c r="T239" s="420"/>
      <c r="U239" s="420"/>
      <c r="V239" s="421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413" t="s">
        <v>391</v>
      </c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3"/>
      <c r="O240" s="413"/>
      <c r="P240" s="413"/>
      <c r="Q240" s="413"/>
      <c r="R240" s="413"/>
      <c r="S240" s="413"/>
      <c r="T240" s="413"/>
      <c r="U240" s="413"/>
      <c r="V240" s="413"/>
      <c r="W240" s="413"/>
      <c r="X240" s="413"/>
      <c r="Y240" s="413"/>
      <c r="Z240" s="413"/>
      <c r="AA240" s="65"/>
      <c r="AB240" s="65"/>
      <c r="AC240" s="82"/>
    </row>
    <row r="241" spans="1:68" ht="14.25" customHeight="1" x14ac:dyDescent="0.25">
      <c r="A241" s="414" t="s">
        <v>319</v>
      </c>
      <c r="B241" s="414"/>
      <c r="C241" s="414"/>
      <c r="D241" s="414"/>
      <c r="E241" s="414"/>
      <c r="F241" s="414"/>
      <c r="G241" s="414"/>
      <c r="H241" s="414"/>
      <c r="I241" s="414"/>
      <c r="J241" s="414"/>
      <c r="K241" s="414"/>
      <c r="L241" s="414"/>
      <c r="M241" s="414"/>
      <c r="N241" s="414"/>
      <c r="O241" s="414"/>
      <c r="P241" s="414"/>
      <c r="Q241" s="414"/>
      <c r="R241" s="414"/>
      <c r="S241" s="414"/>
      <c r="T241" s="414"/>
      <c r="U241" s="414"/>
      <c r="V241" s="414"/>
      <c r="W241" s="414"/>
      <c r="X241" s="414"/>
      <c r="Y241" s="414"/>
      <c r="Z241" s="414"/>
      <c r="AA241" s="66"/>
      <c r="AB241" s="66"/>
      <c r="AC241" s="83"/>
    </row>
    <row r="242" spans="1:68" ht="27" customHeight="1" x14ac:dyDescent="0.25">
      <c r="A242" s="63" t="s">
        <v>392</v>
      </c>
      <c r="B242" s="63" t="s">
        <v>393</v>
      </c>
      <c r="C242" s="36">
        <v>4301051320</v>
      </c>
      <c r="D242" s="415">
        <v>4680115881334</v>
      </c>
      <c r="E242" s="415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325</v>
      </c>
      <c r="N242" s="38"/>
      <c r="O242" s="37">
        <v>365</v>
      </c>
      <c r="P242" s="51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417"/>
      <c r="R242" s="417"/>
      <c r="S242" s="417"/>
      <c r="T242" s="41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5" t="s">
        <v>394</v>
      </c>
      <c r="AG242" s="81"/>
      <c r="AJ242" s="87" t="s">
        <v>89</v>
      </c>
      <c r="AK242" s="87">
        <v>1</v>
      </c>
      <c r="BB242" s="266" t="s">
        <v>324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22"/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3"/>
      <c r="P243" s="419" t="s">
        <v>40</v>
      </c>
      <c r="Q243" s="420"/>
      <c r="R243" s="420"/>
      <c r="S243" s="420"/>
      <c r="T243" s="420"/>
      <c r="U243" s="420"/>
      <c r="V243" s="42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22"/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  <c r="L244" s="422"/>
      <c r="M244" s="422"/>
      <c r="N244" s="422"/>
      <c r="O244" s="423"/>
      <c r="P244" s="419" t="s">
        <v>40</v>
      </c>
      <c r="Q244" s="420"/>
      <c r="R244" s="420"/>
      <c r="S244" s="420"/>
      <c r="T244" s="420"/>
      <c r="U244" s="420"/>
      <c r="V244" s="42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13" t="s">
        <v>395</v>
      </c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3"/>
      <c r="P245" s="413"/>
      <c r="Q245" s="413"/>
      <c r="R245" s="413"/>
      <c r="S245" s="413"/>
      <c r="T245" s="413"/>
      <c r="U245" s="413"/>
      <c r="V245" s="413"/>
      <c r="W245" s="413"/>
      <c r="X245" s="413"/>
      <c r="Y245" s="413"/>
      <c r="Z245" s="413"/>
      <c r="AA245" s="65"/>
      <c r="AB245" s="65"/>
      <c r="AC245" s="82"/>
    </row>
    <row r="246" spans="1:68" ht="14.25" customHeight="1" x14ac:dyDescent="0.25">
      <c r="A246" s="414" t="s">
        <v>82</v>
      </c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4"/>
      <c r="N246" s="414"/>
      <c r="O246" s="414"/>
      <c r="P246" s="414"/>
      <c r="Q246" s="414"/>
      <c r="R246" s="414"/>
      <c r="S246" s="414"/>
      <c r="T246" s="414"/>
      <c r="U246" s="414"/>
      <c r="V246" s="414"/>
      <c r="W246" s="414"/>
      <c r="X246" s="414"/>
      <c r="Y246" s="414"/>
      <c r="Z246" s="414"/>
      <c r="AA246" s="66"/>
      <c r="AB246" s="66"/>
      <c r="AC246" s="83"/>
    </row>
    <row r="247" spans="1:68" ht="16.5" customHeight="1" x14ac:dyDescent="0.25">
      <c r="A247" s="63" t="s">
        <v>396</v>
      </c>
      <c r="B247" s="63" t="s">
        <v>397</v>
      </c>
      <c r="C247" s="36">
        <v>4301071063</v>
      </c>
      <c r="D247" s="415">
        <v>4607111039019</v>
      </c>
      <c r="E247" s="415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1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17"/>
      <c r="R247" s="417"/>
      <c r="S247" s="417"/>
      <c r="T247" s="41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398</v>
      </c>
      <c r="AG247" s="81"/>
      <c r="AJ247" s="87" t="s">
        <v>89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399</v>
      </c>
      <c r="B248" s="63" t="s">
        <v>400</v>
      </c>
      <c r="C248" s="36">
        <v>4301071000</v>
      </c>
      <c r="D248" s="415">
        <v>4607111038708</v>
      </c>
      <c r="E248" s="415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17"/>
      <c r="R248" s="417"/>
      <c r="S248" s="417"/>
      <c r="T248" s="41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398</v>
      </c>
      <c r="AG248" s="81"/>
      <c r="AJ248" s="87" t="s">
        <v>89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2"/>
      <c r="N249" s="422"/>
      <c r="O249" s="423"/>
      <c r="P249" s="419" t="s">
        <v>40</v>
      </c>
      <c r="Q249" s="420"/>
      <c r="R249" s="420"/>
      <c r="S249" s="420"/>
      <c r="T249" s="420"/>
      <c r="U249" s="420"/>
      <c r="V249" s="421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2"/>
      <c r="N250" s="422"/>
      <c r="O250" s="423"/>
      <c r="P250" s="419" t="s">
        <v>40</v>
      </c>
      <c r="Q250" s="420"/>
      <c r="R250" s="420"/>
      <c r="S250" s="420"/>
      <c r="T250" s="420"/>
      <c r="U250" s="420"/>
      <c r="V250" s="421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12" t="s">
        <v>401</v>
      </c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54"/>
      <c r="AB251" s="54"/>
      <c r="AC251" s="54"/>
    </row>
    <row r="252" spans="1:68" ht="16.5" customHeight="1" x14ac:dyDescent="0.25">
      <c r="A252" s="413" t="s">
        <v>402</v>
      </c>
      <c r="B252" s="413"/>
      <c r="C252" s="413"/>
      <c r="D252" s="413"/>
      <c r="E252" s="413"/>
      <c r="F252" s="413"/>
      <c r="G252" s="413"/>
      <c r="H252" s="413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413"/>
      <c r="T252" s="413"/>
      <c r="U252" s="413"/>
      <c r="V252" s="413"/>
      <c r="W252" s="413"/>
      <c r="X252" s="413"/>
      <c r="Y252" s="413"/>
      <c r="Z252" s="413"/>
      <c r="AA252" s="65"/>
      <c r="AB252" s="65"/>
      <c r="AC252" s="82"/>
    </row>
    <row r="253" spans="1:68" ht="14.25" customHeight="1" x14ac:dyDescent="0.25">
      <c r="A253" s="414" t="s">
        <v>82</v>
      </c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4"/>
      <c r="O253" s="414"/>
      <c r="P253" s="414"/>
      <c r="Q253" s="414"/>
      <c r="R253" s="414"/>
      <c r="S253" s="414"/>
      <c r="T253" s="414"/>
      <c r="U253" s="414"/>
      <c r="V253" s="414"/>
      <c r="W253" s="414"/>
      <c r="X253" s="414"/>
      <c r="Y253" s="414"/>
      <c r="Z253" s="414"/>
      <c r="AA253" s="66"/>
      <c r="AB253" s="66"/>
      <c r="AC253" s="83"/>
    </row>
    <row r="254" spans="1:68" ht="27" customHeight="1" x14ac:dyDescent="0.25">
      <c r="A254" s="63" t="s">
        <v>403</v>
      </c>
      <c r="B254" s="63" t="s">
        <v>404</v>
      </c>
      <c r="C254" s="36">
        <v>4301071036</v>
      </c>
      <c r="D254" s="415">
        <v>4607111036162</v>
      </c>
      <c r="E254" s="415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1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17"/>
      <c r="R254" s="417"/>
      <c r="S254" s="417"/>
      <c r="T254" s="41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1" t="s">
        <v>405</v>
      </c>
      <c r="AG254" s="81"/>
      <c r="AJ254" s="87" t="s">
        <v>89</v>
      </c>
      <c r="AK254" s="87">
        <v>1</v>
      </c>
      <c r="BB254" s="272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22"/>
      <c r="B255" s="422"/>
      <c r="C255" s="422"/>
      <c r="D255" s="422"/>
      <c r="E255" s="422"/>
      <c r="F255" s="422"/>
      <c r="G255" s="422"/>
      <c r="H255" s="422"/>
      <c r="I255" s="422"/>
      <c r="J255" s="422"/>
      <c r="K255" s="422"/>
      <c r="L255" s="422"/>
      <c r="M255" s="422"/>
      <c r="N255" s="422"/>
      <c r="O255" s="423"/>
      <c r="P255" s="419" t="s">
        <v>40</v>
      </c>
      <c r="Q255" s="420"/>
      <c r="R255" s="420"/>
      <c r="S255" s="420"/>
      <c r="T255" s="420"/>
      <c r="U255" s="420"/>
      <c r="V255" s="421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2"/>
      <c r="N256" s="422"/>
      <c r="O256" s="423"/>
      <c r="P256" s="419" t="s">
        <v>40</v>
      </c>
      <c r="Q256" s="420"/>
      <c r="R256" s="420"/>
      <c r="S256" s="420"/>
      <c r="T256" s="420"/>
      <c r="U256" s="420"/>
      <c r="V256" s="421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12" t="s">
        <v>406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412"/>
      <c r="Z257" s="412"/>
      <c r="AA257" s="54"/>
      <c r="AB257" s="54"/>
      <c r="AC257" s="54"/>
    </row>
    <row r="258" spans="1:68" ht="16.5" customHeight="1" x14ac:dyDescent="0.25">
      <c r="A258" s="413" t="s">
        <v>407</v>
      </c>
      <c r="B258" s="413"/>
      <c r="C258" s="413"/>
      <c r="D258" s="413"/>
      <c r="E258" s="413"/>
      <c r="F258" s="413"/>
      <c r="G258" s="413"/>
      <c r="H258" s="413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413"/>
      <c r="T258" s="413"/>
      <c r="U258" s="413"/>
      <c r="V258" s="413"/>
      <c r="W258" s="413"/>
      <c r="X258" s="413"/>
      <c r="Y258" s="413"/>
      <c r="Z258" s="413"/>
      <c r="AA258" s="65"/>
      <c r="AB258" s="65"/>
      <c r="AC258" s="82"/>
    </row>
    <row r="259" spans="1:68" ht="14.25" customHeight="1" x14ac:dyDescent="0.25">
      <c r="A259" s="414" t="s">
        <v>82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414"/>
      <c r="AA259" s="66"/>
      <c r="AB259" s="66"/>
      <c r="AC259" s="83"/>
    </row>
    <row r="260" spans="1:68" ht="27" customHeight="1" x14ac:dyDescent="0.25">
      <c r="A260" s="63" t="s">
        <v>408</v>
      </c>
      <c r="B260" s="63" t="s">
        <v>409</v>
      </c>
      <c r="C260" s="36">
        <v>4301071029</v>
      </c>
      <c r="D260" s="415">
        <v>4607111035899</v>
      </c>
      <c r="E260" s="415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135</v>
      </c>
      <c r="M260" s="38" t="s">
        <v>86</v>
      </c>
      <c r="N260" s="38"/>
      <c r="O260" s="37">
        <v>180</v>
      </c>
      <c r="P260" s="5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17"/>
      <c r="R260" s="417"/>
      <c r="S260" s="417"/>
      <c r="T260" s="41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298</v>
      </c>
      <c r="AG260" s="81"/>
      <c r="AJ260" s="87" t="s">
        <v>136</v>
      </c>
      <c r="AK260" s="87">
        <v>12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410</v>
      </c>
      <c r="B261" s="63" t="s">
        <v>411</v>
      </c>
      <c r="C261" s="36">
        <v>4301070991</v>
      </c>
      <c r="D261" s="415">
        <v>4607111038180</v>
      </c>
      <c r="E261" s="415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17"/>
      <c r="R261" s="417"/>
      <c r="S261" s="417"/>
      <c r="T261" s="41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5" t="s">
        <v>412</v>
      </c>
      <c r="AG261" s="81"/>
      <c r="AJ261" s="87" t="s">
        <v>89</v>
      </c>
      <c r="AK261" s="87">
        <v>1</v>
      </c>
      <c r="BB261" s="276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22"/>
      <c r="B262" s="422"/>
      <c r="C262" s="422"/>
      <c r="D262" s="422"/>
      <c r="E262" s="422"/>
      <c r="F262" s="422"/>
      <c r="G262" s="422"/>
      <c r="H262" s="422"/>
      <c r="I262" s="422"/>
      <c r="J262" s="422"/>
      <c r="K262" s="422"/>
      <c r="L262" s="422"/>
      <c r="M262" s="422"/>
      <c r="N262" s="422"/>
      <c r="O262" s="423"/>
      <c r="P262" s="419" t="s">
        <v>40</v>
      </c>
      <c r="Q262" s="420"/>
      <c r="R262" s="420"/>
      <c r="S262" s="420"/>
      <c r="T262" s="420"/>
      <c r="U262" s="420"/>
      <c r="V262" s="421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22"/>
      <c r="B263" s="422"/>
      <c r="C263" s="422"/>
      <c r="D263" s="422"/>
      <c r="E263" s="422"/>
      <c r="F263" s="422"/>
      <c r="G263" s="422"/>
      <c r="H263" s="422"/>
      <c r="I263" s="422"/>
      <c r="J263" s="422"/>
      <c r="K263" s="422"/>
      <c r="L263" s="422"/>
      <c r="M263" s="422"/>
      <c r="N263" s="422"/>
      <c r="O263" s="423"/>
      <c r="P263" s="419" t="s">
        <v>40</v>
      </c>
      <c r="Q263" s="420"/>
      <c r="R263" s="420"/>
      <c r="S263" s="420"/>
      <c r="T263" s="420"/>
      <c r="U263" s="420"/>
      <c r="V263" s="421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12" t="s">
        <v>413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54"/>
      <c r="AB264" s="54"/>
      <c r="AC264" s="54"/>
    </row>
    <row r="265" spans="1:68" ht="16.5" customHeight="1" x14ac:dyDescent="0.25">
      <c r="A265" s="413" t="s">
        <v>414</v>
      </c>
      <c r="B265" s="413"/>
      <c r="C265" s="413"/>
      <c r="D265" s="413"/>
      <c r="E265" s="413"/>
      <c r="F265" s="413"/>
      <c r="G265" s="413"/>
      <c r="H265" s="413"/>
      <c r="I265" s="413"/>
      <c r="J265" s="413"/>
      <c r="K265" s="413"/>
      <c r="L265" s="413"/>
      <c r="M265" s="413"/>
      <c r="N265" s="413"/>
      <c r="O265" s="413"/>
      <c r="P265" s="413"/>
      <c r="Q265" s="413"/>
      <c r="R265" s="413"/>
      <c r="S265" s="413"/>
      <c r="T265" s="413"/>
      <c r="U265" s="413"/>
      <c r="V265" s="413"/>
      <c r="W265" s="413"/>
      <c r="X265" s="413"/>
      <c r="Y265" s="413"/>
      <c r="Z265" s="413"/>
      <c r="AA265" s="65"/>
      <c r="AB265" s="65"/>
      <c r="AC265" s="82"/>
    </row>
    <row r="266" spans="1:68" ht="14.25" customHeight="1" x14ac:dyDescent="0.25">
      <c r="A266" s="414" t="s">
        <v>415</v>
      </c>
      <c r="B266" s="414"/>
      <c r="C266" s="414"/>
      <c r="D266" s="414"/>
      <c r="E266" s="414"/>
      <c r="F266" s="414"/>
      <c r="G266" s="414"/>
      <c r="H266" s="414"/>
      <c r="I266" s="414"/>
      <c r="J266" s="414"/>
      <c r="K266" s="414"/>
      <c r="L266" s="414"/>
      <c r="M266" s="414"/>
      <c r="N266" s="414"/>
      <c r="O266" s="414"/>
      <c r="P266" s="414"/>
      <c r="Q266" s="414"/>
      <c r="R266" s="414"/>
      <c r="S266" s="414"/>
      <c r="T266" s="414"/>
      <c r="U266" s="414"/>
      <c r="V266" s="414"/>
      <c r="W266" s="414"/>
      <c r="X266" s="414"/>
      <c r="Y266" s="414"/>
      <c r="Z266" s="414"/>
      <c r="AA266" s="66"/>
      <c r="AB266" s="66"/>
      <c r="AC266" s="83"/>
    </row>
    <row r="267" spans="1:68" ht="27" customHeight="1" x14ac:dyDescent="0.25">
      <c r="A267" s="63" t="s">
        <v>416</v>
      </c>
      <c r="B267" s="63" t="s">
        <v>417</v>
      </c>
      <c r="C267" s="36">
        <v>4301133004</v>
      </c>
      <c r="D267" s="415">
        <v>4607111039774</v>
      </c>
      <c r="E267" s="415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7" t="s">
        <v>418</v>
      </c>
      <c r="Q267" s="417"/>
      <c r="R267" s="417"/>
      <c r="S267" s="417"/>
      <c r="T267" s="41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7" t="s">
        <v>419</v>
      </c>
      <c r="AG267" s="81"/>
      <c r="AJ267" s="87" t="s">
        <v>89</v>
      </c>
      <c r="AK267" s="87">
        <v>1</v>
      </c>
      <c r="BB267" s="278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2"/>
      <c r="N268" s="422"/>
      <c r="O268" s="423"/>
      <c r="P268" s="419" t="s">
        <v>40</v>
      </c>
      <c r="Q268" s="420"/>
      <c r="R268" s="420"/>
      <c r="S268" s="420"/>
      <c r="T268" s="420"/>
      <c r="U268" s="420"/>
      <c r="V268" s="421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22"/>
      <c r="B269" s="422"/>
      <c r="C269" s="422"/>
      <c r="D269" s="422"/>
      <c r="E269" s="422"/>
      <c r="F269" s="422"/>
      <c r="G269" s="422"/>
      <c r="H269" s="422"/>
      <c r="I269" s="422"/>
      <c r="J269" s="422"/>
      <c r="K269" s="422"/>
      <c r="L269" s="422"/>
      <c r="M269" s="422"/>
      <c r="N269" s="422"/>
      <c r="O269" s="423"/>
      <c r="P269" s="419" t="s">
        <v>40</v>
      </c>
      <c r="Q269" s="420"/>
      <c r="R269" s="420"/>
      <c r="S269" s="420"/>
      <c r="T269" s="420"/>
      <c r="U269" s="420"/>
      <c r="V269" s="421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14" t="s">
        <v>159</v>
      </c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4"/>
      <c r="P270" s="414"/>
      <c r="Q270" s="414"/>
      <c r="R270" s="414"/>
      <c r="S270" s="414"/>
      <c r="T270" s="414"/>
      <c r="U270" s="414"/>
      <c r="V270" s="414"/>
      <c r="W270" s="414"/>
      <c r="X270" s="414"/>
      <c r="Y270" s="414"/>
      <c r="Z270" s="414"/>
      <c r="AA270" s="66"/>
      <c r="AB270" s="66"/>
      <c r="AC270" s="83"/>
    </row>
    <row r="271" spans="1:68" ht="37.5" customHeight="1" x14ac:dyDescent="0.25">
      <c r="A271" s="63" t="s">
        <v>420</v>
      </c>
      <c r="B271" s="63" t="s">
        <v>421</v>
      </c>
      <c r="C271" s="36">
        <v>4301135400</v>
      </c>
      <c r="D271" s="415">
        <v>4607111039361</v>
      </c>
      <c r="E271" s="415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17"/>
      <c r="R271" s="417"/>
      <c r="S271" s="417"/>
      <c r="T271" s="418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419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2"/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3"/>
      <c r="P272" s="419" t="s">
        <v>40</v>
      </c>
      <c r="Q272" s="420"/>
      <c r="R272" s="420"/>
      <c r="S272" s="420"/>
      <c r="T272" s="420"/>
      <c r="U272" s="420"/>
      <c r="V272" s="421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2"/>
      <c r="N273" s="422"/>
      <c r="O273" s="423"/>
      <c r="P273" s="419" t="s">
        <v>40</v>
      </c>
      <c r="Q273" s="420"/>
      <c r="R273" s="420"/>
      <c r="S273" s="420"/>
      <c r="T273" s="420"/>
      <c r="U273" s="420"/>
      <c r="V273" s="421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12" t="s">
        <v>283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412"/>
      <c r="AA274" s="54"/>
      <c r="AB274" s="54"/>
      <c r="AC274" s="54"/>
    </row>
    <row r="275" spans="1:68" ht="16.5" customHeight="1" x14ac:dyDescent="0.25">
      <c r="A275" s="413" t="s">
        <v>283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65"/>
      <c r="AB275" s="65"/>
      <c r="AC275" s="82"/>
    </row>
    <row r="276" spans="1:68" ht="14.25" customHeight="1" x14ac:dyDescent="0.25">
      <c r="A276" s="414" t="s">
        <v>82</v>
      </c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66"/>
      <c r="AB276" s="66"/>
      <c r="AC276" s="83"/>
    </row>
    <row r="277" spans="1:68" ht="27" customHeight="1" x14ac:dyDescent="0.25">
      <c r="A277" s="63" t="s">
        <v>422</v>
      </c>
      <c r="B277" s="63" t="s">
        <v>423</v>
      </c>
      <c r="C277" s="36">
        <v>4301071014</v>
      </c>
      <c r="D277" s="415">
        <v>4640242181264</v>
      </c>
      <c r="E277" s="415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9" t="s">
        <v>424</v>
      </c>
      <c r="Q277" s="417"/>
      <c r="R277" s="417"/>
      <c r="S277" s="417"/>
      <c r="T277" s="41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425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426</v>
      </c>
      <c r="B278" s="63" t="s">
        <v>427</v>
      </c>
      <c r="C278" s="36">
        <v>4301071021</v>
      </c>
      <c r="D278" s="415">
        <v>4640242181325</v>
      </c>
      <c r="E278" s="41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20" t="s">
        <v>428</v>
      </c>
      <c r="Q278" s="417"/>
      <c r="R278" s="417"/>
      <c r="S278" s="417"/>
      <c r="T278" s="41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425</v>
      </c>
      <c r="AG278" s="81"/>
      <c r="AJ278" s="87" t="s">
        <v>89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429</v>
      </c>
      <c r="B279" s="63" t="s">
        <v>430</v>
      </c>
      <c r="C279" s="36">
        <v>4301070993</v>
      </c>
      <c r="D279" s="415">
        <v>4640242180670</v>
      </c>
      <c r="E279" s="415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21" t="s">
        <v>431</v>
      </c>
      <c r="Q279" s="417"/>
      <c r="R279" s="417"/>
      <c r="S279" s="417"/>
      <c r="T279" s="41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5" t="s">
        <v>432</v>
      </c>
      <c r="AG279" s="81"/>
      <c r="AJ279" s="87" t="s">
        <v>89</v>
      </c>
      <c r="AK279" s="87">
        <v>1</v>
      </c>
      <c r="BB279" s="286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2"/>
      <c r="N280" s="422"/>
      <c r="O280" s="423"/>
      <c r="P280" s="419" t="s">
        <v>40</v>
      </c>
      <c r="Q280" s="420"/>
      <c r="R280" s="420"/>
      <c r="S280" s="420"/>
      <c r="T280" s="420"/>
      <c r="U280" s="420"/>
      <c r="V280" s="421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22"/>
      <c r="B281" s="422"/>
      <c r="C281" s="422"/>
      <c r="D281" s="422"/>
      <c r="E281" s="422"/>
      <c r="F281" s="422"/>
      <c r="G281" s="422"/>
      <c r="H281" s="422"/>
      <c r="I281" s="422"/>
      <c r="J281" s="422"/>
      <c r="K281" s="422"/>
      <c r="L281" s="422"/>
      <c r="M281" s="422"/>
      <c r="N281" s="422"/>
      <c r="O281" s="423"/>
      <c r="P281" s="419" t="s">
        <v>40</v>
      </c>
      <c r="Q281" s="420"/>
      <c r="R281" s="420"/>
      <c r="S281" s="420"/>
      <c r="T281" s="420"/>
      <c r="U281" s="420"/>
      <c r="V281" s="421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14" t="s">
        <v>183</v>
      </c>
      <c r="B282" s="414"/>
      <c r="C282" s="414"/>
      <c r="D282" s="414"/>
      <c r="E282" s="414"/>
      <c r="F282" s="414"/>
      <c r="G282" s="414"/>
      <c r="H282" s="414"/>
      <c r="I282" s="414"/>
      <c r="J282" s="414"/>
      <c r="K282" s="414"/>
      <c r="L282" s="414"/>
      <c r="M282" s="414"/>
      <c r="N282" s="414"/>
      <c r="O282" s="414"/>
      <c r="P282" s="414"/>
      <c r="Q282" s="414"/>
      <c r="R282" s="414"/>
      <c r="S282" s="414"/>
      <c r="T282" s="414"/>
      <c r="U282" s="414"/>
      <c r="V282" s="414"/>
      <c r="W282" s="414"/>
      <c r="X282" s="414"/>
      <c r="Y282" s="414"/>
      <c r="Z282" s="414"/>
      <c r="AA282" s="66"/>
      <c r="AB282" s="66"/>
      <c r="AC282" s="83"/>
    </row>
    <row r="283" spans="1:68" ht="27" customHeight="1" x14ac:dyDescent="0.25">
      <c r="A283" s="63" t="s">
        <v>433</v>
      </c>
      <c r="B283" s="63" t="s">
        <v>434</v>
      </c>
      <c r="C283" s="36">
        <v>4301131019</v>
      </c>
      <c r="D283" s="415">
        <v>4640242180427</v>
      </c>
      <c r="E283" s="415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174</v>
      </c>
      <c r="L283" s="37" t="s">
        <v>135</v>
      </c>
      <c r="M283" s="38" t="s">
        <v>86</v>
      </c>
      <c r="N283" s="38"/>
      <c r="O283" s="37">
        <v>180</v>
      </c>
      <c r="P283" s="5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17"/>
      <c r="R283" s="417"/>
      <c r="S283" s="417"/>
      <c r="T283" s="41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7" t="s">
        <v>435</v>
      </c>
      <c r="AG283" s="81"/>
      <c r="AJ283" s="87" t="s">
        <v>136</v>
      </c>
      <c r="AK283" s="87">
        <v>18</v>
      </c>
      <c r="BB283" s="288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2"/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2"/>
      <c r="O284" s="423"/>
      <c r="P284" s="419" t="s">
        <v>40</v>
      </c>
      <c r="Q284" s="420"/>
      <c r="R284" s="420"/>
      <c r="S284" s="420"/>
      <c r="T284" s="420"/>
      <c r="U284" s="420"/>
      <c r="V284" s="421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2"/>
      <c r="N285" s="422"/>
      <c r="O285" s="423"/>
      <c r="P285" s="419" t="s">
        <v>40</v>
      </c>
      <c r="Q285" s="420"/>
      <c r="R285" s="420"/>
      <c r="S285" s="420"/>
      <c r="T285" s="420"/>
      <c r="U285" s="420"/>
      <c r="V285" s="421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14" t="s">
        <v>91</v>
      </c>
      <c r="B286" s="414"/>
      <c r="C286" s="414"/>
      <c r="D286" s="414"/>
      <c r="E286" s="414"/>
      <c r="F286" s="414"/>
      <c r="G286" s="414"/>
      <c r="H286" s="414"/>
      <c r="I286" s="414"/>
      <c r="J286" s="414"/>
      <c r="K286" s="414"/>
      <c r="L286" s="414"/>
      <c r="M286" s="414"/>
      <c r="N286" s="414"/>
      <c r="O286" s="414"/>
      <c r="P286" s="414"/>
      <c r="Q286" s="414"/>
      <c r="R286" s="414"/>
      <c r="S286" s="414"/>
      <c r="T286" s="414"/>
      <c r="U286" s="414"/>
      <c r="V286" s="414"/>
      <c r="W286" s="414"/>
      <c r="X286" s="414"/>
      <c r="Y286" s="414"/>
      <c r="Z286" s="414"/>
      <c r="AA286" s="66"/>
      <c r="AB286" s="66"/>
      <c r="AC286" s="83"/>
    </row>
    <row r="287" spans="1:68" ht="27" customHeight="1" x14ac:dyDescent="0.25">
      <c r="A287" s="63" t="s">
        <v>436</v>
      </c>
      <c r="B287" s="63" t="s">
        <v>437</v>
      </c>
      <c r="C287" s="36">
        <v>4301132080</v>
      </c>
      <c r="D287" s="415">
        <v>4640242180397</v>
      </c>
      <c r="E287" s="415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135</v>
      </c>
      <c r="M287" s="38" t="s">
        <v>86</v>
      </c>
      <c r="N287" s="38"/>
      <c r="O287" s="37">
        <v>180</v>
      </c>
      <c r="P287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17"/>
      <c r="R287" s="417"/>
      <c r="S287" s="417"/>
      <c r="T287" s="41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9" t="s">
        <v>438</v>
      </c>
      <c r="AG287" s="81"/>
      <c r="AJ287" s="87" t="s">
        <v>136</v>
      </c>
      <c r="AK287" s="87">
        <v>12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439</v>
      </c>
      <c r="B288" s="63" t="s">
        <v>440</v>
      </c>
      <c r="C288" s="36">
        <v>4301132104</v>
      </c>
      <c r="D288" s="415">
        <v>4640242181219</v>
      </c>
      <c r="E288" s="415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174</v>
      </c>
      <c r="L288" s="37" t="s">
        <v>88</v>
      </c>
      <c r="M288" s="38" t="s">
        <v>86</v>
      </c>
      <c r="N288" s="38"/>
      <c r="O288" s="37">
        <v>180</v>
      </c>
      <c r="P288" s="524" t="s">
        <v>441</v>
      </c>
      <c r="Q288" s="417"/>
      <c r="R288" s="417"/>
      <c r="S288" s="417"/>
      <c r="T288" s="41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1" t="s">
        <v>438</v>
      </c>
      <c r="AG288" s="81"/>
      <c r="AJ288" s="87" t="s">
        <v>89</v>
      </c>
      <c r="AK288" s="87">
        <v>1</v>
      </c>
      <c r="BB288" s="292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22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3"/>
      <c r="P289" s="419" t="s">
        <v>40</v>
      </c>
      <c r="Q289" s="420"/>
      <c r="R289" s="420"/>
      <c r="S289" s="420"/>
      <c r="T289" s="420"/>
      <c r="U289" s="420"/>
      <c r="V289" s="421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22"/>
      <c r="B290" s="422"/>
      <c r="C290" s="422"/>
      <c r="D290" s="422"/>
      <c r="E290" s="422"/>
      <c r="F290" s="422"/>
      <c r="G290" s="422"/>
      <c r="H290" s="422"/>
      <c r="I290" s="422"/>
      <c r="J290" s="422"/>
      <c r="K290" s="422"/>
      <c r="L290" s="422"/>
      <c r="M290" s="422"/>
      <c r="N290" s="422"/>
      <c r="O290" s="423"/>
      <c r="P290" s="419" t="s">
        <v>40</v>
      </c>
      <c r="Q290" s="420"/>
      <c r="R290" s="420"/>
      <c r="S290" s="420"/>
      <c r="T290" s="420"/>
      <c r="U290" s="420"/>
      <c r="V290" s="421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14" t="s">
        <v>155</v>
      </c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4"/>
      <c r="O291" s="414"/>
      <c r="P291" s="414"/>
      <c r="Q291" s="414"/>
      <c r="R291" s="414"/>
      <c r="S291" s="414"/>
      <c r="T291" s="414"/>
      <c r="U291" s="414"/>
      <c r="V291" s="414"/>
      <c r="W291" s="414"/>
      <c r="X291" s="414"/>
      <c r="Y291" s="414"/>
      <c r="Z291" s="414"/>
      <c r="AA291" s="66"/>
      <c r="AB291" s="66"/>
      <c r="AC291" s="83"/>
    </row>
    <row r="292" spans="1:68" ht="27" customHeight="1" x14ac:dyDescent="0.25">
      <c r="A292" s="63" t="s">
        <v>442</v>
      </c>
      <c r="B292" s="63" t="s">
        <v>443</v>
      </c>
      <c r="C292" s="36">
        <v>4301136028</v>
      </c>
      <c r="D292" s="415">
        <v>4640242180304</v>
      </c>
      <c r="E292" s="415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135</v>
      </c>
      <c r="M292" s="38" t="s">
        <v>86</v>
      </c>
      <c r="N292" s="38"/>
      <c r="O292" s="37">
        <v>180</v>
      </c>
      <c r="P292" s="525" t="s">
        <v>444</v>
      </c>
      <c r="Q292" s="417"/>
      <c r="R292" s="417"/>
      <c r="S292" s="417"/>
      <c r="T292" s="41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445</v>
      </c>
      <c r="AG292" s="81"/>
      <c r="AJ292" s="87" t="s">
        <v>136</v>
      </c>
      <c r="AK292" s="87">
        <v>14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446</v>
      </c>
      <c r="B293" s="63" t="s">
        <v>447</v>
      </c>
      <c r="C293" s="36">
        <v>4301136026</v>
      </c>
      <c r="D293" s="415">
        <v>4640242180236</v>
      </c>
      <c r="E293" s="415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135</v>
      </c>
      <c r="M293" s="38" t="s">
        <v>86</v>
      </c>
      <c r="N293" s="38"/>
      <c r="O293" s="37">
        <v>180</v>
      </c>
      <c r="P293" s="52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17"/>
      <c r="R293" s="417"/>
      <c r="S293" s="417"/>
      <c r="T293" s="41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5" t="s">
        <v>445</v>
      </c>
      <c r="AG293" s="81"/>
      <c r="AJ293" s="87" t="s">
        <v>136</v>
      </c>
      <c r="AK293" s="87">
        <v>12</v>
      </c>
      <c r="BB293" s="296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448</v>
      </c>
      <c r="B294" s="63" t="s">
        <v>449</v>
      </c>
      <c r="C294" s="36">
        <v>4301136029</v>
      </c>
      <c r="D294" s="415">
        <v>4640242180410</v>
      </c>
      <c r="E294" s="415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17"/>
      <c r="R294" s="417"/>
      <c r="S294" s="417"/>
      <c r="T294" s="41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7" t="s">
        <v>445</v>
      </c>
      <c r="AG294" s="81"/>
      <c r="AJ294" s="87" t="s">
        <v>89</v>
      </c>
      <c r="AK294" s="87">
        <v>1</v>
      </c>
      <c r="BB294" s="298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22"/>
      <c r="B295" s="422"/>
      <c r="C295" s="422"/>
      <c r="D295" s="422"/>
      <c r="E295" s="422"/>
      <c r="F295" s="422"/>
      <c r="G295" s="422"/>
      <c r="H295" s="422"/>
      <c r="I295" s="422"/>
      <c r="J295" s="422"/>
      <c r="K295" s="422"/>
      <c r="L295" s="422"/>
      <c r="M295" s="422"/>
      <c r="N295" s="422"/>
      <c r="O295" s="423"/>
      <c r="P295" s="419" t="s">
        <v>40</v>
      </c>
      <c r="Q295" s="420"/>
      <c r="R295" s="420"/>
      <c r="S295" s="420"/>
      <c r="T295" s="420"/>
      <c r="U295" s="420"/>
      <c r="V295" s="421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22"/>
      <c r="B296" s="422"/>
      <c r="C296" s="422"/>
      <c r="D296" s="422"/>
      <c r="E296" s="422"/>
      <c r="F296" s="422"/>
      <c r="G296" s="422"/>
      <c r="H296" s="422"/>
      <c r="I296" s="422"/>
      <c r="J296" s="422"/>
      <c r="K296" s="422"/>
      <c r="L296" s="422"/>
      <c r="M296" s="422"/>
      <c r="N296" s="422"/>
      <c r="O296" s="423"/>
      <c r="P296" s="419" t="s">
        <v>40</v>
      </c>
      <c r="Q296" s="420"/>
      <c r="R296" s="420"/>
      <c r="S296" s="420"/>
      <c r="T296" s="420"/>
      <c r="U296" s="420"/>
      <c r="V296" s="421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14" t="s">
        <v>159</v>
      </c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4"/>
      <c r="N297" s="414"/>
      <c r="O297" s="414"/>
      <c r="P297" s="414"/>
      <c r="Q297" s="414"/>
      <c r="R297" s="414"/>
      <c r="S297" s="414"/>
      <c r="T297" s="414"/>
      <c r="U297" s="414"/>
      <c r="V297" s="414"/>
      <c r="W297" s="414"/>
      <c r="X297" s="414"/>
      <c r="Y297" s="414"/>
      <c r="Z297" s="414"/>
      <c r="AA297" s="66"/>
      <c r="AB297" s="66"/>
      <c r="AC297" s="83"/>
    </row>
    <row r="298" spans="1:68" ht="37.5" customHeight="1" x14ac:dyDescent="0.25">
      <c r="A298" s="63" t="s">
        <v>450</v>
      </c>
      <c r="B298" s="63" t="s">
        <v>451</v>
      </c>
      <c r="C298" s="36">
        <v>4301135504</v>
      </c>
      <c r="D298" s="415">
        <v>4640242181554</v>
      </c>
      <c r="E298" s="415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8" t="s">
        <v>452</v>
      </c>
      <c r="Q298" s="417"/>
      <c r="R298" s="417"/>
      <c r="S298" s="417"/>
      <c r="T298" s="41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453</v>
      </c>
      <c r="AG298" s="81"/>
      <c r="AJ298" s="87" t="s">
        <v>89</v>
      </c>
      <c r="AK298" s="87">
        <v>1</v>
      </c>
      <c r="BB298" s="300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454</v>
      </c>
      <c r="B299" s="63" t="s">
        <v>455</v>
      </c>
      <c r="C299" s="36">
        <v>4301135394</v>
      </c>
      <c r="D299" s="415">
        <v>4640242181561</v>
      </c>
      <c r="E299" s="415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135</v>
      </c>
      <c r="M299" s="38" t="s">
        <v>86</v>
      </c>
      <c r="N299" s="38"/>
      <c r="O299" s="37">
        <v>180</v>
      </c>
      <c r="P299" s="529" t="s">
        <v>456</v>
      </c>
      <c r="Q299" s="417"/>
      <c r="R299" s="417"/>
      <c r="S299" s="417"/>
      <c r="T299" s="41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457</v>
      </c>
      <c r="AG299" s="81"/>
      <c r="AJ299" s="87" t="s">
        <v>136</v>
      </c>
      <c r="AK299" s="87">
        <v>14</v>
      </c>
      <c r="BB299" s="30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458</v>
      </c>
      <c r="B300" s="63" t="s">
        <v>459</v>
      </c>
      <c r="C300" s="36">
        <v>4301135374</v>
      </c>
      <c r="D300" s="415">
        <v>4640242181424</v>
      </c>
      <c r="E300" s="415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17"/>
      <c r="R300" s="417"/>
      <c r="S300" s="417"/>
      <c r="T300" s="41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3" t="s">
        <v>453</v>
      </c>
      <c r="AG300" s="81"/>
      <c r="AJ300" s="87" t="s">
        <v>89</v>
      </c>
      <c r="AK300" s="87">
        <v>1</v>
      </c>
      <c r="BB300" s="30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460</v>
      </c>
      <c r="B301" s="63" t="s">
        <v>461</v>
      </c>
      <c r="C301" s="36">
        <v>4301135320</v>
      </c>
      <c r="D301" s="415">
        <v>4640242181592</v>
      </c>
      <c r="E301" s="415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31" t="s">
        <v>462</v>
      </c>
      <c r="Q301" s="417"/>
      <c r="R301" s="417"/>
      <c r="S301" s="417"/>
      <c r="T301" s="41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5" t="s">
        <v>463</v>
      </c>
      <c r="AG301" s="81"/>
      <c r="AJ301" s="87" t="s">
        <v>89</v>
      </c>
      <c r="AK301" s="87">
        <v>1</v>
      </c>
      <c r="BB301" s="30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464</v>
      </c>
      <c r="B302" s="63" t="s">
        <v>465</v>
      </c>
      <c r="C302" s="36">
        <v>4301135552</v>
      </c>
      <c r="D302" s="415">
        <v>4640242181431</v>
      </c>
      <c r="E302" s="415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32" t="s">
        <v>466</v>
      </c>
      <c r="Q302" s="417"/>
      <c r="R302" s="417"/>
      <c r="S302" s="417"/>
      <c r="T302" s="41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467</v>
      </c>
      <c r="AG302" s="81"/>
      <c r="AJ302" s="87" t="s">
        <v>89</v>
      </c>
      <c r="AK302" s="87">
        <v>1</v>
      </c>
      <c r="BB302" s="30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468</v>
      </c>
      <c r="B303" s="63" t="s">
        <v>469</v>
      </c>
      <c r="C303" s="36">
        <v>4301135405</v>
      </c>
      <c r="D303" s="415">
        <v>4640242181523</v>
      </c>
      <c r="E303" s="415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3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17"/>
      <c r="R303" s="417"/>
      <c r="S303" s="417"/>
      <c r="T303" s="41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457</v>
      </c>
      <c r="AG303" s="81"/>
      <c r="AJ303" s="87" t="s">
        <v>89</v>
      </c>
      <c r="AK303" s="87">
        <v>1</v>
      </c>
      <c r="BB303" s="310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470</v>
      </c>
      <c r="B304" s="63" t="s">
        <v>471</v>
      </c>
      <c r="C304" s="36">
        <v>4301135404</v>
      </c>
      <c r="D304" s="415">
        <v>4640242181516</v>
      </c>
      <c r="E304" s="41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4" t="s">
        <v>472</v>
      </c>
      <c r="Q304" s="417"/>
      <c r="R304" s="417"/>
      <c r="S304" s="417"/>
      <c r="T304" s="41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467</v>
      </c>
      <c r="AG304" s="81"/>
      <c r="AJ304" s="87" t="s">
        <v>89</v>
      </c>
      <c r="AK304" s="87">
        <v>1</v>
      </c>
      <c r="BB304" s="312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473</v>
      </c>
      <c r="B305" s="63" t="s">
        <v>474</v>
      </c>
      <c r="C305" s="36">
        <v>4301135375</v>
      </c>
      <c r="D305" s="415">
        <v>4640242181486</v>
      </c>
      <c r="E305" s="41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135</v>
      </c>
      <c r="M305" s="38" t="s">
        <v>86</v>
      </c>
      <c r="N305" s="38"/>
      <c r="O305" s="37">
        <v>180</v>
      </c>
      <c r="P305" s="5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17"/>
      <c r="R305" s="417"/>
      <c r="S305" s="417"/>
      <c r="T305" s="41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453</v>
      </c>
      <c r="AG305" s="81"/>
      <c r="AJ305" s="87" t="s">
        <v>136</v>
      </c>
      <c r="AK305" s="87">
        <v>14</v>
      </c>
      <c r="BB305" s="314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475</v>
      </c>
      <c r="B306" s="63" t="s">
        <v>476</v>
      </c>
      <c r="C306" s="36">
        <v>4301135402</v>
      </c>
      <c r="D306" s="415">
        <v>4640242181493</v>
      </c>
      <c r="E306" s="41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6" t="s">
        <v>477</v>
      </c>
      <c r="Q306" s="417"/>
      <c r="R306" s="417"/>
      <c r="S306" s="417"/>
      <c r="T306" s="41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453</v>
      </c>
      <c r="AG306" s="81"/>
      <c r="AJ306" s="87" t="s">
        <v>89</v>
      </c>
      <c r="AK306" s="87">
        <v>1</v>
      </c>
      <c r="BB306" s="316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478</v>
      </c>
      <c r="B307" s="63" t="s">
        <v>479</v>
      </c>
      <c r="C307" s="36">
        <v>4301135403</v>
      </c>
      <c r="D307" s="415">
        <v>4640242181509</v>
      </c>
      <c r="E307" s="41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17"/>
      <c r="R307" s="417"/>
      <c r="S307" s="417"/>
      <c r="T307" s="41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453</v>
      </c>
      <c r="AG307" s="81"/>
      <c r="AJ307" s="87" t="s">
        <v>89</v>
      </c>
      <c r="AK307" s="87">
        <v>1</v>
      </c>
      <c r="BB307" s="318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480</v>
      </c>
      <c r="B308" s="63" t="s">
        <v>481</v>
      </c>
      <c r="C308" s="36">
        <v>4301135304</v>
      </c>
      <c r="D308" s="415">
        <v>4640242181240</v>
      </c>
      <c r="E308" s="415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8" t="s">
        <v>482</v>
      </c>
      <c r="Q308" s="417"/>
      <c r="R308" s="417"/>
      <c r="S308" s="417"/>
      <c r="T308" s="41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453</v>
      </c>
      <c r="AG308" s="81"/>
      <c r="AJ308" s="87" t="s">
        <v>89</v>
      </c>
      <c r="AK308" s="87">
        <v>1</v>
      </c>
      <c r="BB308" s="32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483</v>
      </c>
      <c r="B309" s="63" t="s">
        <v>484</v>
      </c>
      <c r="C309" s="36">
        <v>4301135310</v>
      </c>
      <c r="D309" s="415">
        <v>4640242181318</v>
      </c>
      <c r="E309" s="415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9" t="s">
        <v>485</v>
      </c>
      <c r="Q309" s="417"/>
      <c r="R309" s="417"/>
      <c r="S309" s="417"/>
      <c r="T309" s="41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21" t="s">
        <v>457</v>
      </c>
      <c r="AG309" s="81"/>
      <c r="AJ309" s="87" t="s">
        <v>89</v>
      </c>
      <c r="AK309" s="87">
        <v>1</v>
      </c>
      <c r="BB309" s="32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4301135306</v>
      </c>
      <c r="D310" s="415">
        <v>4640242181387</v>
      </c>
      <c r="E310" s="415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174</v>
      </c>
      <c r="L310" s="37" t="s">
        <v>88</v>
      </c>
      <c r="M310" s="38" t="s">
        <v>86</v>
      </c>
      <c r="N310" s="38"/>
      <c r="O310" s="37">
        <v>180</v>
      </c>
      <c r="P310" s="540" t="s">
        <v>488</v>
      </c>
      <c r="Q310" s="417"/>
      <c r="R310" s="417"/>
      <c r="S310" s="417"/>
      <c r="T310" s="41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453</v>
      </c>
      <c r="AG310" s="81"/>
      <c r="AJ310" s="87" t="s">
        <v>89</v>
      </c>
      <c r="AK310" s="87">
        <v>1</v>
      </c>
      <c r="BB310" s="32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4301135305</v>
      </c>
      <c r="D311" s="415">
        <v>4640242181394</v>
      </c>
      <c r="E311" s="41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174</v>
      </c>
      <c r="L311" s="37" t="s">
        <v>88</v>
      </c>
      <c r="M311" s="38" t="s">
        <v>86</v>
      </c>
      <c r="N311" s="38"/>
      <c r="O311" s="37">
        <v>180</v>
      </c>
      <c r="P311" s="541" t="s">
        <v>491</v>
      </c>
      <c r="Q311" s="417"/>
      <c r="R311" s="417"/>
      <c r="S311" s="417"/>
      <c r="T311" s="41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453</v>
      </c>
      <c r="AG311" s="81"/>
      <c r="AJ311" s="87" t="s">
        <v>89</v>
      </c>
      <c r="AK311" s="87">
        <v>1</v>
      </c>
      <c r="BB311" s="32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492</v>
      </c>
      <c r="B312" s="63" t="s">
        <v>493</v>
      </c>
      <c r="C312" s="36">
        <v>4301135309</v>
      </c>
      <c r="D312" s="415">
        <v>4640242181332</v>
      </c>
      <c r="E312" s="41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174</v>
      </c>
      <c r="L312" s="37" t="s">
        <v>88</v>
      </c>
      <c r="M312" s="38" t="s">
        <v>86</v>
      </c>
      <c r="N312" s="38"/>
      <c r="O312" s="37">
        <v>180</v>
      </c>
      <c r="P312" s="542" t="s">
        <v>494</v>
      </c>
      <c r="Q312" s="417"/>
      <c r="R312" s="417"/>
      <c r="S312" s="417"/>
      <c r="T312" s="41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453</v>
      </c>
      <c r="AG312" s="81"/>
      <c r="AJ312" s="87" t="s">
        <v>89</v>
      </c>
      <c r="AK312" s="87">
        <v>1</v>
      </c>
      <c r="BB312" s="32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495</v>
      </c>
      <c r="B313" s="63" t="s">
        <v>496</v>
      </c>
      <c r="C313" s="36">
        <v>4301135308</v>
      </c>
      <c r="D313" s="415">
        <v>4640242181349</v>
      </c>
      <c r="E313" s="41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174</v>
      </c>
      <c r="L313" s="37" t="s">
        <v>88</v>
      </c>
      <c r="M313" s="38" t="s">
        <v>86</v>
      </c>
      <c r="N313" s="38"/>
      <c r="O313" s="37">
        <v>180</v>
      </c>
      <c r="P313" s="543" t="s">
        <v>497</v>
      </c>
      <c r="Q313" s="417"/>
      <c r="R313" s="417"/>
      <c r="S313" s="417"/>
      <c r="T313" s="41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453</v>
      </c>
      <c r="AG313" s="81"/>
      <c r="AJ313" s="87" t="s">
        <v>89</v>
      </c>
      <c r="AK313" s="87">
        <v>1</v>
      </c>
      <c r="BB313" s="33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498</v>
      </c>
      <c r="B314" s="63" t="s">
        <v>499</v>
      </c>
      <c r="C314" s="36">
        <v>4301135307</v>
      </c>
      <c r="D314" s="415">
        <v>4640242181370</v>
      </c>
      <c r="E314" s="41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174</v>
      </c>
      <c r="L314" s="37" t="s">
        <v>88</v>
      </c>
      <c r="M314" s="38" t="s">
        <v>86</v>
      </c>
      <c r="N314" s="38"/>
      <c r="O314" s="37">
        <v>180</v>
      </c>
      <c r="P314" s="544" t="s">
        <v>500</v>
      </c>
      <c r="Q314" s="417"/>
      <c r="R314" s="417"/>
      <c r="S314" s="417"/>
      <c r="T314" s="41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501</v>
      </c>
      <c r="AG314" s="81"/>
      <c r="AJ314" s="87" t="s">
        <v>89</v>
      </c>
      <c r="AK314" s="87">
        <v>1</v>
      </c>
      <c r="BB314" s="33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502</v>
      </c>
      <c r="B315" s="63" t="s">
        <v>503</v>
      </c>
      <c r="C315" s="36">
        <v>4301135318</v>
      </c>
      <c r="D315" s="415">
        <v>4607111037480</v>
      </c>
      <c r="E315" s="415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5" t="s">
        <v>504</v>
      </c>
      <c r="Q315" s="417"/>
      <c r="R315" s="417"/>
      <c r="S315" s="417"/>
      <c r="T315" s="41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505</v>
      </c>
      <c r="AG315" s="81"/>
      <c r="AJ315" s="87" t="s">
        <v>89</v>
      </c>
      <c r="AK315" s="87">
        <v>1</v>
      </c>
      <c r="BB315" s="33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506</v>
      </c>
      <c r="B316" s="63" t="s">
        <v>507</v>
      </c>
      <c r="C316" s="36">
        <v>4301135319</v>
      </c>
      <c r="D316" s="415">
        <v>4607111037473</v>
      </c>
      <c r="E316" s="415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6" t="s">
        <v>508</v>
      </c>
      <c r="Q316" s="417"/>
      <c r="R316" s="417"/>
      <c r="S316" s="417"/>
      <c r="T316" s="41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509</v>
      </c>
      <c r="AG316" s="81"/>
      <c r="AJ316" s="87" t="s">
        <v>89</v>
      </c>
      <c r="AK316" s="87">
        <v>1</v>
      </c>
      <c r="BB316" s="33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510</v>
      </c>
      <c r="B317" s="63" t="s">
        <v>511</v>
      </c>
      <c r="C317" s="36">
        <v>4301135198</v>
      </c>
      <c r="D317" s="415">
        <v>4640242180663</v>
      </c>
      <c r="E317" s="415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7" t="s">
        <v>512</v>
      </c>
      <c r="Q317" s="417"/>
      <c r="R317" s="417"/>
      <c r="S317" s="417"/>
      <c r="T317" s="41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7" t="s">
        <v>513</v>
      </c>
      <c r="AG317" s="81"/>
      <c r="AJ317" s="87" t="s">
        <v>89</v>
      </c>
      <c r="AK317" s="87">
        <v>1</v>
      </c>
      <c r="BB317" s="33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514</v>
      </c>
      <c r="B318" s="63" t="s">
        <v>515</v>
      </c>
      <c r="C318" s="36">
        <v>4301135723</v>
      </c>
      <c r="D318" s="415">
        <v>4640242181783</v>
      </c>
      <c r="E318" s="415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48" t="s">
        <v>516</v>
      </c>
      <c r="Q318" s="417"/>
      <c r="R318" s="417"/>
      <c r="S318" s="417"/>
      <c r="T318" s="41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9" t="s">
        <v>517</v>
      </c>
      <c r="AG318" s="81"/>
      <c r="AJ318" s="87" t="s">
        <v>89</v>
      </c>
      <c r="AK318" s="87">
        <v>1</v>
      </c>
      <c r="BB318" s="340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22"/>
      <c r="B319" s="422"/>
      <c r="C319" s="422"/>
      <c r="D319" s="422"/>
      <c r="E319" s="422"/>
      <c r="F319" s="422"/>
      <c r="G319" s="422"/>
      <c r="H319" s="422"/>
      <c r="I319" s="422"/>
      <c r="J319" s="422"/>
      <c r="K319" s="422"/>
      <c r="L319" s="422"/>
      <c r="M319" s="422"/>
      <c r="N319" s="422"/>
      <c r="O319" s="423"/>
      <c r="P319" s="419" t="s">
        <v>40</v>
      </c>
      <c r="Q319" s="420"/>
      <c r="R319" s="420"/>
      <c r="S319" s="420"/>
      <c r="T319" s="420"/>
      <c r="U319" s="420"/>
      <c r="V319" s="421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22"/>
      <c r="B320" s="422"/>
      <c r="C320" s="422"/>
      <c r="D320" s="422"/>
      <c r="E320" s="422"/>
      <c r="F320" s="422"/>
      <c r="G320" s="422"/>
      <c r="H320" s="422"/>
      <c r="I320" s="422"/>
      <c r="J320" s="422"/>
      <c r="K320" s="422"/>
      <c r="L320" s="422"/>
      <c r="M320" s="422"/>
      <c r="N320" s="422"/>
      <c r="O320" s="423"/>
      <c r="P320" s="419" t="s">
        <v>40</v>
      </c>
      <c r="Q320" s="420"/>
      <c r="R320" s="420"/>
      <c r="S320" s="420"/>
      <c r="T320" s="420"/>
      <c r="U320" s="420"/>
      <c r="V320" s="421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413" t="s">
        <v>518</v>
      </c>
      <c r="B321" s="413"/>
      <c r="C321" s="413"/>
      <c r="D321" s="413"/>
      <c r="E321" s="413"/>
      <c r="F321" s="413"/>
      <c r="G321" s="413"/>
      <c r="H321" s="413"/>
      <c r="I321" s="413"/>
      <c r="J321" s="413"/>
      <c r="K321" s="413"/>
      <c r="L321" s="413"/>
      <c r="M321" s="413"/>
      <c r="N321" s="413"/>
      <c r="O321" s="413"/>
      <c r="P321" s="413"/>
      <c r="Q321" s="413"/>
      <c r="R321" s="413"/>
      <c r="S321" s="413"/>
      <c r="T321" s="413"/>
      <c r="U321" s="413"/>
      <c r="V321" s="413"/>
      <c r="W321" s="413"/>
      <c r="X321" s="413"/>
      <c r="Y321" s="413"/>
      <c r="Z321" s="413"/>
      <c r="AA321" s="65"/>
      <c r="AB321" s="65"/>
      <c r="AC321" s="82"/>
    </row>
    <row r="322" spans="1:68" ht="14.25" customHeight="1" x14ac:dyDescent="0.25">
      <c r="A322" s="414" t="s">
        <v>159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414"/>
      <c r="AA322" s="66"/>
      <c r="AB322" s="66"/>
      <c r="AC322" s="83"/>
    </row>
    <row r="323" spans="1:68" ht="27" customHeight="1" x14ac:dyDescent="0.25">
      <c r="A323" s="63" t="s">
        <v>519</v>
      </c>
      <c r="B323" s="63" t="s">
        <v>520</v>
      </c>
      <c r="C323" s="36">
        <v>4301135268</v>
      </c>
      <c r="D323" s="415">
        <v>4640242181134</v>
      </c>
      <c r="E323" s="415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49" t="s">
        <v>521</v>
      </c>
      <c r="Q323" s="417"/>
      <c r="R323" s="417"/>
      <c r="S323" s="417"/>
      <c r="T323" s="418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1" t="s">
        <v>522</v>
      </c>
      <c r="AG323" s="81"/>
      <c r="AJ323" s="87" t="s">
        <v>89</v>
      </c>
      <c r="AK323" s="87">
        <v>1</v>
      </c>
      <c r="BB323" s="342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22"/>
      <c r="B324" s="422"/>
      <c r="C324" s="422"/>
      <c r="D324" s="422"/>
      <c r="E324" s="422"/>
      <c r="F324" s="422"/>
      <c r="G324" s="422"/>
      <c r="H324" s="422"/>
      <c r="I324" s="422"/>
      <c r="J324" s="422"/>
      <c r="K324" s="422"/>
      <c r="L324" s="422"/>
      <c r="M324" s="422"/>
      <c r="N324" s="422"/>
      <c r="O324" s="423"/>
      <c r="P324" s="419" t="s">
        <v>40</v>
      </c>
      <c r="Q324" s="420"/>
      <c r="R324" s="420"/>
      <c r="S324" s="420"/>
      <c r="T324" s="420"/>
      <c r="U324" s="420"/>
      <c r="V324" s="421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22"/>
      <c r="B325" s="422"/>
      <c r="C325" s="422"/>
      <c r="D325" s="422"/>
      <c r="E325" s="422"/>
      <c r="F325" s="422"/>
      <c r="G325" s="422"/>
      <c r="H325" s="422"/>
      <c r="I325" s="422"/>
      <c r="J325" s="422"/>
      <c r="K325" s="422"/>
      <c r="L325" s="422"/>
      <c r="M325" s="422"/>
      <c r="N325" s="422"/>
      <c r="O325" s="423"/>
      <c r="P325" s="419" t="s">
        <v>40</v>
      </c>
      <c r="Q325" s="420"/>
      <c r="R325" s="420"/>
      <c r="S325" s="420"/>
      <c r="T325" s="420"/>
      <c r="U325" s="420"/>
      <c r="V325" s="421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22"/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553"/>
      <c r="P326" s="550" t="s">
        <v>33</v>
      </c>
      <c r="Q326" s="551"/>
      <c r="R326" s="551"/>
      <c r="S326" s="551"/>
      <c r="T326" s="551"/>
      <c r="U326" s="551"/>
      <c r="V326" s="552"/>
      <c r="W326" s="42" t="s">
        <v>0</v>
      </c>
      <c r="X326" s="43">
        <f>IFERROR(X24+X33+X40+X52+X57+X61+X65+X69+X75+X81+X86+X92+X102+X109+X120+X124+X130+X136+X142+X147+X152+X158+X163+X169+X177+X182+X190+X194+X203+X210+X220+X228+X233+X239+X244+X250+X256+X263+X269+X273+X281+X285+X290+X296+X320+X325,"0")</f>
        <v>0</v>
      </c>
      <c r="Y326" s="43">
        <f>IFERROR(Y24+Y33+Y40+Y52+Y57+Y61+Y65+Y69+Y75+Y81+Y86+Y92+Y102+Y109+Y120+Y124+Y130+Y136+Y142+Y147+Y152+Y158+Y163+Y169+Y177+Y182+Y190+Y194+Y203+Y210+Y220+Y228+Y233+Y239+Y244+Y250+Y256+Y263+Y269+Y273+Y281+Y285+Y290+Y296+Y320+Y325,"0")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2"/>
      <c r="N327" s="422"/>
      <c r="O327" s="553"/>
      <c r="P327" s="550" t="s">
        <v>34</v>
      </c>
      <c r="Q327" s="551"/>
      <c r="R327" s="551"/>
      <c r="S327" s="551"/>
      <c r="T327" s="551"/>
      <c r="U327" s="551"/>
      <c r="V327" s="552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553"/>
      <c r="P328" s="550" t="s">
        <v>35</v>
      </c>
      <c r="Q328" s="551"/>
      <c r="R328" s="551"/>
      <c r="S328" s="551"/>
      <c r="T328" s="551"/>
      <c r="U328" s="551"/>
      <c r="V328" s="552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22"/>
      <c r="B329" s="422"/>
      <c r="C329" s="422"/>
      <c r="D329" s="422"/>
      <c r="E329" s="422"/>
      <c r="F329" s="422"/>
      <c r="G329" s="422"/>
      <c r="H329" s="422"/>
      <c r="I329" s="422"/>
      <c r="J329" s="422"/>
      <c r="K329" s="422"/>
      <c r="L329" s="422"/>
      <c r="M329" s="422"/>
      <c r="N329" s="422"/>
      <c r="O329" s="553"/>
      <c r="P329" s="550" t="s">
        <v>36</v>
      </c>
      <c r="Q329" s="551"/>
      <c r="R329" s="551"/>
      <c r="S329" s="551"/>
      <c r="T329" s="551"/>
      <c r="U329" s="551"/>
      <c r="V329" s="552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22"/>
      <c r="B330" s="422"/>
      <c r="C330" s="422"/>
      <c r="D330" s="422"/>
      <c r="E330" s="422"/>
      <c r="F330" s="422"/>
      <c r="G330" s="422"/>
      <c r="H330" s="422"/>
      <c r="I330" s="422"/>
      <c r="J330" s="422"/>
      <c r="K330" s="422"/>
      <c r="L330" s="422"/>
      <c r="M330" s="422"/>
      <c r="N330" s="422"/>
      <c r="O330" s="553"/>
      <c r="P330" s="550" t="s">
        <v>37</v>
      </c>
      <c r="Q330" s="551"/>
      <c r="R330" s="551"/>
      <c r="S330" s="551"/>
      <c r="T330" s="551"/>
      <c r="U330" s="551"/>
      <c r="V330" s="552"/>
      <c r="W330" s="42" t="s">
        <v>20</v>
      </c>
      <c r="X330" s="43">
        <f>IFERROR(X23+X32+X39+X51+X56+X60+X64+X68+X74+X80+X85+X91+X101+X108+X119+X123+X129+X135+X141+X146+X151+X157+X162+X168+X176+X181+X189+X193+X202+X209+X219+X227+X232+X238+X243+X249+X255+X262+X268+X272+X280+X284+X289+X295+X319+X324,"0")</f>
        <v>0</v>
      </c>
      <c r="Y330" s="43">
        <f>IFERROR(Y23+Y32+Y39+Y51+Y56+Y60+Y64+Y68+Y74+Y80+Y85+Y91+Y101+Y108+Y119+Y123+Y129+Y135+Y141+Y146+Y151+Y157+Y162+Y168+Y176+Y181+Y189+Y193+Y202+Y209+Y219+Y227+Y232+Y238+Y243+Y249+Y255+Y262+Y268+Y272+Y280+Y284+Y289+Y295+Y319+Y324,"0")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422"/>
      <c r="B331" s="422"/>
      <c r="C331" s="422"/>
      <c r="D331" s="422"/>
      <c r="E331" s="422"/>
      <c r="F331" s="422"/>
      <c r="G331" s="422"/>
      <c r="H331" s="422"/>
      <c r="I331" s="422"/>
      <c r="J331" s="422"/>
      <c r="K331" s="422"/>
      <c r="L331" s="422"/>
      <c r="M331" s="422"/>
      <c r="N331" s="422"/>
      <c r="O331" s="553"/>
      <c r="P331" s="550" t="s">
        <v>38</v>
      </c>
      <c r="Q331" s="551"/>
      <c r="R331" s="551"/>
      <c r="S331" s="551"/>
      <c r="T331" s="551"/>
      <c r="U331" s="551"/>
      <c r="V331" s="552"/>
      <c r="W331" s="45" t="s">
        <v>52</v>
      </c>
      <c r="X331" s="42"/>
      <c r="Y331" s="42"/>
      <c r="Z331" s="42">
        <f>IFERROR(Z23+Z32+Z39+Z51+Z56+Z60+Z64+Z68+Z74+Z80+Z85+Z91+Z101+Z108+Z119+Z123+Z129+Z135+Z141+Z146+Z151+Z157+Z162+Z168+Z176+Z181+Z189+Z193+Z202+Z209+Z219+Z227+Z232+Z238+Z243+Z249+Z255+Z262+Z268+Z272+Z280+Z284+Z289+Z295+Z319+Z324,"0")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54" t="s">
        <v>45</v>
      </c>
      <c r="D333" s="554" t="s">
        <v>45</v>
      </c>
      <c r="E333" s="554" t="s">
        <v>45</v>
      </c>
      <c r="F333" s="554" t="s">
        <v>45</v>
      </c>
      <c r="G333" s="554" t="s">
        <v>45</v>
      </c>
      <c r="H333" s="554" t="s">
        <v>45</v>
      </c>
      <c r="I333" s="554" t="s">
        <v>45</v>
      </c>
      <c r="J333" s="554" t="s">
        <v>45</v>
      </c>
      <c r="K333" s="554" t="s">
        <v>45</v>
      </c>
      <c r="L333" s="554" t="s">
        <v>45</v>
      </c>
      <c r="M333" s="554" t="s">
        <v>45</v>
      </c>
      <c r="N333" s="555"/>
      <c r="O333" s="554" t="s">
        <v>45</v>
      </c>
      <c r="P333" s="554" t="s">
        <v>45</v>
      </c>
      <c r="Q333" s="554" t="s">
        <v>45</v>
      </c>
      <c r="R333" s="554" t="s">
        <v>45</v>
      </c>
      <c r="S333" s="554" t="s">
        <v>45</v>
      </c>
      <c r="T333" s="554" t="s">
        <v>45</v>
      </c>
      <c r="U333" s="554" t="s">
        <v>282</v>
      </c>
      <c r="V333" s="554" t="s">
        <v>282</v>
      </c>
      <c r="W333" s="88" t="s">
        <v>308</v>
      </c>
      <c r="X333" s="554" t="s">
        <v>327</v>
      </c>
      <c r="Y333" s="554" t="s">
        <v>327</v>
      </c>
      <c r="Z333" s="554" t="s">
        <v>327</v>
      </c>
      <c r="AA333" s="554" t="s">
        <v>327</v>
      </c>
      <c r="AB333" s="554" t="s">
        <v>327</v>
      </c>
      <c r="AC333" s="554" t="s">
        <v>327</v>
      </c>
      <c r="AD333" s="554" t="s">
        <v>327</v>
      </c>
      <c r="AE333" s="88" t="s">
        <v>401</v>
      </c>
      <c r="AF333" s="88" t="s">
        <v>406</v>
      </c>
      <c r="AG333" s="88" t="s">
        <v>413</v>
      </c>
      <c r="AH333" s="554" t="s">
        <v>283</v>
      </c>
      <c r="AI333" s="554" t="s">
        <v>283</v>
      </c>
    </row>
    <row r="334" spans="1:68" ht="14.25" customHeight="1" thickTop="1" x14ac:dyDescent="0.2">
      <c r="A334" s="556" t="s">
        <v>10</v>
      </c>
      <c r="B334" s="554" t="s">
        <v>81</v>
      </c>
      <c r="C334" s="554" t="s">
        <v>90</v>
      </c>
      <c r="D334" s="554" t="s">
        <v>107</v>
      </c>
      <c r="E334" s="554" t="s">
        <v>120</v>
      </c>
      <c r="F334" s="554" t="s">
        <v>141</v>
      </c>
      <c r="G334" s="554" t="s">
        <v>170</v>
      </c>
      <c r="H334" s="554" t="s">
        <v>177</v>
      </c>
      <c r="I334" s="554" t="s">
        <v>182</v>
      </c>
      <c r="J334" s="554" t="s">
        <v>191</v>
      </c>
      <c r="K334" s="554" t="s">
        <v>210</v>
      </c>
      <c r="L334" s="554" t="s">
        <v>220</v>
      </c>
      <c r="M334" s="554" t="s">
        <v>243</v>
      </c>
      <c r="N334" s="1"/>
      <c r="O334" s="554" t="s">
        <v>249</v>
      </c>
      <c r="P334" s="554" t="s">
        <v>256</v>
      </c>
      <c r="Q334" s="554" t="s">
        <v>262</v>
      </c>
      <c r="R334" s="554" t="s">
        <v>267</v>
      </c>
      <c r="S334" s="554" t="s">
        <v>270</v>
      </c>
      <c r="T334" s="554" t="s">
        <v>278</v>
      </c>
      <c r="U334" s="554" t="s">
        <v>283</v>
      </c>
      <c r="V334" s="554" t="s">
        <v>287</v>
      </c>
      <c r="W334" s="554" t="s">
        <v>309</v>
      </c>
      <c r="X334" s="554" t="s">
        <v>328</v>
      </c>
      <c r="Y334" s="554" t="s">
        <v>340</v>
      </c>
      <c r="Z334" s="554" t="s">
        <v>350</v>
      </c>
      <c r="AA334" s="554" t="s">
        <v>365</v>
      </c>
      <c r="AB334" s="554" t="s">
        <v>376</v>
      </c>
      <c r="AC334" s="554" t="s">
        <v>391</v>
      </c>
      <c r="AD334" s="554" t="s">
        <v>395</v>
      </c>
      <c r="AE334" s="554" t="s">
        <v>402</v>
      </c>
      <c r="AF334" s="554" t="s">
        <v>407</v>
      </c>
      <c r="AG334" s="554" t="s">
        <v>414</v>
      </c>
      <c r="AH334" s="554" t="s">
        <v>283</v>
      </c>
      <c r="AI334" s="554" t="s">
        <v>518</v>
      </c>
    </row>
    <row r="335" spans="1:68" ht="13.5" thickBot="1" x14ac:dyDescent="0.25">
      <c r="A335" s="557"/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1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54"/>
      <c r="AB335" s="554"/>
      <c r="AC335" s="554"/>
      <c r="AD335" s="554"/>
      <c r="AE335" s="554"/>
      <c r="AF335" s="554"/>
      <c r="AG335" s="554"/>
      <c r="AH335" s="554"/>
      <c r="AI335" s="554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IFERROR(X112*H112,"0")+IFERROR(X113*H113,"0")+IFERROR(X114*H114,"0")+IFERROR(X115*H115,"0")+IFERROR(X116*H116,"0")+IFERROR(X117*H117,"0")+IFERROR(X118*H118,"0")+IFERROR(X122*H122,"0")</f>
        <v>0</v>
      </c>
      <c r="M336" s="52">
        <f>IFERROR(X127*H127,"0")+IFERROR(X128*H128,"0")</f>
        <v>0</v>
      </c>
      <c r="N336" s="1"/>
      <c r="O336" s="52">
        <f>IFERROR(X133*H133,"0")+IFERROR(X134*H134,"0")</f>
        <v>0</v>
      </c>
      <c r="P336" s="52">
        <f>IFERROR(X139*H139,"0")+IFERROR(X140*H140,"0")</f>
        <v>0</v>
      </c>
      <c r="Q336" s="52">
        <f>IFERROR(X145*H145,"0")</f>
        <v>0</v>
      </c>
      <c r="R336" s="52">
        <f>IFERROR(X150*H150,"0")</f>
        <v>0</v>
      </c>
      <c r="S336" s="52">
        <f>IFERROR(X155*H155,"0")+IFERROR(X156*H156,"0")</f>
        <v>0</v>
      </c>
      <c r="T336" s="52">
        <f>IFERROR(X161*H161,"0")</f>
        <v>0</v>
      </c>
      <c r="U336" s="52">
        <f>IFERROR(X167*H167,"0")</f>
        <v>0</v>
      </c>
      <c r="V336" s="52">
        <f>IFERROR(X172*H172,"0")+IFERROR(X173*H173,"0")+IFERROR(X174*H174,"0")+IFERROR(X175*H175,"0")+IFERROR(X179*H179,"0")+IFERROR(X180*H180,"0")</f>
        <v>0</v>
      </c>
      <c r="W336" s="52">
        <f>IFERROR(X186*H186,"0")+IFERROR(X187*H187,"0")+IFERROR(X188*H188,"0")+IFERROR(X192*H192,"0")</f>
        <v>0</v>
      </c>
      <c r="X336" s="52">
        <f>IFERROR(X198*H198,"0")+IFERROR(X199*H199,"0")+IFERROR(X200*H200,"0")+IFERROR(X201*H201,"0")</f>
        <v>0</v>
      </c>
      <c r="Y336" s="52">
        <f>IFERROR(X206*H206,"0")+IFERROR(X207*H207,"0")+IFERROR(X208*H208,"0")</f>
        <v>0</v>
      </c>
      <c r="Z336" s="52">
        <f>IFERROR(X213*H213,"0")+IFERROR(X214*H214,"0")+IFERROR(X215*H215,"0")+IFERROR(X216*H216,"0")+IFERROR(X217*H217,"0")+IFERROR(X218*H218,"0")</f>
        <v>0</v>
      </c>
      <c r="AA336" s="52">
        <f>IFERROR(X223*H223,"0")+IFERROR(X224*H224,"0")+IFERROR(X225*H225,"0")+IFERROR(X226*H226,"0")</f>
        <v>0</v>
      </c>
      <c r="AB336" s="52">
        <f>IFERROR(X231*H231,"0")+IFERROR(X235*H235,"0")+IFERROR(X236*H236,"0")+IFERROR(X237*H237,"0")</f>
        <v>0</v>
      </c>
      <c r="AC336" s="52">
        <f>IFERROR(X242*H242,"0")</f>
        <v>0</v>
      </c>
      <c r="AD336" s="52">
        <f>IFERROR(X247*H247,"0")+IFERROR(X248*H248,"0")</f>
        <v>0</v>
      </c>
      <c r="AE336" s="52">
        <f>IFERROR(X254*H254,"0")</f>
        <v>0</v>
      </c>
      <c r="AF336" s="52">
        <f>IFERROR(X260*H260,"0")+IFERROR(X261*H261,"0")</f>
        <v>0</v>
      </c>
      <c r="AG336" s="52">
        <f>IFERROR(X267*H267,"0")+IFERROR(X271*H271,"0")</f>
        <v>0</v>
      </c>
      <c r="AH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pwqRmOPAyA0coQGWpSdc5O8IKR34mO2nsJ1K6IrRRhE3v7LV2AZ01UQ3hfi/x1cJMcbJ77kCO1FTMtByHt++2w==" saltValue="zENon44zLMM+3DdxMJom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A197:Z197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06:X318 X300:X304 X298 X294 X288 X277:X279 X271 X267 X261 X254 X247:X248 X242 X235:X237 X231 X215:X217 X207:X208 X198:X201 X192 X186:X188 X179:X180 X175 X172:X173 X167 X161 X155:X156 X150 X145 X133:X134 X122 X118 X112 X106 X97:X99 X95 X89 X84 X71:X73 X67 X63 X59 X55 X43:X4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23:X226 X218 X213:X214 X206 X174 X139:X140 X116:X117 X113:X114 X105 X90 X78:X79 X48:X50" xr:uid="{00000000-0002-0000-0000-00001E000000}">
      <formula1>IF(AK48&gt;0,OR(X48=0,AND(IF(X48-AK48&gt;=0,TRUE,FALSE),X48&gt;0,IF(X48/K48=ROUND(X48/K48,0),TRUE,FALSE))),FALSE)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7:X128 X115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526</v>
      </c>
      <c r="D6" s="53" t="s">
        <v>527</v>
      </c>
      <c r="E6" s="53" t="s">
        <v>46</v>
      </c>
    </row>
    <row r="8" spans="2:8" x14ac:dyDescent="0.2">
      <c r="B8" s="53" t="s">
        <v>80</v>
      </c>
      <c r="C8" s="53" t="s">
        <v>526</v>
      </c>
      <c r="D8" s="53" t="s">
        <v>46</v>
      </c>
      <c r="E8" s="53" t="s">
        <v>46</v>
      </c>
    </row>
    <row r="10" spans="2:8" x14ac:dyDescent="0.2">
      <c r="B10" s="53" t="s">
        <v>528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</sheetData>
  <sheetProtection algorithmName="SHA-512" hashValue="t/VcyOgRecmVyFdgfFwfpyIhcGS8Re7hu0YT4NVrtk67kgsG6PN7TaW4h28fC0z0wlRUxP5cat4JmfyVYSjWiA==" saltValue="IPwCp/ecCbnCOTASqET6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550</vt:i4>
      </vt:variant>
    </vt:vector>
  </HeadingPairs>
  <TitlesOfParts>
    <vt:vector size="5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2025-04-17T07:11:58Z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