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https://yourwayspzoo-my.sharepoint.com/personal/c_kurasiewicz_fotowoltaika_plus/Documents/Pulpit/"/>
    </mc:Choice>
  </mc:AlternateContent>
  <xr:revisionPtr revIDLastSave="0" documentId="8_{93DD90DD-92B2-48BF-B185-F4731DE740BC}" xr6:coauthVersionLast="47" xr6:coauthVersionMax="47" xr10:uidLastSave="{00000000-0000-0000-0000-000000000000}"/>
  <bookViews>
    <workbookView xWindow="-28905" yWindow="105" windowWidth="14610" windowHeight="16305" xr2:uid="{00000000-000D-0000-FFFF-FFFF00000000}"/>
  </bookViews>
  <sheets>
    <sheet name="Kalkulator" sheetId="5" r:id="rId1"/>
    <sheet name="Strona WWW" sheetId="7" state="hidden" r:id="rId2"/>
    <sheet name="Marże" sheetId="6" state="veryHidden" r:id="rId3"/>
    <sheet name="Enea" sheetId="2" state="veryHidden" r:id="rId4"/>
    <sheet name="Axpo" sheetId="3" state="very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5" l="1"/>
  <c r="L13" i="5" s="1"/>
  <c r="J13" i="5"/>
  <c r="AV66" i="3" a="1"/>
  <c r="AV66" i="3" s="1"/>
  <c r="AV65" i="3" a="1"/>
  <c r="AV65" i="3" s="1"/>
  <c r="AV64" i="3" a="1"/>
  <c r="AV64" i="3" s="1"/>
  <c r="AV63" i="3" a="1"/>
  <c r="AV63" i="3" s="1"/>
  <c r="AV62" i="3" a="1"/>
  <c r="AV62" i="3" s="1"/>
  <c r="AV61" i="3" a="1"/>
  <c r="AV61" i="3" s="1"/>
  <c r="AV57" i="3" a="1"/>
  <c r="AV57" i="3" s="1"/>
  <c r="AV56" i="3" a="1"/>
  <c r="AV56" i="3" s="1"/>
  <c r="AV55" i="3" a="1"/>
  <c r="AV55" i="3" s="1"/>
  <c r="AV54" i="3" a="1"/>
  <c r="AV54" i="3" s="1"/>
  <c r="AV53" i="3" a="1"/>
  <c r="AV53" i="3" s="1"/>
  <c r="AV52" i="3" a="1"/>
  <c r="AV52" i="3" s="1"/>
  <c r="AV48" i="3" a="1"/>
  <c r="AV48" i="3" s="1"/>
  <c r="AV47" i="3" a="1"/>
  <c r="AV47" i="3" s="1"/>
  <c r="AV46" i="3" a="1"/>
  <c r="AV46" i="3" s="1"/>
  <c r="AV45" i="3" a="1"/>
  <c r="AV45" i="3" s="1"/>
  <c r="AV44" i="3" a="1"/>
  <c r="AV44" i="3" s="1"/>
  <c r="AV43" i="3" a="1"/>
  <c r="AV43" i="3" s="1"/>
  <c r="AH66" i="3" a="1"/>
  <c r="AH66" i="3" s="1"/>
  <c r="AH65" i="3" a="1"/>
  <c r="AH65" i="3" s="1"/>
  <c r="AH64" i="3" a="1"/>
  <c r="AH64" i="3" s="1"/>
  <c r="AH63" i="3" a="1"/>
  <c r="AH63" i="3" s="1"/>
  <c r="AH62" i="3" a="1"/>
  <c r="AH62" i="3" s="1"/>
  <c r="AH61" i="3" a="1"/>
  <c r="AH61" i="3" s="1"/>
  <c r="AH57" i="3" a="1"/>
  <c r="AH57" i="3" s="1"/>
  <c r="AH56" i="3" a="1"/>
  <c r="AH56" i="3" s="1"/>
  <c r="AH55" i="3" a="1"/>
  <c r="AH55" i="3" s="1"/>
  <c r="AH54" i="3" a="1"/>
  <c r="AH54" i="3" s="1"/>
  <c r="AH53" i="3" a="1"/>
  <c r="AH53" i="3" s="1"/>
  <c r="AH52" i="3" a="1"/>
  <c r="AH52" i="3" s="1"/>
  <c r="AH48" i="3" a="1"/>
  <c r="AH48" i="3" s="1"/>
  <c r="AH47" i="3" a="1"/>
  <c r="AH47" i="3" s="1"/>
  <c r="AH46" i="3" a="1"/>
  <c r="AH46" i="3" s="1"/>
  <c r="AH45" i="3" a="1"/>
  <c r="AH45" i="3" s="1"/>
  <c r="AH44" i="3" a="1"/>
  <c r="AH44" i="3" s="1"/>
  <c r="AH43" i="3" a="1"/>
  <c r="AH43" i="3" s="1"/>
  <c r="T66" i="3" a="1"/>
  <c r="T66" i="3" s="1"/>
  <c r="T65" i="3" a="1"/>
  <c r="T65" i="3" s="1"/>
  <c r="T64" i="3" a="1"/>
  <c r="T64" i="3" s="1"/>
  <c r="T63" i="3" a="1"/>
  <c r="T63" i="3" s="1"/>
  <c r="T62" i="3" a="1"/>
  <c r="T62" i="3" s="1"/>
  <c r="T61" i="3" a="1"/>
  <c r="T61" i="3" s="1"/>
  <c r="T57" i="3" a="1"/>
  <c r="T57" i="3" s="1"/>
  <c r="T56" i="3" a="1"/>
  <c r="T56" i="3" s="1"/>
  <c r="T55" i="3" a="1"/>
  <c r="T55" i="3" s="1"/>
  <c r="T54" i="3" a="1"/>
  <c r="T54" i="3" s="1"/>
  <c r="T53" i="3" a="1"/>
  <c r="T53" i="3" s="1"/>
  <c r="T52" i="3" a="1"/>
  <c r="T52" i="3" s="1"/>
  <c r="T48" i="3" a="1"/>
  <c r="T48" i="3" s="1"/>
  <c r="T47" i="3" a="1"/>
  <c r="T47" i="3" s="1"/>
  <c r="T46" i="3" a="1"/>
  <c r="T46" i="3" s="1"/>
  <c r="T45" i="3" a="1"/>
  <c r="T45" i="3" s="1"/>
  <c r="T44" i="3" a="1"/>
  <c r="T44" i="3" s="1"/>
  <c r="T43" i="3" a="1"/>
  <c r="T43" i="3" s="1"/>
  <c r="AV69" i="3" a="1"/>
  <c r="AV69" i="3" s="1"/>
  <c r="AV60" i="3" a="1"/>
  <c r="AV60" i="3" s="1"/>
  <c r="AV51" i="3" a="1"/>
  <c r="AV51" i="3" s="1"/>
  <c r="AV42" i="3" a="1"/>
  <c r="AV42" i="3" s="1"/>
  <c r="AH42" i="3" a="1"/>
  <c r="AH42" i="3" s="1"/>
  <c r="AH51" i="3" a="1"/>
  <c r="AH51" i="3" s="1"/>
  <c r="AH60" i="3" a="1"/>
  <c r="AH60" i="3" s="1"/>
  <c r="T60" i="3" a="1"/>
  <c r="T60" i="3" s="1"/>
  <c r="T51" i="3" a="1"/>
  <c r="T51" i="3" s="1"/>
  <c r="T42" i="3" a="1"/>
  <c r="T42" i="3" s="1"/>
  <c r="AU43" i="3" a="1"/>
  <c r="AU43" i="3" s="1"/>
  <c r="AU52" i="3" a="1"/>
  <c r="AU52" i="3" s="1"/>
  <c r="AU61" i="3" a="1"/>
  <c r="AU61" i="3" s="1"/>
  <c r="AG61" i="3" a="1"/>
  <c r="AG61" i="3" s="1"/>
  <c r="AG52" i="3" a="1"/>
  <c r="AG52" i="3" s="1"/>
  <c r="AG43" i="3" a="1"/>
  <c r="AG43" i="3" s="1"/>
  <c r="S61" i="3" a="1"/>
  <c r="S61" i="3" s="1"/>
  <c r="S52" i="3" a="1"/>
  <c r="S52" i="3" s="1"/>
  <c r="S43" i="3" a="1"/>
  <c r="S43" i="3" s="1"/>
  <c r="E15" i="5"/>
  <c r="D14" i="5"/>
  <c r="D13" i="5"/>
  <c r="BB56" i="2" a="1"/>
  <c r="BB56" i="2" s="1"/>
  <c r="BB55" i="2" a="1"/>
  <c r="BB55" i="2" s="1"/>
  <c r="BB54" i="2" a="1"/>
  <c r="BB54" i="2" s="1"/>
  <c r="BB53" i="2" a="1"/>
  <c r="BB53" i="2" s="1"/>
  <c r="BB52" i="2" a="1"/>
  <c r="BB52" i="2" s="1"/>
  <c r="BB51" i="2" a="1"/>
  <c r="BB51" i="2" s="1"/>
  <c r="BB48" i="2" a="1"/>
  <c r="BB48" i="2" s="1"/>
  <c r="BB47" i="2" a="1"/>
  <c r="BB47" i="2" s="1"/>
  <c r="BB46" i="2" a="1"/>
  <c r="BB46" i="2" s="1"/>
  <c r="BB45" i="2" a="1"/>
  <c r="BB45" i="2" s="1"/>
  <c r="BB44" i="2" a="1"/>
  <c r="BB44" i="2" s="1"/>
  <c r="BB43" i="2" a="1"/>
  <c r="BB43" i="2" s="1"/>
  <c r="BB41" i="2" a="1"/>
  <c r="BB41" i="2" s="1"/>
  <c r="BB40" i="2" a="1"/>
  <c r="BB40" i="2" s="1"/>
  <c r="BB39" i="2" a="1"/>
  <c r="BB39" i="2" s="1"/>
  <c r="BB38" i="2" a="1"/>
  <c r="BB38" i="2" s="1"/>
  <c r="BB37" i="2" a="1"/>
  <c r="BB37" i="2" s="1"/>
  <c r="BB36" i="2" a="1"/>
  <c r="BB36" i="2" s="1"/>
  <c r="BB58" i="2" a="1"/>
  <c r="BB58" i="2" s="1"/>
  <c r="AN58" i="2" a="1"/>
  <c r="AN58" i="2" s="1"/>
  <c r="AN56" i="2" a="1"/>
  <c r="AN56" i="2" s="1"/>
  <c r="AN55" i="2" a="1"/>
  <c r="AN55" i="2" s="1"/>
  <c r="AN54" i="2" a="1"/>
  <c r="AN54" i="2" s="1"/>
  <c r="AN53" i="2" a="1"/>
  <c r="AN53" i="2" s="1"/>
  <c r="AN52" i="2" a="1"/>
  <c r="AN52" i="2" s="1"/>
  <c r="AN51" i="2" a="1"/>
  <c r="AN51" i="2" s="1"/>
  <c r="AN48" i="2" a="1"/>
  <c r="AN48" i="2" s="1"/>
  <c r="AN47" i="2" a="1"/>
  <c r="AN47" i="2" s="1"/>
  <c r="AN46" i="2" a="1"/>
  <c r="AN46" i="2" s="1"/>
  <c r="AN45" i="2" a="1"/>
  <c r="AN45" i="2" s="1"/>
  <c r="AN44" i="2" a="1"/>
  <c r="AN44" i="2" s="1"/>
  <c r="AN43" i="2" a="1"/>
  <c r="AN43" i="2" s="1"/>
  <c r="AN41" i="2" a="1"/>
  <c r="AN41" i="2" s="1"/>
  <c r="AN40" i="2" a="1"/>
  <c r="AN40" i="2" s="1"/>
  <c r="AN39" i="2" a="1"/>
  <c r="AN39" i="2" s="1"/>
  <c r="AN38" i="2" a="1"/>
  <c r="AN38" i="2" s="1"/>
  <c r="AN37" i="2" a="1"/>
  <c r="AN37" i="2" s="1"/>
  <c r="AN36" i="2" a="1"/>
  <c r="AN36" i="2" s="1"/>
  <c r="Z58" i="2" a="1"/>
  <c r="Z58" i="2" s="1"/>
  <c r="Z56" i="2" a="1"/>
  <c r="Z56" i="2" s="1"/>
  <c r="Z55" i="2" a="1"/>
  <c r="Z55" i="2" s="1"/>
  <c r="Z54" i="2" a="1"/>
  <c r="Z54" i="2" s="1"/>
  <c r="Z53" i="2" a="1"/>
  <c r="Z53" i="2" s="1"/>
  <c r="Z52" i="2" a="1"/>
  <c r="Z52" i="2" s="1"/>
  <c r="Z51" i="2" a="1"/>
  <c r="Z51" i="2" s="1"/>
  <c r="Z48" i="2" a="1"/>
  <c r="Z48" i="2" s="1"/>
  <c r="Z47" i="2" a="1"/>
  <c r="Z47" i="2" s="1"/>
  <c r="Z46" i="2" a="1"/>
  <c r="Z46" i="2" s="1"/>
  <c r="Z45" i="2" a="1"/>
  <c r="Z45" i="2" s="1"/>
  <c r="Z44" i="2" a="1"/>
  <c r="Z44" i="2" s="1"/>
  <c r="Z43" i="2" a="1"/>
  <c r="Z43" i="2" s="1"/>
  <c r="Z41" i="2" a="1"/>
  <c r="Z41" i="2" s="1"/>
  <c r="Z40" i="2" a="1"/>
  <c r="Z40" i="2" s="1"/>
  <c r="Z39" i="2" a="1"/>
  <c r="Z39" i="2" s="1"/>
  <c r="Z38" i="2" a="1"/>
  <c r="Z38" i="2" s="1"/>
  <c r="Z37" i="2" a="1"/>
  <c r="Z37" i="2" s="1"/>
  <c r="Z36" i="2" a="1"/>
  <c r="Z36" i="2" s="1"/>
  <c r="BA43" i="2" a="1"/>
  <c r="BA43" i="2" s="1"/>
  <c r="BA36" i="2" a="1"/>
  <c r="BA36" i="2" s="1"/>
  <c r="BA51" i="2"/>
  <c r="BA51" i="2" a="1"/>
  <c r="AM51" i="2" a="1"/>
  <c r="AM51" i="2" s="1"/>
  <c r="AM43" i="2" a="1"/>
  <c r="AM43" i="2" s="1"/>
  <c r="AM36" i="2" a="1"/>
  <c r="AM36" i="2" s="1"/>
  <c r="Y51" i="2" a="1"/>
  <c r="Y51" i="2" s="1"/>
  <c r="Y43" i="2" a="1"/>
  <c r="Y43" i="2" s="1"/>
  <c r="Y36" i="2" a="1"/>
  <c r="Y36" i="2" s="1"/>
  <c r="Z50" i="2" a="1"/>
  <c r="Z50" i="2" s="1"/>
  <c r="Z42" i="2" a="1"/>
  <c r="Z42" i="2" s="1"/>
  <c r="AN50" i="2" a="1"/>
  <c r="AN50" i="2" s="1"/>
  <c r="AN42" i="2" a="1"/>
  <c r="AN42" i="2" s="1"/>
  <c r="BB50" i="2" a="1"/>
  <c r="BB50" i="2" s="1"/>
  <c r="BB42" i="2" a="1"/>
  <c r="BB42" i="2" s="1"/>
  <c r="BB35" i="2" a="1"/>
  <c r="BB35" i="2" s="1"/>
  <c r="AN35" i="2" a="1"/>
  <c r="AN35" i="2" s="1"/>
  <c r="Z35" i="2" a="1"/>
  <c r="Z35" i="2" s="1"/>
  <c r="BA58" i="2"/>
  <c r="AM58" i="2"/>
  <c r="Y58" i="2"/>
  <c r="BA57" i="2"/>
  <c r="BA50" i="2"/>
  <c r="BA42" i="2"/>
  <c r="AM57" i="2"/>
  <c r="AM50" i="2"/>
  <c r="AM42" i="2"/>
  <c r="Y57" i="2"/>
  <c r="Y50" i="2"/>
  <c r="Y42" i="2"/>
  <c r="BA35" i="2"/>
  <c r="AM35" i="2"/>
  <c r="Y35" i="2"/>
  <c r="BQ402" i="2"/>
  <c r="BQ386" i="2"/>
  <c r="BQ370" i="2"/>
  <c r="BQ354" i="2"/>
  <c r="BQ338" i="2"/>
  <c r="BQ322" i="2"/>
  <c r="BQ210" i="2"/>
  <c r="BQ194" i="2"/>
  <c r="BQ178" i="2"/>
  <c r="BQ162" i="2"/>
  <c r="BQ146" i="2"/>
  <c r="BQ130" i="2"/>
  <c r="BQ114" i="2"/>
  <c r="BQ98" i="2"/>
  <c r="BQ82" i="2"/>
  <c r="BQ66" i="2"/>
  <c r="BQ50" i="2"/>
  <c r="BQ34" i="2"/>
  <c r="BW119" i="2"/>
  <c r="BW120" i="2" s="1"/>
  <c r="BW121" i="2" s="1"/>
  <c r="BW122" i="2" s="1"/>
  <c r="BW123" i="2" s="1"/>
  <c r="BW124" i="2" s="1"/>
  <c r="BW103" i="2"/>
  <c r="BW104" i="2" s="1"/>
  <c r="BW105" i="2" s="1"/>
  <c r="BW106" i="2" s="1"/>
  <c r="BW107" i="2" s="1"/>
  <c r="BW108" i="2" s="1"/>
  <c r="BW87" i="2"/>
  <c r="BW88" i="2" s="1"/>
  <c r="BW89" i="2" s="1"/>
  <c r="BW90" i="2" s="1"/>
  <c r="BW91" i="2" s="1"/>
  <c r="BW92" i="2" s="1"/>
  <c r="BW72" i="2"/>
  <c r="BW73" i="2" s="1"/>
  <c r="BW74" i="2" s="1"/>
  <c r="BW75" i="2" s="1"/>
  <c r="BW76" i="2" s="1"/>
  <c r="BW71" i="2"/>
  <c r="BW56" i="2"/>
  <c r="BW57" i="2" s="1"/>
  <c r="BW58" i="2" s="1"/>
  <c r="BW59" i="2" s="1"/>
  <c r="BW60" i="2" s="1"/>
  <c r="BW55" i="2"/>
  <c r="BW41" i="2"/>
  <c r="BW42" i="2" s="1"/>
  <c r="BW43" i="2" s="1"/>
  <c r="BW44" i="2" s="1"/>
  <c r="BW40" i="2"/>
  <c r="BW39" i="2"/>
  <c r="AN22" i="2" a="1"/>
  <c r="AN22" i="2" s="1"/>
  <c r="AN21" i="2" a="1"/>
  <c r="AN21" i="2" s="1"/>
  <c r="AN20" i="2" a="1"/>
  <c r="AN20" i="2" s="1"/>
  <c r="AN19" i="2" a="1"/>
  <c r="AN19" i="2" s="1"/>
  <c r="AN18" i="2" a="1"/>
  <c r="AN18" i="2" s="1"/>
  <c r="AN17" i="2" a="1"/>
  <c r="AN17" i="2" s="1"/>
  <c r="AN14" i="2" a="1"/>
  <c r="AN14" i="2" s="1"/>
  <c r="AN13" i="2" a="1"/>
  <c r="AN13" i="2" s="1"/>
  <c r="AN12" i="2" a="1"/>
  <c r="AN12" i="2" s="1"/>
  <c r="AN11" i="2" a="1"/>
  <c r="AN11" i="2" s="1"/>
  <c r="AN10" i="2" a="1"/>
  <c r="AN10" i="2" s="1"/>
  <c r="AN9" i="2" a="1"/>
  <c r="AN9" i="2" s="1"/>
  <c r="C9" i="5"/>
  <c r="F13" i="5" s="1"/>
  <c r="D15" i="5"/>
  <c r="BB23" i="2" a="1"/>
  <c r="BB23" i="2" s="1"/>
  <c r="BB16" i="2" a="1"/>
  <c r="BB16" i="2" s="1"/>
  <c r="BB8" i="2" a="1"/>
  <c r="BB8" i="2" s="1"/>
  <c r="BB1" i="2" a="1"/>
  <c r="BB1" i="2" s="1"/>
  <c r="BB24" i="2" a="1"/>
  <c r="BB24" i="2" s="1"/>
  <c r="BB22" i="2" a="1"/>
  <c r="BB22" i="2" s="1"/>
  <c r="BB14" i="2" a="1"/>
  <c r="BB14" i="2" s="1"/>
  <c r="BB21" i="2" a="1"/>
  <c r="BB21" i="2" s="1"/>
  <c r="BB13" i="2" a="1"/>
  <c r="BB13" i="2" s="1"/>
  <c r="BB20" i="2" a="1"/>
  <c r="BB20" i="2" s="1"/>
  <c r="BB12" i="2" a="1"/>
  <c r="BB12" i="2" s="1"/>
  <c r="BB19" i="2" a="1"/>
  <c r="BB19" i="2" s="1"/>
  <c r="BB11" i="2" a="1"/>
  <c r="BB11" i="2" s="1"/>
  <c r="BB18" i="2" a="1"/>
  <c r="BB18" i="2" s="1"/>
  <c r="BB10" i="2" a="1"/>
  <c r="BB10" i="2" s="1"/>
  <c r="BB17" i="2" a="1"/>
  <c r="BB17" i="2" s="1"/>
  <c r="BB9" i="2" a="1"/>
  <c r="BB9" i="2" s="1"/>
  <c r="BB7" i="2" a="1"/>
  <c r="BB7" i="2" s="1"/>
  <c r="BB6" i="2" a="1"/>
  <c r="BB6" i="2" s="1"/>
  <c r="BB5" i="2" a="1"/>
  <c r="BB5" i="2" s="1"/>
  <c r="BB4" i="2" a="1"/>
  <c r="BB4" i="2" s="1"/>
  <c r="BB3" i="2" a="1"/>
  <c r="BB3" i="2" s="1"/>
  <c r="BB2" i="2" a="1"/>
  <c r="BB2" i="2" s="1"/>
  <c r="BA22" i="2"/>
  <c r="BA21" i="2"/>
  <c r="BA20" i="2"/>
  <c r="BA19" i="2"/>
  <c r="BA18" i="2"/>
  <c r="BA17" i="2"/>
  <c r="BA16" i="2" a="1"/>
  <c r="BA16" i="2" s="1"/>
  <c r="BA14" i="2"/>
  <c r="BA13" i="2"/>
  <c r="BA12" i="2"/>
  <c r="BA11" i="2"/>
  <c r="BA10" i="2"/>
  <c r="BA9" i="2"/>
  <c r="BA7" i="2"/>
  <c r="BA6" i="2"/>
  <c r="BA5" i="2"/>
  <c r="BA4" i="2"/>
  <c r="BA3" i="2"/>
  <c r="BA2" i="2"/>
  <c r="BA24" i="2"/>
  <c r="AN24" i="2" a="1"/>
  <c r="AN24" i="2" s="1"/>
  <c r="AM24" i="2"/>
  <c r="AN7" i="2" a="1"/>
  <c r="AN7" i="2" s="1"/>
  <c r="AN6" i="2" a="1"/>
  <c r="AN6" i="2" s="1"/>
  <c r="AN5" i="2" a="1"/>
  <c r="AN5" i="2" s="1"/>
  <c r="AN4" i="2" a="1"/>
  <c r="AN4" i="2" s="1"/>
  <c r="AN3" i="2" a="1"/>
  <c r="AN3" i="2" s="1"/>
  <c r="AN2" i="2" a="1"/>
  <c r="AN2" i="2" s="1"/>
  <c r="AN23" i="2" a="1"/>
  <c r="AN23" i="2" s="1"/>
  <c r="AN16" i="2" a="1"/>
  <c r="AN16" i="2" s="1"/>
  <c r="AM22" i="2"/>
  <c r="AM21" i="2"/>
  <c r="AM20" i="2"/>
  <c r="AM19" i="2"/>
  <c r="AM18" i="2"/>
  <c r="AM17" i="2"/>
  <c r="AM14" i="2"/>
  <c r="AM13" i="2"/>
  <c r="AM12" i="2"/>
  <c r="AM11" i="2"/>
  <c r="AM10" i="2"/>
  <c r="AM9" i="2"/>
  <c r="AM7" i="2"/>
  <c r="AM6" i="2"/>
  <c r="AM5" i="2"/>
  <c r="AM4" i="2"/>
  <c r="AM3" i="2"/>
  <c r="AM2" i="2"/>
  <c r="AN1" i="2" a="1"/>
  <c r="AN1" i="2" s="1"/>
  <c r="Z22" i="2" a="1"/>
  <c r="Z22" i="2" s="1"/>
  <c r="Z7" i="2" a="1"/>
  <c r="Z7" i="2" s="1"/>
  <c r="Z21" i="2" a="1"/>
  <c r="Z21" i="2" s="1"/>
  <c r="Z6" i="2" a="1"/>
  <c r="Z6" i="2" s="1"/>
  <c r="Z20" i="2" a="1"/>
  <c r="Z20" i="2" s="1"/>
  <c r="Z5" i="2" a="1"/>
  <c r="Z5" i="2" s="1"/>
  <c r="Z19" i="2" a="1"/>
  <c r="Z19" i="2" s="1"/>
  <c r="Z4" i="2" a="1"/>
  <c r="Z4" i="2" s="1"/>
  <c r="Z18" i="2" a="1"/>
  <c r="Z18" i="2" s="1"/>
  <c r="Z3" i="2" a="1"/>
  <c r="Z3" i="2" s="1"/>
  <c r="Z17" i="2" a="1"/>
  <c r="Z17" i="2" s="1"/>
  <c r="Z2" i="2" a="1"/>
  <c r="Z2" i="2" s="1"/>
  <c r="Z14" i="2" a="1"/>
  <c r="Z14" i="2" s="1"/>
  <c r="Z13" i="2" a="1"/>
  <c r="Z13" i="2" s="1"/>
  <c r="Z12" i="2" a="1"/>
  <c r="Z12" i="2" s="1"/>
  <c r="Z11" i="2" a="1"/>
  <c r="Z11" i="2" s="1"/>
  <c r="Z10" i="2" a="1"/>
  <c r="Z10" i="2" s="1"/>
  <c r="Z9" i="2" a="1"/>
  <c r="Z9" i="2" s="1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Y22" i="2"/>
  <c r="Y21" i="2"/>
  <c r="Y20" i="2"/>
  <c r="Y19" i="2"/>
  <c r="Y18" i="2"/>
  <c r="Y17" i="2"/>
  <c r="Y14" i="2"/>
  <c r="Y13" i="2"/>
  <c r="Y12" i="2"/>
  <c r="Y11" i="2"/>
  <c r="Y10" i="2"/>
  <c r="Y9" i="2"/>
  <c r="Y7" i="2"/>
  <c r="Y6" i="2"/>
  <c r="Y5" i="2"/>
  <c r="Y4" i="2"/>
  <c r="Y3" i="2"/>
  <c r="Y2" i="2"/>
  <c r="AK1" i="2"/>
  <c r="AJ1" i="2"/>
  <c r="AI1" i="2"/>
  <c r="AH1" i="2"/>
  <c r="AG1" i="2"/>
  <c r="AF1" i="2"/>
  <c r="AE1" i="2"/>
  <c r="AD1" i="2"/>
  <c r="AC1" i="2"/>
  <c r="AB1" i="2"/>
  <c r="AA1" i="2"/>
  <c r="Z1" i="2"/>
  <c r="BA1" i="2"/>
  <c r="AM1" i="2"/>
  <c r="Y1" i="2"/>
  <c r="A425" i="2"/>
  <c r="A409" i="2"/>
  <c r="A391" i="2"/>
  <c r="A375" i="2"/>
  <c r="A357" i="2"/>
  <c r="A341" i="2"/>
  <c r="A257" i="2"/>
  <c r="A241" i="2"/>
  <c r="A223" i="2"/>
  <c r="A207" i="2"/>
  <c r="A189" i="2"/>
  <c r="A173" i="2"/>
  <c r="A86" i="2"/>
  <c r="A70" i="2"/>
  <c r="A51" i="2"/>
  <c r="A35" i="2"/>
  <c r="A17" i="2"/>
  <c r="A1" i="2"/>
  <c r="BF27" i="3"/>
  <c r="BF26" i="3"/>
  <c r="BF25" i="3"/>
  <c r="BF24" i="3"/>
  <c r="BF23" i="3"/>
  <c r="BF22" i="3"/>
  <c r="BE27" i="3"/>
  <c r="BE26" i="3"/>
  <c r="BE25" i="3"/>
  <c r="BE24" i="3"/>
  <c r="BE23" i="3"/>
  <c r="BE22" i="3"/>
  <c r="BD27" i="3"/>
  <c r="BD26" i="3"/>
  <c r="BD25" i="3"/>
  <c r="BD24" i="3"/>
  <c r="BD23" i="3"/>
  <c r="BD22" i="3"/>
  <c r="BC22" i="3"/>
  <c r="BC23" i="3"/>
  <c r="BC24" i="3"/>
  <c r="BC25" i="3"/>
  <c r="BC26" i="3"/>
  <c r="BC27" i="3"/>
  <c r="BB27" i="3"/>
  <c r="BB26" i="3"/>
  <c r="BB25" i="3"/>
  <c r="BB24" i="3"/>
  <c r="BB23" i="3"/>
  <c r="BB22" i="3"/>
  <c r="BA27" i="3"/>
  <c r="BA26" i="3"/>
  <c r="BA25" i="3"/>
  <c r="BA24" i="3"/>
  <c r="BA23" i="3"/>
  <c r="BA22" i="3"/>
  <c r="AW22" i="3"/>
  <c r="AX22" i="3"/>
  <c r="AY22" i="3"/>
  <c r="AZ22" i="3"/>
  <c r="AW23" i="3"/>
  <c r="AX23" i="3"/>
  <c r="AY23" i="3"/>
  <c r="AZ23" i="3"/>
  <c r="AW24" i="3"/>
  <c r="AX24" i="3"/>
  <c r="AY24" i="3"/>
  <c r="AZ24" i="3"/>
  <c r="AW25" i="3"/>
  <c r="AX25" i="3"/>
  <c r="AY25" i="3"/>
  <c r="AZ25" i="3"/>
  <c r="AW26" i="3"/>
  <c r="AX26" i="3"/>
  <c r="AY26" i="3"/>
  <c r="AZ26" i="3"/>
  <c r="AW27" i="3"/>
  <c r="AX27" i="3"/>
  <c r="AY27" i="3"/>
  <c r="AZ27" i="3"/>
  <c r="AV27" i="3"/>
  <c r="AV26" i="3"/>
  <c r="AV25" i="3"/>
  <c r="AV24" i="3"/>
  <c r="AV23" i="3"/>
  <c r="AV22" i="3"/>
  <c r="BF18" i="3"/>
  <c r="BF17" i="3"/>
  <c r="BF16" i="3"/>
  <c r="BF15" i="3"/>
  <c r="BF14" i="3"/>
  <c r="BF13" i="3"/>
  <c r="BE18" i="3"/>
  <c r="BE17" i="3"/>
  <c r="BE16" i="3"/>
  <c r="BE15" i="3"/>
  <c r="BE14" i="3"/>
  <c r="BE13" i="3"/>
  <c r="BD15" i="3"/>
  <c r="BD18" i="3"/>
  <c r="BD17" i="3"/>
  <c r="BD16" i="3"/>
  <c r="BD14" i="3"/>
  <c r="BD13" i="3"/>
  <c r="BC18" i="3"/>
  <c r="BC17" i="3"/>
  <c r="BC16" i="3"/>
  <c r="BC15" i="3"/>
  <c r="BC14" i="3"/>
  <c r="BC13" i="3"/>
  <c r="BB18" i="3"/>
  <c r="BB17" i="3"/>
  <c r="BB16" i="3"/>
  <c r="BB15" i="3"/>
  <c r="BB14" i="3"/>
  <c r="BB13" i="3"/>
  <c r="BA18" i="3"/>
  <c r="BA17" i="3"/>
  <c r="BA16" i="3"/>
  <c r="BA15" i="3"/>
  <c r="BA14" i="3"/>
  <c r="BA13" i="3"/>
  <c r="AW17" i="3"/>
  <c r="AX17" i="3"/>
  <c r="AY17" i="3"/>
  <c r="AZ17" i="3"/>
  <c r="AV17" i="3"/>
  <c r="AW18" i="3"/>
  <c r="AX18" i="3"/>
  <c r="AY18" i="3"/>
  <c r="AZ18" i="3"/>
  <c r="AW16" i="3"/>
  <c r="AX16" i="3"/>
  <c r="AY16" i="3"/>
  <c r="AZ16" i="3"/>
  <c r="AW15" i="3"/>
  <c r="AX15" i="3"/>
  <c r="AY15" i="3"/>
  <c r="AZ15" i="3"/>
  <c r="AW13" i="3"/>
  <c r="AX13" i="3"/>
  <c r="AY13" i="3"/>
  <c r="AZ13" i="3"/>
  <c r="AV13" i="3"/>
  <c r="AW14" i="3"/>
  <c r="AX14" i="3"/>
  <c r="AY14" i="3"/>
  <c r="AZ14" i="3"/>
  <c r="AV14" i="3"/>
  <c r="AV18" i="3"/>
  <c r="AV16" i="3"/>
  <c r="AV15" i="3"/>
  <c r="BF9" i="3"/>
  <c r="BF7" i="3"/>
  <c r="BF8" i="3"/>
  <c r="BF6" i="3"/>
  <c r="BF5" i="3"/>
  <c r="BF4" i="3"/>
  <c r="BE9" i="3"/>
  <c r="BE8" i="3"/>
  <c r="BE7" i="3"/>
  <c r="BE6" i="3"/>
  <c r="BE5" i="3"/>
  <c r="BE4" i="3"/>
  <c r="BD9" i="3"/>
  <c r="BD8" i="3"/>
  <c r="BD7" i="3"/>
  <c r="BD6" i="3"/>
  <c r="BD5" i="3"/>
  <c r="BD4" i="3"/>
  <c r="BC9" i="3"/>
  <c r="BC8" i="3"/>
  <c r="BC7" i="3"/>
  <c r="BC6" i="3"/>
  <c r="BC5" i="3"/>
  <c r="BC4" i="3"/>
  <c r="BB9" i="3"/>
  <c r="BB8" i="3"/>
  <c r="BB7" i="3"/>
  <c r="BB6" i="3"/>
  <c r="BB5" i="3"/>
  <c r="BB4" i="3"/>
  <c r="BA9" i="3"/>
  <c r="BA8" i="3"/>
  <c r="BA7" i="3"/>
  <c r="BA6" i="3"/>
  <c r="BA5" i="3"/>
  <c r="BA4" i="3"/>
  <c r="AW9" i="3"/>
  <c r="AX9" i="3"/>
  <c r="AY9" i="3"/>
  <c r="AZ9" i="3"/>
  <c r="AW8" i="3"/>
  <c r="AX8" i="3"/>
  <c r="AY8" i="3"/>
  <c r="AZ8" i="3"/>
  <c r="AW7" i="3"/>
  <c r="AX7" i="3"/>
  <c r="AY7" i="3"/>
  <c r="AZ7" i="3"/>
  <c r="AW6" i="3"/>
  <c r="AX6" i="3"/>
  <c r="AY6" i="3"/>
  <c r="AZ6" i="3"/>
  <c r="AZ5" i="3"/>
  <c r="AW5" i="3"/>
  <c r="AX5" i="3"/>
  <c r="AY5" i="3"/>
  <c r="AW4" i="3"/>
  <c r="AX4" i="3"/>
  <c r="AY4" i="3"/>
  <c r="AZ4" i="3"/>
  <c r="AV9" i="3"/>
  <c r="AV8" i="3"/>
  <c r="AV7" i="3"/>
  <c r="AV4" i="3"/>
  <c r="AV6" i="3"/>
  <c r="AV5" i="3"/>
  <c r="AU3" i="3"/>
  <c r="AU12" i="3" s="1"/>
  <c r="AU21" i="3" s="1"/>
  <c r="AU30" i="3" s="1"/>
  <c r="AG3" i="3"/>
  <c r="AL27" i="3"/>
  <c r="AL26" i="3"/>
  <c r="AL25" i="3"/>
  <c r="AL24" i="3"/>
  <c r="AL23" i="3"/>
  <c r="AK27" i="3"/>
  <c r="AK26" i="3"/>
  <c r="AK25" i="3"/>
  <c r="AK24" i="3"/>
  <c r="AK23" i="3"/>
  <c r="AK22" i="3"/>
  <c r="AL22" i="3"/>
  <c r="AM27" i="3"/>
  <c r="AM26" i="3"/>
  <c r="AM25" i="3"/>
  <c r="AM24" i="3"/>
  <c r="AM23" i="3"/>
  <c r="AM22" i="3"/>
  <c r="AP27" i="3"/>
  <c r="AP26" i="3"/>
  <c r="AP25" i="3"/>
  <c r="AP24" i="3"/>
  <c r="AP23" i="3"/>
  <c r="AP22" i="3"/>
  <c r="AQ27" i="3"/>
  <c r="AQ26" i="3"/>
  <c r="AQ25" i="3"/>
  <c r="AQ24" i="3"/>
  <c r="AQ23" i="3"/>
  <c r="AQ22" i="3"/>
  <c r="AR27" i="3"/>
  <c r="AR26" i="3"/>
  <c r="AR25" i="3"/>
  <c r="AR24" i="3"/>
  <c r="AR23" i="3"/>
  <c r="AR22" i="3"/>
  <c r="AO27" i="3"/>
  <c r="AO26" i="3"/>
  <c r="AO25" i="3"/>
  <c r="AO24" i="3"/>
  <c r="AO23" i="3"/>
  <c r="AO22" i="3"/>
  <c r="AJ27" i="3"/>
  <c r="AJ26" i="3"/>
  <c r="AJ25" i="3"/>
  <c r="AJ24" i="3"/>
  <c r="AJ23" i="3"/>
  <c r="AJ22" i="3"/>
  <c r="AI27" i="3"/>
  <c r="AI26" i="3"/>
  <c r="AI25" i="3"/>
  <c r="AI24" i="3"/>
  <c r="AI23" i="3"/>
  <c r="AI22" i="3"/>
  <c r="AH27" i="3"/>
  <c r="AH26" i="3"/>
  <c r="AH25" i="3"/>
  <c r="AH24" i="3"/>
  <c r="AH23" i="3"/>
  <c r="AH22" i="3"/>
  <c r="AR18" i="3"/>
  <c r="AR17" i="3"/>
  <c r="AR16" i="3"/>
  <c r="AR15" i="3"/>
  <c r="AR14" i="3"/>
  <c r="AR13" i="3"/>
  <c r="AQ18" i="3"/>
  <c r="AQ17" i="3"/>
  <c r="AQ16" i="3"/>
  <c r="AQ15" i="3"/>
  <c r="AQ14" i="3"/>
  <c r="AQ13" i="3"/>
  <c r="AP18" i="3"/>
  <c r="AP17" i="3"/>
  <c r="AP16" i="3"/>
  <c r="AP15" i="3"/>
  <c r="AP14" i="3"/>
  <c r="AP13" i="3"/>
  <c r="AO18" i="3"/>
  <c r="AO17" i="3"/>
  <c r="AO16" i="3"/>
  <c r="AO15" i="3"/>
  <c r="AO14" i="3"/>
  <c r="AO13" i="3"/>
  <c r="AN18" i="3"/>
  <c r="AN17" i="3"/>
  <c r="AN16" i="3"/>
  <c r="AN15" i="3"/>
  <c r="AN14" i="3"/>
  <c r="AN13" i="3"/>
  <c r="AM18" i="3"/>
  <c r="AM17" i="3"/>
  <c r="AM16" i="3"/>
  <c r="AM15" i="3"/>
  <c r="AM14" i="3"/>
  <c r="AM13" i="3"/>
  <c r="AL18" i="3"/>
  <c r="AL17" i="3"/>
  <c r="AL16" i="3"/>
  <c r="AL15" i="3"/>
  <c r="AL14" i="3"/>
  <c r="AL13" i="3"/>
  <c r="AK18" i="3"/>
  <c r="AK17" i="3"/>
  <c r="AK16" i="3"/>
  <c r="AK15" i="3"/>
  <c r="AK14" i="3"/>
  <c r="AK13" i="3"/>
  <c r="AJ18" i="3"/>
  <c r="AJ17" i="3"/>
  <c r="AJ16" i="3"/>
  <c r="AJ15" i="3"/>
  <c r="AJ14" i="3"/>
  <c r="AJ13" i="3"/>
  <c r="AI18" i="3"/>
  <c r="AI17" i="3"/>
  <c r="AI16" i="3"/>
  <c r="AI15" i="3"/>
  <c r="AI14" i="3"/>
  <c r="AI13" i="3"/>
  <c r="AH18" i="3"/>
  <c r="AH17" i="3"/>
  <c r="AH16" i="3"/>
  <c r="AH15" i="3"/>
  <c r="AH14" i="3"/>
  <c r="AH13" i="3"/>
  <c r="AR9" i="3"/>
  <c r="AR8" i="3"/>
  <c r="AR7" i="3"/>
  <c r="AR6" i="3"/>
  <c r="AQ9" i="3"/>
  <c r="AQ8" i="3"/>
  <c r="AQ7" i="3"/>
  <c r="AQ6" i="3"/>
  <c r="AP9" i="3"/>
  <c r="AP8" i="3"/>
  <c r="AP7" i="3"/>
  <c r="AP6" i="3"/>
  <c r="AO9" i="3"/>
  <c r="AO8" i="3"/>
  <c r="AO7" i="3"/>
  <c r="AO6" i="3"/>
  <c r="AN9" i="3"/>
  <c r="AN8" i="3"/>
  <c r="AN7" i="3"/>
  <c r="AN6" i="3"/>
  <c r="AM9" i="3"/>
  <c r="AM8" i="3"/>
  <c r="AM7" i="3"/>
  <c r="AM6" i="3"/>
  <c r="AL9" i="3"/>
  <c r="AL8" i="3"/>
  <c r="AL7" i="3"/>
  <c r="AL6" i="3"/>
  <c r="AK9" i="3"/>
  <c r="AK8" i="3"/>
  <c r="AK7" i="3"/>
  <c r="AK6" i="3"/>
  <c r="AJ9" i="3"/>
  <c r="AJ8" i="3"/>
  <c r="AJ7" i="3"/>
  <c r="AJ6" i="3"/>
  <c r="AI9" i="3"/>
  <c r="AI8" i="3"/>
  <c r="AI7" i="3"/>
  <c r="AI6" i="3"/>
  <c r="AH9" i="3"/>
  <c r="AH8" i="3"/>
  <c r="AH7" i="3"/>
  <c r="AH6" i="3"/>
  <c r="AR5" i="3"/>
  <c r="AQ5" i="3"/>
  <c r="AP5" i="3"/>
  <c r="AO5" i="3"/>
  <c r="AN5" i="3"/>
  <c r="AM5" i="3"/>
  <c r="AL5" i="3"/>
  <c r="AK5" i="3"/>
  <c r="AJ5" i="3"/>
  <c r="AI5" i="3"/>
  <c r="AH5" i="3"/>
  <c r="AR4" i="3"/>
  <c r="AQ4" i="3"/>
  <c r="AP4" i="3"/>
  <c r="AO4" i="3"/>
  <c r="AI4" i="3"/>
  <c r="AJ4" i="3"/>
  <c r="AK4" i="3"/>
  <c r="AL4" i="3"/>
  <c r="AM4" i="3"/>
  <c r="AN4" i="3"/>
  <c r="AH4" i="3"/>
  <c r="AG30" i="3"/>
  <c r="AG21" i="3"/>
  <c r="AG12" i="3"/>
  <c r="S3" i="3"/>
  <c r="AG31" i="3"/>
  <c r="AU31" i="3" s="1"/>
  <c r="AG4" i="3" a="1"/>
  <c r="AG4" i="3" s="1"/>
  <c r="AU4" i="3" s="1" a="1"/>
  <c r="AU4" i="3" s="1"/>
  <c r="AU13" i="3" s="1" a="1"/>
  <c r="AU13" i="3" s="1"/>
  <c r="AU22" i="3" s="1" a="1"/>
  <c r="AU22" i="3" s="1"/>
  <c r="AD31" i="3"/>
  <c r="AR31" i="3" s="1"/>
  <c r="AC31" i="3"/>
  <c r="AQ31" i="3" s="1"/>
  <c r="AB31" i="3"/>
  <c r="AP31" i="3" s="1"/>
  <c r="AA31" i="3"/>
  <c r="AO31" i="3" s="1"/>
  <c r="Z31" i="3"/>
  <c r="AN31" i="3" s="1"/>
  <c r="Y31" i="3"/>
  <c r="AM31" i="3" s="1"/>
  <c r="X31" i="3"/>
  <c r="AL31" i="3" s="1"/>
  <c r="W31" i="3"/>
  <c r="AK31" i="3" s="1"/>
  <c r="V31" i="3"/>
  <c r="AJ31" i="3" s="1"/>
  <c r="U31" i="3"/>
  <c r="AI31" i="3" s="1"/>
  <c r="T31" i="3"/>
  <c r="AH31" i="3" s="1"/>
  <c r="AD27" i="3"/>
  <c r="AD26" i="3"/>
  <c r="AD25" i="3"/>
  <c r="AD24" i="3"/>
  <c r="AD23" i="3"/>
  <c r="AD22" i="3"/>
  <c r="AA27" i="3"/>
  <c r="AA26" i="3"/>
  <c r="AA25" i="3"/>
  <c r="AA24" i="3"/>
  <c r="AA23" i="3"/>
  <c r="AA22" i="3"/>
  <c r="AD18" i="3"/>
  <c r="AD17" i="3"/>
  <c r="AD16" i="3"/>
  <c r="AD15" i="3"/>
  <c r="AD14" i="3"/>
  <c r="AD13" i="3"/>
  <c r="AC18" i="3"/>
  <c r="AC17" i="3"/>
  <c r="AC16" i="3"/>
  <c r="AC15" i="3"/>
  <c r="AC14" i="3"/>
  <c r="AC13" i="3"/>
  <c r="AA18" i="3"/>
  <c r="AA17" i="3"/>
  <c r="AA16" i="3"/>
  <c r="AA15" i="3"/>
  <c r="AA14" i="3"/>
  <c r="AA13" i="3"/>
  <c r="Z18" i="3"/>
  <c r="Z17" i="3"/>
  <c r="Z16" i="3"/>
  <c r="Z15" i="3"/>
  <c r="Z14" i="3"/>
  <c r="Z13" i="3"/>
  <c r="Y18" i="3"/>
  <c r="Y17" i="3"/>
  <c r="Y16" i="3"/>
  <c r="Y15" i="3"/>
  <c r="Y14" i="3"/>
  <c r="Y13" i="3"/>
  <c r="W18" i="3"/>
  <c r="W17" i="3"/>
  <c r="W16" i="3"/>
  <c r="W15" i="3"/>
  <c r="W14" i="3"/>
  <c r="W13" i="3"/>
  <c r="V18" i="3"/>
  <c r="V17" i="3"/>
  <c r="V16" i="3"/>
  <c r="V15" i="3"/>
  <c r="V14" i="3"/>
  <c r="V13" i="3"/>
  <c r="U18" i="3"/>
  <c r="U17" i="3"/>
  <c r="U16" i="3"/>
  <c r="U15" i="3"/>
  <c r="U14" i="3"/>
  <c r="U13" i="3"/>
  <c r="S13" i="3" a="1"/>
  <c r="S13" i="3" s="1"/>
  <c r="S22" i="3" s="1" a="1"/>
  <c r="S22" i="3" s="1"/>
  <c r="AG22" i="3" s="1" a="1"/>
  <c r="AG22" i="3" s="1"/>
  <c r="AD9" i="3"/>
  <c r="AD8" i="3"/>
  <c r="AD7" i="3"/>
  <c r="AD6" i="3"/>
  <c r="AD5" i="3"/>
  <c r="AC9" i="3"/>
  <c r="AC8" i="3"/>
  <c r="AC7" i="3"/>
  <c r="AC6" i="3"/>
  <c r="AC5" i="3"/>
  <c r="AB9" i="3"/>
  <c r="AB8" i="3"/>
  <c r="AB7" i="3"/>
  <c r="AB6" i="3"/>
  <c r="AB5" i="3"/>
  <c r="AA9" i="3"/>
  <c r="AA8" i="3"/>
  <c r="AA7" i="3"/>
  <c r="AA6" i="3"/>
  <c r="AA5" i="3"/>
  <c r="Z9" i="3"/>
  <c r="Z8" i="3"/>
  <c r="Z7" i="3"/>
  <c r="Z6" i="3"/>
  <c r="Z5" i="3"/>
  <c r="Y9" i="3"/>
  <c r="Y8" i="3"/>
  <c r="Y7" i="3"/>
  <c r="Y6" i="3"/>
  <c r="Y5" i="3"/>
  <c r="X9" i="3"/>
  <c r="X8" i="3"/>
  <c r="X7" i="3"/>
  <c r="X6" i="3"/>
  <c r="X5" i="3"/>
  <c r="W9" i="3"/>
  <c r="W8" i="3"/>
  <c r="W7" i="3"/>
  <c r="W6" i="3"/>
  <c r="W5" i="3"/>
  <c r="V9" i="3"/>
  <c r="V8" i="3"/>
  <c r="V7" i="3"/>
  <c r="V6" i="3"/>
  <c r="V5" i="3"/>
  <c r="U9" i="3"/>
  <c r="U8" i="3"/>
  <c r="U7" i="3"/>
  <c r="U6" i="3"/>
  <c r="U5" i="3"/>
  <c r="T9" i="3"/>
  <c r="T8" i="3"/>
  <c r="T7" i="3"/>
  <c r="T6" i="3"/>
  <c r="T5" i="3"/>
  <c r="AM8" i="2" a="1"/>
  <c r="AM8" i="2" s="1"/>
  <c r="AM16" i="2" s="1" a="1"/>
  <c r="AM16" i="2" s="1"/>
  <c r="AM23" i="2" s="1" a="1"/>
  <c r="AM23" i="2" s="1"/>
  <c r="BA8" i="2" a="1"/>
  <c r="BA8" i="2" s="1"/>
  <c r="AD4" i="3"/>
  <c r="AC4" i="3"/>
  <c r="AB4" i="3"/>
  <c r="AA4" i="3"/>
  <c r="Z4" i="3"/>
  <c r="Y4" i="3"/>
  <c r="U4" i="3"/>
  <c r="V4" i="3"/>
  <c r="W4" i="3"/>
  <c r="X4" i="3"/>
  <c r="T4" i="3"/>
  <c r="AD3" i="3"/>
  <c r="AC3" i="3"/>
  <c r="AB3" i="3"/>
  <c r="AA3" i="3"/>
  <c r="Z3" i="3"/>
  <c r="Y3" i="3"/>
  <c r="U3" i="3"/>
  <c r="V3" i="3"/>
  <c r="W3" i="3"/>
  <c r="X3" i="3"/>
  <c r="T3" i="3"/>
  <c r="A4" i="3"/>
  <c r="C13" i="5" l="1"/>
  <c r="C14" i="5"/>
  <c r="C15" i="5"/>
  <c r="I13" i="5"/>
  <c r="K13" i="5"/>
  <c r="K14" i="5"/>
  <c r="K15" i="5"/>
  <c r="E13" i="5"/>
  <c r="E14" i="5"/>
  <c r="AH3" i="3" a="1"/>
  <c r="AH3" i="3" s="1"/>
  <c r="AV3" i="3" s="1" a="1"/>
  <c r="AV3" i="3" s="1"/>
  <c r="AV12" i="3" s="1" a="1"/>
  <c r="AV12" i="3" s="1"/>
  <c r="AV21" i="3" s="1" a="1"/>
  <c r="AV21" i="3" s="1"/>
  <c r="AV30" i="3" s="1" a="1"/>
  <c r="AV30" i="3" s="1"/>
  <c r="BA23" i="2" a="1"/>
  <c r="BA23" i="2" s="1"/>
  <c r="Y8" i="2" a="1"/>
  <c r="AV31" i="3" a="1"/>
  <c r="AV31" i="3" s="1"/>
  <c r="S12" i="3" a="1"/>
  <c r="S12" i="3" s="1"/>
  <c r="S21" i="3" s="1" a="1"/>
  <c r="S21" i="3" s="1"/>
  <c r="S30" i="3" s="1" a="1"/>
  <c r="AG13" i="3" a="1"/>
  <c r="AG13" i="3" s="1"/>
  <c r="Y8" i="2" l="1"/>
  <c r="Y16" i="2" s="1" a="1"/>
  <c r="Y16" i="2" s="1"/>
  <c r="Y23" i="2" s="1" a="1"/>
  <c r="Y23" i="2" s="1"/>
  <c r="AH12" i="3" a="1"/>
  <c r="AH12" i="3" s="1"/>
  <c r="J14" i="5" s="1"/>
  <c r="I14" i="5" s="1"/>
  <c r="AH21" i="3" a="1"/>
  <c r="AH21" i="3" s="1"/>
  <c r="J15" i="5" s="1"/>
  <c r="I15" i="5" s="1"/>
  <c r="S30" i="3"/>
  <c r="AH30" i="3" a="1"/>
  <c r="AH30" i="3" s="1"/>
  <c r="I16" i="5" s="1"/>
  <c r="C1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<sst xmlns="http://schemas.openxmlformats.org/spreadsheetml/2006/main" count="4105" uniqueCount="974">
  <si>
    <t>Aktualizacja</t>
  </si>
  <si>
    <t>Enea S.A.</t>
  </si>
  <si>
    <t>Axpo</t>
  </si>
  <si>
    <t>Grupa taryfowa</t>
  </si>
  <si>
    <t>C21</t>
  </si>
  <si>
    <t>C11</t>
  </si>
  <si>
    <t>Czas trwania umowy</t>
  </si>
  <si>
    <t>Produkt</t>
  </si>
  <si>
    <t>Niebieski</t>
  </si>
  <si>
    <t>Promo pozyskanie</t>
  </si>
  <si>
    <t>Marża (zł/MWh)</t>
  </si>
  <si>
    <t>Zużycie (MWh)</t>
  </si>
  <si>
    <t>Cena netto</t>
  </si>
  <si>
    <t>Minimalna</t>
  </si>
  <si>
    <t>Maksymalna</t>
  </si>
  <si>
    <t>Marża</t>
  </si>
  <si>
    <t xml:space="preserve">Marża   </t>
  </si>
  <si>
    <t>Strefa 1</t>
  </si>
  <si>
    <t>Strefa 2</t>
  </si>
  <si>
    <t>Strefa 3</t>
  </si>
  <si>
    <t>OH</t>
  </si>
  <si>
    <t>Lista grup taryfowych</t>
  </si>
  <si>
    <t>Oferta na okres</t>
  </si>
  <si>
    <t>B23</t>
  </si>
  <si>
    <t>Porównywarka</t>
  </si>
  <si>
    <t>B22</t>
  </si>
  <si>
    <t>B21</t>
  </si>
  <si>
    <t>Kalkulator</t>
  </si>
  <si>
    <t>Roczne zużycie energii elektrycznej (MWh)</t>
  </si>
  <si>
    <t>B12</t>
  </si>
  <si>
    <t>2024-2025</t>
  </si>
  <si>
    <t>B11</t>
  </si>
  <si>
    <t>2024-2026</t>
  </si>
  <si>
    <t>C23</t>
  </si>
  <si>
    <t>2025-2026</t>
  </si>
  <si>
    <t>C22a</t>
  </si>
  <si>
    <t>Inny</t>
  </si>
  <si>
    <t>* po wjeściu w sprawdź cenę wyświtla się komunikat: wycena indywidualna, zostaw do siebie kontakt, a skontaktuje się Twój Opiekun Energetyczny</t>
  </si>
  <si>
    <t>Komunikat</t>
  </si>
  <si>
    <t>Sprawdź cenę dla swojej firmy</t>
  </si>
  <si>
    <t>C22b</t>
  </si>
  <si>
    <t>C22w</t>
  </si>
  <si>
    <t>po wejściu w sprawdź Cenę wyświtla się cena i komunikat:</t>
  </si>
  <si>
    <t>Coś w stylu: zostaw do siebie kontakt, a skontaktuje się Twój Opiekun Energetyczny</t>
  </si>
  <si>
    <t>C13</t>
  </si>
  <si>
    <t>C12a</t>
  </si>
  <si>
    <t>C12b</t>
  </si>
  <si>
    <t>Dane kontaktowe, które importujemy do Bitrix24</t>
  </si>
  <si>
    <t>NIP</t>
  </si>
  <si>
    <t>C12w</t>
  </si>
  <si>
    <t>adres e-mail</t>
  </si>
  <si>
    <t>C11o</t>
  </si>
  <si>
    <t>Numer telefonu</t>
  </si>
  <si>
    <t>Marża na strone WWW</t>
  </si>
  <si>
    <t>0-39,99</t>
  </si>
  <si>
    <t>Minimum 3 tysiące albo maks</t>
  </si>
  <si>
    <t>40-69,99</t>
  </si>
  <si>
    <t>70-99,99</t>
  </si>
  <si>
    <t>100-299,99</t>
  </si>
  <si>
    <t>300-499,99</t>
  </si>
  <si>
    <t>500-799,99</t>
  </si>
  <si>
    <t>800-10000</t>
  </si>
  <si>
    <r>
      <rPr>
        <b/>
        <sz val="6"/>
        <rFont val="Calibri"/>
        <family val="2"/>
      </rPr>
      <t>GRUPA TARYFOWA</t>
    </r>
  </si>
  <si>
    <r>
      <rPr>
        <b/>
        <sz val="6"/>
        <rFont val="Calibri"/>
        <family val="2"/>
      </rPr>
      <t>Wolumen sprzedaży na PPE w MWh/rok</t>
    </r>
  </si>
  <si>
    <r>
      <rPr>
        <b/>
        <sz val="6"/>
        <rFont val="Calibri"/>
        <family val="2"/>
      </rPr>
      <t>Cena energii (CC)</t>
    </r>
  </si>
  <si>
    <r>
      <rPr>
        <b/>
        <sz val="6"/>
        <rFont val="Calibri"/>
        <family val="2"/>
      </rPr>
      <t>Opłata handlowa</t>
    </r>
  </si>
  <si>
    <r>
      <rPr>
        <b/>
        <sz val="6"/>
        <rFont val="Calibri"/>
        <family val="2"/>
      </rPr>
      <t>Termin płatności</t>
    </r>
  </si>
  <si>
    <t>1 Strefa</t>
  </si>
  <si>
    <r>
      <rPr>
        <b/>
        <sz val="6"/>
        <rFont val="Calibri"/>
        <family val="2"/>
      </rPr>
      <t>S.1</t>
    </r>
  </si>
  <si>
    <r>
      <rPr>
        <b/>
        <sz val="6"/>
        <rFont val="Calibri"/>
        <family val="2"/>
      </rPr>
      <t>S.2</t>
    </r>
  </si>
  <si>
    <r>
      <rPr>
        <b/>
        <sz val="6"/>
        <rFont val="Calibri"/>
        <family val="2"/>
      </rPr>
      <t>S.3</t>
    </r>
  </si>
  <si>
    <r>
      <rPr>
        <b/>
        <sz val="6"/>
        <rFont val="Calibri"/>
        <family val="2"/>
      </rPr>
      <t>S.4</t>
    </r>
  </si>
  <si>
    <r>
      <rPr>
        <b/>
        <sz val="6"/>
        <rFont val="Calibri"/>
        <family val="2"/>
      </rPr>
      <t>zł/MWh</t>
    </r>
  </si>
  <si>
    <r>
      <rPr>
        <b/>
        <sz val="6"/>
        <rFont val="Calibri"/>
        <family val="2"/>
      </rPr>
      <t>zł/m-c</t>
    </r>
  </si>
  <si>
    <r>
      <rPr>
        <b/>
        <sz val="6"/>
        <rFont val="Calibri"/>
        <family val="2"/>
      </rPr>
      <t>dni</t>
    </r>
  </si>
  <si>
    <r>
      <rPr>
        <b/>
        <sz val="7.5"/>
        <rFont val="Calibri"/>
        <family val="2"/>
      </rPr>
      <t>B11</t>
    </r>
  </si>
  <si>
    <t>&lt;100</t>
  </si>
  <si>
    <r>
      <rPr>
        <b/>
        <sz val="7.5"/>
        <rFont val="Calibri"/>
        <family val="2"/>
      </rPr>
      <t>49,00</t>
    </r>
  </si>
  <si>
    <r>
      <rPr>
        <b/>
        <sz val="7.5"/>
        <rFont val="Calibri"/>
        <family val="2"/>
      </rPr>
      <t>B12</t>
    </r>
  </si>
  <si>
    <r>
      <rPr>
        <b/>
        <sz val="7.5"/>
        <rFont val="Calibri"/>
        <family val="2"/>
      </rPr>
      <t>C21</t>
    </r>
  </si>
  <si>
    <t>Zielony</t>
  </si>
  <si>
    <r>
      <rPr>
        <b/>
        <sz val="7.5"/>
        <rFont val="Calibri"/>
        <family val="2"/>
      </rPr>
      <t>C22a</t>
    </r>
  </si>
  <si>
    <r>
      <rPr>
        <b/>
        <sz val="13.5"/>
        <color rgb="FFFF0000"/>
        <rFont val="Calibri"/>
        <family val="2"/>
      </rPr>
      <t>≥ 10</t>
    </r>
  </si>
  <si>
    <r>
      <rPr>
        <b/>
        <sz val="7.5"/>
        <rFont val="Calibri"/>
        <family val="2"/>
      </rPr>
      <t>C22b</t>
    </r>
  </si>
  <si>
    <r>
      <rPr>
        <b/>
        <sz val="13.5"/>
        <color rgb="FFFF0000"/>
        <rFont val="Calibri"/>
        <family val="2"/>
      </rPr>
      <t>≥ 40</t>
    </r>
  </si>
  <si>
    <t>Żółty</t>
  </si>
  <si>
    <t>2 Strefa</t>
  </si>
  <si>
    <r>
      <rPr>
        <b/>
        <sz val="7.5"/>
        <rFont val="Calibri"/>
        <family val="2"/>
      </rPr>
      <t>C22w</t>
    </r>
  </si>
  <si>
    <r>
      <rPr>
        <b/>
        <sz val="17"/>
        <color rgb="FFFF0000"/>
        <rFont val="Calibri"/>
        <family val="2"/>
      </rPr>
      <t>&lt;10</t>
    </r>
  </si>
  <si>
    <r>
      <rPr>
        <b/>
        <sz val="7.5"/>
        <rFont val="Calibri"/>
        <family val="2"/>
      </rPr>
      <t>C23</t>
    </r>
  </si>
  <si>
    <r>
      <rPr>
        <b/>
        <sz val="17"/>
        <color rgb="FFFF0000"/>
        <rFont val="Calibri"/>
        <family val="2"/>
      </rPr>
      <t>&lt;40</t>
    </r>
  </si>
  <si>
    <r>
      <rPr>
        <b/>
        <sz val="7.5"/>
        <rFont val="Calibri"/>
        <family val="2"/>
      </rPr>
      <t>C11</t>
    </r>
  </si>
  <si>
    <r>
      <rPr>
        <b/>
        <sz val="7.5"/>
        <rFont val="Calibri"/>
        <family val="2"/>
      </rPr>
      <t>16,50</t>
    </r>
  </si>
  <si>
    <r>
      <rPr>
        <b/>
        <sz val="7.5"/>
        <rFont val="Calibri"/>
        <family val="2"/>
      </rPr>
      <t>C12a</t>
    </r>
  </si>
  <si>
    <r>
      <rPr>
        <b/>
        <sz val="7.5"/>
        <rFont val="Calibri"/>
        <family val="2"/>
      </rPr>
      <t>C12b</t>
    </r>
  </si>
  <si>
    <r>
      <rPr>
        <b/>
        <sz val="7.5"/>
        <rFont val="Calibri"/>
        <family val="2"/>
      </rPr>
      <t>C13</t>
    </r>
  </si>
  <si>
    <r>
      <rPr>
        <b/>
        <sz val="7.5"/>
        <rFont val="Calibri"/>
        <family val="2"/>
      </rPr>
      <t>C11o</t>
    </r>
  </si>
  <si>
    <t>3 Strefa</t>
  </si>
  <si>
    <t>Lista Dat</t>
  </si>
  <si>
    <r>
      <rPr>
        <b/>
        <sz val="15"/>
        <color rgb="FFFF0000"/>
        <rFont val="Calibri"/>
        <family val="2"/>
      </rPr>
      <t>&lt;100</t>
    </r>
  </si>
  <si>
    <t>654,70</t>
  </si>
  <si>
    <t>752,50</t>
  </si>
  <si>
    <t>495,70</t>
  </si>
  <si>
    <t>657,70</t>
  </si>
  <si>
    <t>816,90</t>
  </si>
  <si>
    <t>592,90</t>
  </si>
  <si>
    <t>736,50</t>
  </si>
  <si>
    <t>479,70</t>
  </si>
  <si>
    <t>763,20</t>
  </si>
  <si>
    <t>537,10</t>
  </si>
  <si>
    <t>668,70</t>
  </si>
  <si>
    <t>867,20</t>
  </si>
  <si>
    <t>586,30</t>
  </si>
  <si>
    <t>789,70</t>
  </si>
  <si>
    <t>513,80</t>
  </si>
  <si>
    <t>630,70</t>
  </si>
  <si>
    <r>
      <rPr>
        <sz val="6"/>
        <rFont val="Arial"/>
        <family val="2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</si>
  <si>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sz val="6"/>
        <rFont val="Arial"/>
        <family val="2"/>
      </rPr>
      <t>Niniejszy dokument przeznaczony jest wyłącznie do użytku wewnetrznego przez podmioty świadczące usługi sprzedaży energii elektrycznej na mocy zawartej z ENEA S.A umowy partnerskiej.</t>
    </r>
  </si>
  <si>
    <t>Cena maksymalna</t>
  </si>
  <si>
    <t>726,10</t>
  </si>
  <si>
    <t>834,60</t>
  </si>
  <si>
    <t>549,30</t>
  </si>
  <si>
    <t>729,50</t>
  </si>
  <si>
    <t>906,10</t>
  </si>
  <si>
    <t>657,40</t>
  </si>
  <si>
    <t>531,80</t>
  </si>
  <si>
    <t>846,10</t>
  </si>
  <si>
    <t>595,10</t>
  </si>
  <si>
    <t>741,30</t>
  </si>
  <si>
    <t>962,00</t>
  </si>
  <si>
    <t>649,90</t>
  </si>
  <si>
    <t>875,80</t>
  </si>
  <si>
    <t>569,30</t>
  </si>
  <si>
    <t>697,40</t>
  </si>
  <si>
    <r>
      <rPr>
        <b/>
        <sz val="7.5"/>
        <rFont val="Calibri"/>
        <family val="2"/>
      </rPr>
      <t>814,70</t>
    </r>
  </si>
  <si>
    <r>
      <rPr>
        <b/>
        <sz val="7.5"/>
        <rFont val="Calibri"/>
        <family val="2"/>
      </rPr>
      <t>912,50</t>
    </r>
  </si>
  <si>
    <r>
      <rPr>
        <b/>
        <sz val="7.5"/>
        <rFont val="Calibri"/>
        <family val="2"/>
      </rPr>
      <t>655,70</t>
    </r>
  </si>
  <si>
    <r>
      <rPr>
        <b/>
        <sz val="7.5"/>
        <rFont val="Calibri"/>
        <family val="2"/>
      </rPr>
      <t>817,70</t>
    </r>
  </si>
  <si>
    <r>
      <rPr>
        <b/>
        <sz val="7.5"/>
        <rFont val="Calibri"/>
        <family val="2"/>
      </rPr>
      <t>976,90</t>
    </r>
  </si>
  <si>
    <r>
      <rPr>
        <b/>
        <sz val="7.5"/>
        <rFont val="Calibri"/>
        <family val="2"/>
      </rPr>
      <t>752,90</t>
    </r>
  </si>
  <si>
    <r>
      <rPr>
        <b/>
        <sz val="7.5"/>
        <rFont val="Calibri"/>
        <family val="2"/>
      </rPr>
      <t>896,50</t>
    </r>
  </si>
  <si>
    <r>
      <rPr>
        <b/>
        <sz val="7.5"/>
        <rFont val="Calibri"/>
        <family val="2"/>
      </rPr>
      <t>639,70</t>
    </r>
  </si>
  <si>
    <r>
      <rPr>
        <b/>
        <sz val="7.5"/>
        <rFont val="Calibri"/>
        <family val="2"/>
      </rPr>
      <t>923,20</t>
    </r>
  </si>
  <si>
    <r>
      <rPr>
        <b/>
        <sz val="7.5"/>
        <rFont val="Calibri"/>
        <family val="2"/>
      </rPr>
      <t>697,10</t>
    </r>
  </si>
  <si>
    <r>
      <rPr>
        <b/>
        <sz val="7.5"/>
        <rFont val="Calibri"/>
        <family val="2"/>
      </rPr>
      <t>828,70</t>
    </r>
  </si>
  <si>
    <r>
      <rPr>
        <b/>
        <sz val="7.5"/>
        <rFont val="Calibri"/>
        <family val="2"/>
      </rPr>
      <t>1 027,20</t>
    </r>
  </si>
  <si>
    <r>
      <rPr>
        <b/>
        <sz val="7.5"/>
        <rFont val="Calibri"/>
        <family val="2"/>
      </rPr>
      <t>746,30</t>
    </r>
  </si>
  <si>
    <r>
      <rPr>
        <b/>
        <sz val="7.5"/>
        <rFont val="Calibri"/>
        <family val="2"/>
      </rPr>
      <t>949,70</t>
    </r>
  </si>
  <si>
    <r>
      <rPr>
        <b/>
        <sz val="7.5"/>
        <rFont val="Calibri"/>
        <family val="2"/>
      </rPr>
      <t>673,80</t>
    </r>
  </si>
  <si>
    <r>
      <rPr>
        <b/>
        <sz val="7.5"/>
        <rFont val="Calibri"/>
        <family val="2"/>
      </rPr>
      <t>790,70</t>
    </r>
  </si>
  <si>
    <r>
      <rPr>
        <sz val="6"/>
        <rFont val="Arial"/>
        <family val="2"/>
      </rPr>
      <t xml:space="preserve">Ceny dla danej grupy taryfowej w poszczególnych latach można łączyć w ofercie z zastrzeżeniem, że minimalny okres sprzedaży jest nie krótszy niż 12 miesięcy.
</t>
    </r>
    <r>
      <rPr>
        <b/>
        <sz val="7"/>
        <rFont val="Arial"/>
        <family val="2"/>
      </rPr>
      <t xml:space="preserve">Maksymalny wolumen </t>
    </r>
    <r>
      <rPr>
        <b/>
        <u/>
        <sz val="7"/>
        <rFont val="Arial"/>
        <family val="2"/>
      </rPr>
      <t>oferty</t>
    </r>
    <r>
      <rPr>
        <b/>
        <sz val="7"/>
        <rFont val="Arial"/>
        <family val="2"/>
      </rPr>
      <t xml:space="preserve"> na rok 2025 nie może przekraczać 1 GWh.</t>
    </r>
  </si>
  <si>
    <r>
      <rPr>
        <b/>
        <sz val="7.5"/>
        <rFont val="Calibri"/>
        <family val="2"/>
      </rPr>
      <t>886,10</t>
    </r>
  </si>
  <si>
    <r>
      <rPr>
        <b/>
        <sz val="7.5"/>
        <rFont val="Calibri"/>
        <family val="2"/>
      </rPr>
      <t>994,60</t>
    </r>
  </si>
  <si>
    <r>
      <rPr>
        <b/>
        <sz val="7.5"/>
        <rFont val="Calibri"/>
        <family val="2"/>
      </rPr>
      <t>709,30</t>
    </r>
  </si>
  <si>
    <r>
      <rPr>
        <b/>
        <sz val="7.5"/>
        <rFont val="Calibri"/>
        <family val="2"/>
      </rPr>
      <t>889,50</t>
    </r>
  </si>
  <si>
    <r>
      <rPr>
        <b/>
        <sz val="7.5"/>
        <rFont val="Calibri"/>
        <family val="2"/>
      </rPr>
      <t>1 066,10</t>
    </r>
  </si>
  <si>
    <r>
      <rPr>
        <b/>
        <sz val="7.5"/>
        <rFont val="Calibri"/>
        <family val="2"/>
      </rPr>
      <t>817,40</t>
    </r>
  </si>
  <si>
    <r>
      <rPr>
        <b/>
        <sz val="7.5"/>
        <rFont val="Calibri"/>
        <family val="2"/>
      </rPr>
      <t>691,80</t>
    </r>
  </si>
  <si>
    <r>
      <rPr>
        <b/>
        <sz val="7.5"/>
        <rFont val="Calibri"/>
        <family val="2"/>
      </rPr>
      <t>1 006,10</t>
    </r>
  </si>
  <si>
    <r>
      <rPr>
        <b/>
        <sz val="7.5"/>
        <rFont val="Calibri"/>
        <family val="2"/>
      </rPr>
      <t>755,10</t>
    </r>
  </si>
  <si>
    <r>
      <rPr>
        <b/>
        <sz val="7.5"/>
        <rFont val="Calibri"/>
        <family val="2"/>
      </rPr>
      <t>901,30</t>
    </r>
  </si>
  <si>
    <r>
      <rPr>
        <b/>
        <sz val="7.5"/>
        <rFont val="Calibri"/>
        <family val="2"/>
      </rPr>
      <t>1 122,00</t>
    </r>
  </si>
  <si>
    <r>
      <rPr>
        <b/>
        <sz val="7.5"/>
        <rFont val="Calibri"/>
        <family val="2"/>
      </rPr>
      <t>809,90</t>
    </r>
  </si>
  <si>
    <r>
      <rPr>
        <b/>
        <sz val="7.5"/>
        <rFont val="Calibri"/>
        <family val="2"/>
      </rPr>
      <t>1 035,80</t>
    </r>
  </si>
  <si>
    <r>
      <rPr>
        <b/>
        <sz val="7.5"/>
        <rFont val="Calibri"/>
        <family val="2"/>
      </rPr>
      <t>729,30</t>
    </r>
  </si>
  <si>
    <r>
      <rPr>
        <b/>
        <sz val="7.5"/>
        <rFont val="Calibri"/>
        <family val="2"/>
      </rPr>
      <t>857,40</t>
    </r>
  </si>
  <si>
    <t>690,40</t>
  </si>
  <si>
    <t>793,60</t>
  </si>
  <si>
    <t>522,50</t>
  </si>
  <si>
    <t>693,60</t>
  </si>
  <si>
    <t>861,50</t>
  </si>
  <si>
    <t>625,10</t>
  </si>
  <si>
    <t>776,70</t>
  </si>
  <si>
    <t>505,80</t>
  </si>
  <si>
    <t>804,60</t>
  </si>
  <si>
    <t>566,10</t>
  </si>
  <si>
    <t>705,00</t>
  </si>
  <si>
    <t>914,60</t>
  </si>
  <si>
    <t>618,10</t>
  </si>
  <si>
    <t>832,70</t>
  </si>
  <si>
    <t>541,50</t>
  </si>
  <si>
    <t>664,10</t>
  </si>
  <si>
    <r>
      <rPr>
        <b/>
        <sz val="7.5"/>
        <rFont val="Calibri"/>
        <family val="2"/>
      </rPr>
      <t>850,40</t>
    </r>
  </si>
  <si>
    <r>
      <rPr>
        <b/>
        <sz val="7.5"/>
        <rFont val="Calibri"/>
        <family val="2"/>
      </rPr>
      <t>953,60</t>
    </r>
  </si>
  <si>
    <r>
      <rPr>
        <b/>
        <sz val="7.5"/>
        <rFont val="Calibri"/>
        <family val="2"/>
      </rPr>
      <t>682,50</t>
    </r>
  </si>
  <si>
    <r>
      <rPr>
        <b/>
        <sz val="7.5"/>
        <rFont val="Calibri"/>
        <family val="2"/>
      </rPr>
      <t>853,60</t>
    </r>
  </si>
  <si>
    <r>
      <rPr>
        <b/>
        <sz val="7.5"/>
        <rFont val="Calibri"/>
        <family val="2"/>
      </rPr>
      <t>1 021,50</t>
    </r>
  </si>
  <si>
    <r>
      <rPr>
        <b/>
        <sz val="7.5"/>
        <rFont val="Calibri"/>
        <family val="2"/>
      </rPr>
      <t>785,10</t>
    </r>
  </si>
  <si>
    <r>
      <rPr>
        <b/>
        <sz val="7.5"/>
        <rFont val="Calibri"/>
        <family val="2"/>
      </rPr>
      <t>936,70</t>
    </r>
  </si>
  <si>
    <r>
      <rPr>
        <b/>
        <sz val="7.5"/>
        <rFont val="Calibri"/>
        <family val="2"/>
      </rPr>
      <t>665,80</t>
    </r>
  </si>
  <si>
    <r>
      <rPr>
        <b/>
        <sz val="7.5"/>
        <rFont val="Calibri"/>
        <family val="2"/>
      </rPr>
      <t>964,60</t>
    </r>
  </si>
  <si>
    <r>
      <rPr>
        <b/>
        <sz val="7.5"/>
        <rFont val="Calibri"/>
        <family val="2"/>
      </rPr>
      <t>726,10</t>
    </r>
  </si>
  <si>
    <r>
      <rPr>
        <b/>
        <sz val="7.5"/>
        <rFont val="Calibri"/>
        <family val="2"/>
      </rPr>
      <t>865,00</t>
    </r>
  </si>
  <si>
    <r>
      <rPr>
        <b/>
        <sz val="7.5"/>
        <rFont val="Calibri"/>
        <family val="2"/>
      </rPr>
      <t>1 074,60</t>
    </r>
  </si>
  <si>
    <r>
      <rPr>
        <b/>
        <sz val="7.5"/>
        <rFont val="Calibri"/>
        <family val="2"/>
      </rPr>
      <t>778,10</t>
    </r>
  </si>
  <si>
    <r>
      <rPr>
        <b/>
        <sz val="7.5"/>
        <rFont val="Calibri"/>
        <family val="2"/>
      </rPr>
      <t>992,70</t>
    </r>
  </si>
  <si>
    <r>
      <rPr>
        <b/>
        <sz val="7.5"/>
        <rFont val="Calibri"/>
        <family val="2"/>
      </rPr>
      <t>701,50</t>
    </r>
  </si>
  <si>
    <r>
      <rPr>
        <b/>
        <sz val="7.5"/>
        <rFont val="Calibri"/>
        <family val="2"/>
      </rPr>
      <t>824,10</t>
    </r>
  </si>
  <si>
    <r>
      <rPr>
        <b/>
        <sz val="5.5"/>
        <rFont val="Calibri"/>
        <family val="2"/>
      </rPr>
      <t>GRUPA TARYFOWA</t>
    </r>
  </si>
  <si>
    <r>
      <rPr>
        <b/>
        <sz val="5.5"/>
        <rFont val="Calibri"/>
        <family val="2"/>
      </rPr>
      <t>Wolumen sprzedaży na PPE w MWh/rok</t>
    </r>
  </si>
  <si>
    <r>
      <rPr>
        <b/>
        <sz val="5.5"/>
        <rFont val="Calibri"/>
        <family val="2"/>
      </rPr>
      <t>Cena energii (CC)</t>
    </r>
  </si>
  <si>
    <r>
      <rPr>
        <b/>
        <sz val="5.5"/>
        <rFont val="Calibri"/>
        <family val="2"/>
      </rPr>
      <t>Opłata handlowa</t>
    </r>
  </si>
  <si>
    <r>
      <rPr>
        <b/>
        <sz val="5.5"/>
        <rFont val="Calibri"/>
        <family val="2"/>
      </rPr>
      <t>S.1</t>
    </r>
  </si>
  <si>
    <r>
      <rPr>
        <b/>
        <sz val="5.5"/>
        <rFont val="Calibri"/>
        <family val="2"/>
      </rPr>
      <t>S.2</t>
    </r>
  </si>
  <si>
    <r>
      <rPr>
        <b/>
        <sz val="5.5"/>
        <rFont val="Calibri"/>
        <family val="2"/>
      </rPr>
      <t>S.3</t>
    </r>
  </si>
  <si>
    <r>
      <rPr>
        <b/>
        <sz val="5.5"/>
        <rFont val="Calibri"/>
        <family val="2"/>
      </rPr>
      <t>S.4</t>
    </r>
  </si>
  <si>
    <r>
      <rPr>
        <b/>
        <sz val="5.5"/>
        <rFont val="Calibri"/>
        <family val="2"/>
      </rPr>
      <t>zł/MWh</t>
    </r>
  </si>
  <si>
    <r>
      <rPr>
        <b/>
        <sz val="5.5"/>
        <rFont val="Calibri"/>
        <family val="2"/>
      </rPr>
      <t>zł/m-c</t>
    </r>
  </si>
  <si>
    <r>
      <rPr>
        <b/>
        <sz val="6.5"/>
        <rFont val="Calibri"/>
        <family val="2"/>
      </rPr>
      <t>B11</t>
    </r>
  </si>
  <si>
    <r>
      <rPr>
        <b/>
        <sz val="13.5"/>
        <color rgb="FFFF0000"/>
        <rFont val="Calibri"/>
        <family val="2"/>
      </rPr>
      <t>dowolny</t>
    </r>
  </si>
  <si>
    <r>
      <rPr>
        <b/>
        <sz val="6.5"/>
        <rFont val="Calibri"/>
        <family val="2"/>
      </rPr>
      <t>697,00</t>
    </r>
  </si>
  <si>
    <r>
      <rPr>
        <b/>
        <sz val="6.5"/>
        <rFont val="Calibri"/>
        <family val="2"/>
      </rPr>
      <t>0,00</t>
    </r>
  </si>
  <si>
    <r>
      <rPr>
        <b/>
        <sz val="6.5"/>
        <rFont val="Calibri"/>
        <family val="2"/>
      </rPr>
      <t>B12</t>
    </r>
  </si>
  <si>
    <r>
      <rPr>
        <sz val="6"/>
        <rFont val="Arial"/>
        <family val="2"/>
      </rPr>
      <t>Ceny dla danej grupy taryfowej w poszczególnych latach można łączyć w ofercie z zastrzeżeniem, że minimalny okres sprzedaży jest nie krótszy niż 12 miesięcy.</t>
    </r>
  </si>
  <si>
    <r>
      <rPr>
        <b/>
        <sz val="6.5"/>
        <rFont val="Calibri"/>
        <family val="2"/>
      </rPr>
      <t>C21</t>
    </r>
  </si>
  <si>
    <r>
      <rPr>
        <sz val="6"/>
        <rFont val="Arial"/>
        <family val="2"/>
      </rPr>
      <t xml:space="preserve">Oferta nie jest skierowana dla klientów z obszaru ENEA Operator, z wyjątkiem PPE dla których na dzień przed Planowaną datą rozpoczęcia pierwszego
</t>
    </r>
    <r>
      <rPr>
        <sz val="6"/>
        <rFont val="Arial"/>
        <family val="2"/>
      </rPr>
      <t>okresu obowiązywania cen gwarantowanych sprzedawcę energii elektrycznej stanowi inny sprzedawca niż ENEA S.A</t>
    </r>
  </si>
  <si>
    <r>
      <rPr>
        <b/>
        <sz val="6.5"/>
        <rFont val="Calibri"/>
        <family val="2"/>
      </rPr>
      <t>C22a</t>
    </r>
  </si>
  <si>
    <r>
      <rPr>
        <b/>
        <sz val="6.5"/>
        <rFont val="Calibri"/>
        <family val="2"/>
      </rPr>
      <t>C22b</t>
    </r>
  </si>
  <si>
    <r>
      <rPr>
        <b/>
        <sz val="6.5"/>
        <rFont val="Calibri"/>
        <family val="2"/>
      </rPr>
      <t>C22w</t>
    </r>
  </si>
  <si>
    <r>
      <rPr>
        <b/>
        <sz val="6.5"/>
        <rFont val="Calibri"/>
        <family val="2"/>
      </rPr>
      <t>C23</t>
    </r>
  </si>
  <si>
    <r>
      <rPr>
        <b/>
        <sz val="6.5"/>
        <rFont val="Calibri"/>
        <family val="2"/>
      </rPr>
      <t>C11</t>
    </r>
  </si>
  <si>
    <r>
      <rPr>
        <b/>
        <sz val="6.5"/>
        <rFont val="Calibri"/>
        <family val="2"/>
      </rPr>
      <t>C12a</t>
    </r>
  </si>
  <si>
    <r>
      <rPr>
        <b/>
        <sz val="6.5"/>
        <rFont val="Calibri"/>
        <family val="2"/>
      </rPr>
      <t>C12b</t>
    </r>
  </si>
  <si>
    <r>
      <rPr>
        <b/>
        <sz val="6.5"/>
        <rFont val="Calibri"/>
        <family val="2"/>
      </rPr>
      <t>C13</t>
    </r>
  </si>
  <si>
    <r>
      <rPr>
        <b/>
        <sz val="6.5"/>
        <rFont val="Calibri"/>
        <family val="2"/>
      </rPr>
      <t>C11o</t>
    </r>
  </si>
  <si>
    <r>
      <rPr>
        <b/>
        <sz val="6.5"/>
        <rFont val="Calibri"/>
        <family val="2"/>
      </rPr>
      <t>818,70</t>
    </r>
  </si>
  <si>
    <r>
      <rPr>
        <b/>
        <sz val="6.5"/>
        <rFont val="Calibri"/>
        <family val="2"/>
      </rPr>
      <t>916,50</t>
    </r>
  </si>
  <si>
    <r>
      <rPr>
        <b/>
        <sz val="6.5"/>
        <rFont val="Calibri"/>
        <family val="2"/>
      </rPr>
      <t>659,70</t>
    </r>
  </si>
  <si>
    <r>
      <rPr>
        <b/>
        <sz val="6.5"/>
        <rFont val="Calibri"/>
        <family val="2"/>
      </rPr>
      <t>825,10</t>
    </r>
  </si>
  <si>
    <r>
      <rPr>
        <b/>
        <sz val="6.5"/>
        <rFont val="Calibri"/>
        <family val="2"/>
      </rPr>
      <t>984,30</t>
    </r>
  </si>
  <si>
    <r>
      <rPr>
        <b/>
        <sz val="6.5"/>
        <rFont val="Calibri"/>
        <family val="2"/>
      </rPr>
      <t>760,30</t>
    </r>
  </si>
  <si>
    <r>
      <rPr>
        <b/>
        <sz val="6.5"/>
        <rFont val="Calibri"/>
        <family val="2"/>
      </rPr>
      <t>903,90</t>
    </r>
  </si>
  <si>
    <r>
      <rPr>
        <b/>
        <sz val="6.5"/>
        <rFont val="Calibri"/>
        <family val="2"/>
      </rPr>
      <t>647,10</t>
    </r>
  </si>
  <si>
    <r>
      <rPr>
        <b/>
        <sz val="6.5"/>
        <rFont val="Calibri"/>
        <family val="2"/>
      </rPr>
      <t>930,60</t>
    </r>
  </si>
  <si>
    <r>
      <rPr>
        <b/>
        <sz val="6.5"/>
        <rFont val="Calibri"/>
        <family val="2"/>
      </rPr>
      <t>704,50</t>
    </r>
  </si>
  <si>
    <r>
      <rPr>
        <b/>
        <sz val="6.5"/>
        <rFont val="Calibri"/>
        <family val="2"/>
      </rPr>
      <t>833,20</t>
    </r>
  </si>
  <si>
    <r>
      <rPr>
        <b/>
        <sz val="6.5"/>
        <rFont val="Calibri"/>
        <family val="2"/>
      </rPr>
      <t>1 031,20</t>
    </r>
  </si>
  <si>
    <r>
      <rPr>
        <b/>
        <sz val="6.5"/>
        <rFont val="Calibri"/>
        <family val="2"/>
      </rPr>
      <t>750,30</t>
    </r>
  </si>
  <si>
    <r>
      <rPr>
        <b/>
        <sz val="6.5"/>
        <rFont val="Calibri"/>
        <family val="2"/>
      </rPr>
      <t>953,70</t>
    </r>
  </si>
  <si>
    <r>
      <rPr>
        <b/>
        <sz val="6.5"/>
        <rFont val="Calibri"/>
        <family val="2"/>
      </rPr>
      <t>677,80</t>
    </r>
  </si>
  <si>
    <r>
      <rPr>
        <b/>
        <sz val="6.5"/>
        <rFont val="Calibri"/>
        <family val="2"/>
      </rPr>
      <t>794,70</t>
    </r>
  </si>
  <si>
    <r>
      <rPr>
        <b/>
        <sz val="6.5"/>
        <rFont val="Calibri"/>
        <family val="2"/>
      </rPr>
      <t>890,10</t>
    </r>
  </si>
  <si>
    <r>
      <rPr>
        <b/>
        <sz val="6.5"/>
        <rFont val="Calibri"/>
        <family val="2"/>
      </rPr>
      <t>998,60</t>
    </r>
  </si>
  <si>
    <r>
      <rPr>
        <b/>
        <sz val="6.5"/>
        <rFont val="Calibri"/>
        <family val="2"/>
      </rPr>
      <t>713,30</t>
    </r>
  </si>
  <si>
    <r>
      <rPr>
        <b/>
        <sz val="6.5"/>
        <rFont val="Calibri"/>
        <family val="2"/>
      </rPr>
      <t>896,90</t>
    </r>
  </si>
  <si>
    <r>
      <rPr>
        <b/>
        <sz val="6.5"/>
        <rFont val="Calibri"/>
        <family val="2"/>
      </rPr>
      <t>1 073,50</t>
    </r>
  </si>
  <si>
    <r>
      <rPr>
        <b/>
        <sz val="6.5"/>
        <rFont val="Calibri"/>
        <family val="2"/>
      </rPr>
      <t>824,80</t>
    </r>
  </si>
  <si>
    <r>
      <rPr>
        <b/>
        <sz val="6.5"/>
        <rFont val="Calibri"/>
        <family val="2"/>
      </rPr>
      <t>699,20</t>
    </r>
  </si>
  <si>
    <r>
      <rPr>
        <b/>
        <sz val="6.5"/>
        <rFont val="Calibri"/>
        <family val="2"/>
      </rPr>
      <t>1 013,50</t>
    </r>
  </si>
  <si>
    <r>
      <rPr>
        <b/>
        <sz val="6.5"/>
        <rFont val="Calibri"/>
        <family val="2"/>
      </rPr>
      <t>762,50</t>
    </r>
  </si>
  <si>
    <r>
      <rPr>
        <b/>
        <sz val="6.5"/>
        <rFont val="Calibri"/>
        <family val="2"/>
      </rPr>
      <t>905,80</t>
    </r>
  </si>
  <si>
    <r>
      <rPr>
        <b/>
        <sz val="5.5"/>
        <rFont val="Calibri"/>
        <family val="2"/>
      </rPr>
      <t xml:space="preserve">Termin
</t>
    </r>
    <r>
      <rPr>
        <b/>
        <sz val="5.5"/>
        <rFont val="Calibri"/>
        <family val="2"/>
      </rPr>
      <t>płatności</t>
    </r>
  </si>
  <si>
    <r>
      <rPr>
        <b/>
        <sz val="6.5"/>
        <rFont val="Calibri"/>
        <family val="2"/>
      </rPr>
      <t>1 126,00</t>
    </r>
  </si>
  <si>
    <r>
      <rPr>
        <b/>
        <sz val="6.5"/>
        <rFont val="Calibri"/>
        <family val="2"/>
      </rPr>
      <t>813,90</t>
    </r>
  </si>
  <si>
    <r>
      <rPr>
        <b/>
        <sz val="6.5"/>
        <rFont val="Calibri"/>
        <family val="2"/>
      </rPr>
      <t>1 039,80</t>
    </r>
  </si>
  <si>
    <r>
      <rPr>
        <b/>
        <sz val="6.5"/>
        <rFont val="Calibri"/>
        <family val="2"/>
      </rPr>
      <t>733,30</t>
    </r>
  </si>
  <si>
    <r>
      <rPr>
        <b/>
        <sz val="5.5"/>
        <rFont val="Calibri"/>
        <family val="2"/>
      </rPr>
      <t>dni</t>
    </r>
  </si>
  <si>
    <t>561,30</t>
  </si>
  <si>
    <r>
      <rPr>
        <b/>
        <sz val="6.5"/>
        <rFont val="Calibri"/>
        <family val="2"/>
      </rPr>
      <t>861,40</t>
    </r>
  </si>
  <si>
    <t>566,00</t>
  </si>
  <si>
    <t>572,40</t>
  </si>
  <si>
    <t>543,60</t>
  </si>
  <si>
    <t>658,70</t>
  </si>
  <si>
    <t>756,50</t>
  </si>
  <si>
    <t>499,70</t>
  </si>
  <si>
    <t>665,10</t>
  </si>
  <si>
    <t>824,30</t>
  </si>
  <si>
    <t>600,30</t>
  </si>
  <si>
    <t>743,90</t>
  </si>
  <si>
    <t>487,10</t>
  </si>
  <si>
    <t>770,60</t>
  </si>
  <si>
    <t>544,50</t>
  </si>
  <si>
    <t>673,20</t>
  </si>
  <si>
    <t>871,20</t>
  </si>
  <si>
    <t>590,30</t>
  </si>
  <si>
    <t>793,70</t>
  </si>
  <si>
    <t>517,80</t>
  </si>
  <si>
    <t>634,70</t>
  </si>
  <si>
    <r>
      <rPr>
        <sz val="5.5"/>
        <rFont val="Arial"/>
        <family val="2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</si>
  <si>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sz val="5.5"/>
        <rFont val="Arial"/>
        <family val="2"/>
      </rPr>
      <t xml:space="preserve">Niniejszy dokument przeznaczony jest wyłącznie do użytku wewnetrznego przez podmioty świadczące usługi sprzedaży energii elektrycznej na mocy
</t>
    </r>
    <r>
      <rPr>
        <sz val="5.5"/>
        <rFont val="Arial"/>
        <family val="2"/>
      </rPr>
      <t>zawartej z ENEA S.A umowy partnerskiej.</t>
    </r>
  </si>
  <si>
    <t>730,10</t>
  </si>
  <si>
    <t>838,60</t>
  </si>
  <si>
    <t>553,30</t>
  </si>
  <si>
    <t>736,90</t>
  </si>
  <si>
    <t>913,50</t>
  </si>
  <si>
    <t>664,80</t>
  </si>
  <si>
    <r>
      <rPr>
        <b/>
        <sz val="6.5"/>
        <rFont val="Calibri"/>
        <family val="2"/>
      </rPr>
      <t>854,40</t>
    </r>
  </si>
  <si>
    <t>539,20</t>
  </si>
  <si>
    <r>
      <rPr>
        <b/>
        <sz val="6.5"/>
        <rFont val="Calibri"/>
        <family val="2"/>
      </rPr>
      <t>957,60</t>
    </r>
  </si>
  <si>
    <r>
      <rPr>
        <b/>
        <sz val="6.5"/>
        <rFont val="Calibri"/>
        <family val="2"/>
      </rPr>
      <t>686,50</t>
    </r>
  </si>
  <si>
    <t>853,50</t>
  </si>
  <si>
    <t>602,50</t>
  </si>
  <si>
    <r>
      <rPr>
        <b/>
        <sz val="6.5"/>
        <rFont val="Calibri"/>
        <family val="2"/>
      </rPr>
      <t>861,00</t>
    </r>
  </si>
  <si>
    <r>
      <rPr>
        <b/>
        <sz val="6.5"/>
        <rFont val="Calibri"/>
        <family val="2"/>
      </rPr>
      <t>1 028,90</t>
    </r>
  </si>
  <si>
    <r>
      <rPr>
        <b/>
        <sz val="6.5"/>
        <rFont val="Calibri"/>
        <family val="2"/>
      </rPr>
      <t>792,50</t>
    </r>
  </si>
  <si>
    <t>745,80</t>
  </si>
  <si>
    <r>
      <rPr>
        <b/>
        <sz val="6.5"/>
        <rFont val="Calibri"/>
        <family val="2"/>
      </rPr>
      <t>944,10</t>
    </r>
  </si>
  <si>
    <r>
      <rPr>
        <b/>
        <sz val="6.5"/>
        <rFont val="Calibri"/>
        <family val="2"/>
      </rPr>
      <t>673,20</t>
    </r>
  </si>
  <si>
    <t>966,00</t>
  </si>
  <si>
    <t>653,90</t>
  </si>
  <si>
    <r>
      <rPr>
        <b/>
        <sz val="6.5"/>
        <rFont val="Calibri"/>
        <family val="2"/>
      </rPr>
      <t>972,00</t>
    </r>
  </si>
  <si>
    <r>
      <rPr>
        <b/>
        <sz val="6.5"/>
        <rFont val="Calibri"/>
        <family val="2"/>
      </rPr>
      <t>733,50</t>
    </r>
  </si>
  <si>
    <t>879,80</t>
  </si>
  <si>
    <t>573,30</t>
  </si>
  <si>
    <r>
      <rPr>
        <b/>
        <sz val="6.5"/>
        <rFont val="Calibri"/>
        <family val="2"/>
      </rPr>
      <t>869,50</t>
    </r>
  </si>
  <si>
    <t>701,40</t>
  </si>
  <si>
    <r>
      <rPr>
        <b/>
        <sz val="6.5"/>
        <rFont val="Calibri"/>
        <family val="2"/>
      </rPr>
      <t>1 078,60</t>
    </r>
  </si>
  <si>
    <r>
      <rPr>
        <b/>
        <sz val="6.5"/>
        <rFont val="Calibri"/>
        <family val="2"/>
      </rPr>
      <t>782,10</t>
    </r>
  </si>
  <si>
    <r>
      <rPr>
        <b/>
        <sz val="6.5"/>
        <rFont val="Calibri"/>
        <family val="2"/>
      </rPr>
      <t>996,70</t>
    </r>
  </si>
  <si>
    <r>
      <rPr>
        <b/>
        <sz val="6.5"/>
        <rFont val="Calibri"/>
        <family val="2"/>
      </rPr>
      <t>705,50</t>
    </r>
  </si>
  <si>
    <r>
      <rPr>
        <b/>
        <sz val="6.5"/>
        <rFont val="Calibri"/>
        <family val="2"/>
      </rPr>
      <t>828,10</t>
    </r>
  </si>
  <si>
    <t>611,20</t>
  </si>
  <si>
    <t>650,80</t>
  </si>
  <si>
    <t>694,40</t>
  </si>
  <si>
    <t>797,60</t>
  </si>
  <si>
    <t>526,50</t>
  </si>
  <si>
    <t>701,00</t>
  </si>
  <si>
    <t>868,90</t>
  </si>
  <si>
    <t>632,50</t>
  </si>
  <si>
    <t>784,10</t>
  </si>
  <si>
    <t>513,20</t>
  </si>
  <si>
    <t>812,00</t>
  </si>
  <si>
    <t>573,50</t>
  </si>
  <si>
    <t>709,50</t>
  </si>
  <si>
    <t>918,60</t>
  </si>
  <si>
    <t>622,10</t>
  </si>
  <si>
    <t>836,70</t>
  </si>
  <si>
    <t>545,50</t>
  </si>
  <si>
    <t>668,10</t>
  </si>
  <si>
    <r>
      <rPr>
        <sz val="5.5"/>
        <rFont val="Arial"/>
        <family val="2"/>
      </rPr>
      <t>Ceny dla danej grupy taryfowej w poszczególnych latach można łączyć w ofercie z zastrzeżeniem, że minimalny okres sprzedaży jest nie krótszy niż 12 miesięcy.</t>
    </r>
  </si>
  <si>
    <r>
      <rPr>
        <b/>
        <sz val="7"/>
        <rFont val="Calibri"/>
        <family val="2"/>
      </rPr>
      <t>GRUPA TARYFOWA</t>
    </r>
  </si>
  <si>
    <r>
      <rPr>
        <b/>
        <sz val="7"/>
        <rFont val="Calibri"/>
        <family val="2"/>
      </rPr>
      <t>Wolumen sprzedaży na PPE w MWh/rok</t>
    </r>
  </si>
  <si>
    <r>
      <rPr>
        <b/>
        <sz val="7"/>
        <rFont val="Calibri"/>
        <family val="2"/>
      </rPr>
      <t>Cena energii (CC)</t>
    </r>
  </si>
  <si>
    <r>
      <rPr>
        <b/>
        <sz val="7"/>
        <rFont val="Calibri"/>
        <family val="2"/>
      </rPr>
      <t>Opłata handlowa</t>
    </r>
  </si>
  <si>
    <r>
      <rPr>
        <b/>
        <sz val="7"/>
        <rFont val="Calibri"/>
        <family val="2"/>
      </rPr>
      <t>S.1</t>
    </r>
  </si>
  <si>
    <r>
      <rPr>
        <b/>
        <sz val="7"/>
        <rFont val="Calibri"/>
        <family val="2"/>
      </rPr>
      <t>S.2</t>
    </r>
  </si>
  <si>
    <r>
      <rPr>
        <b/>
        <sz val="7"/>
        <rFont val="Calibri"/>
        <family val="2"/>
      </rPr>
      <t>S.3</t>
    </r>
  </si>
  <si>
    <r>
      <rPr>
        <b/>
        <sz val="7"/>
        <rFont val="Calibri"/>
        <family val="2"/>
      </rPr>
      <t>S.4</t>
    </r>
  </si>
  <si>
    <r>
      <rPr>
        <b/>
        <sz val="7"/>
        <rFont val="Calibri"/>
        <family val="2"/>
      </rPr>
      <t>zł/MWh</t>
    </r>
  </si>
  <si>
    <r>
      <rPr>
        <b/>
        <sz val="7"/>
        <rFont val="Calibri"/>
        <family val="2"/>
      </rPr>
      <t>zł/m-c</t>
    </r>
  </si>
  <si>
    <r>
      <rPr>
        <b/>
        <sz val="8.5"/>
        <rFont val="Calibri"/>
        <family val="2"/>
      </rPr>
      <t>B11</t>
    </r>
  </si>
  <si>
    <r>
      <rPr>
        <b/>
        <sz val="8.5"/>
        <rFont val="Calibri"/>
        <family val="2"/>
      </rPr>
      <t>65,00</t>
    </r>
  </si>
  <si>
    <r>
      <rPr>
        <b/>
        <sz val="8.5"/>
        <rFont val="Calibri"/>
        <family val="2"/>
      </rPr>
      <t>B12</t>
    </r>
  </si>
  <si>
    <r>
      <rPr>
        <b/>
        <sz val="8.5"/>
        <rFont val="Calibri"/>
        <family val="2"/>
      </rPr>
      <t>C21</t>
    </r>
  </si>
  <si>
    <r>
      <rPr>
        <b/>
        <sz val="8.5"/>
        <rFont val="Calibri"/>
        <family val="2"/>
      </rPr>
      <t>C22a</t>
    </r>
  </si>
  <si>
    <r>
      <rPr>
        <b/>
        <sz val="8.5"/>
        <rFont val="Calibri"/>
        <family val="2"/>
      </rPr>
      <t>C22b</t>
    </r>
  </si>
  <si>
    <r>
      <rPr>
        <b/>
        <sz val="8.5"/>
        <rFont val="Calibri"/>
        <family val="2"/>
      </rPr>
      <t>C22w</t>
    </r>
  </si>
  <si>
    <r>
      <rPr>
        <b/>
        <sz val="8.5"/>
        <rFont val="Calibri"/>
        <family val="2"/>
      </rPr>
      <t>C23</t>
    </r>
  </si>
  <si>
    <r>
      <rPr>
        <b/>
        <sz val="8.5"/>
        <rFont val="Calibri"/>
        <family val="2"/>
      </rPr>
      <t>C11</t>
    </r>
  </si>
  <si>
    <r>
      <rPr>
        <b/>
        <sz val="8.5"/>
        <rFont val="Calibri"/>
        <family val="2"/>
      </rPr>
      <t>20,00</t>
    </r>
  </si>
  <si>
    <r>
      <rPr>
        <b/>
        <sz val="8.5"/>
        <rFont val="Calibri"/>
        <family val="2"/>
      </rPr>
      <t>C12a</t>
    </r>
  </si>
  <si>
    <r>
      <rPr>
        <b/>
        <sz val="8.5"/>
        <rFont val="Calibri"/>
        <family val="2"/>
      </rPr>
      <t>C12b</t>
    </r>
  </si>
  <si>
    <r>
      <rPr>
        <b/>
        <sz val="8.5"/>
        <rFont val="Calibri"/>
        <family val="2"/>
      </rPr>
      <t>C13</t>
    </r>
  </si>
  <si>
    <r>
      <rPr>
        <b/>
        <sz val="8.5"/>
        <rFont val="Calibri"/>
        <family val="2"/>
      </rPr>
      <t>C11o</t>
    </r>
  </si>
  <si>
    <r>
      <rPr>
        <sz val="5.5"/>
        <rFont val="Arial"/>
        <family val="2"/>
      </rPr>
      <t xml:space="preserve">Ceny dla danej grupy taryfowej w poszczególnych latach można łączyć w ofercie z zastrzeżeniem, że minimalny okres sprzedaży jest nie krótszy niż 12 miesięcy.
</t>
    </r>
    <r>
      <rPr>
        <b/>
        <sz val="5.5"/>
        <rFont val="Arial"/>
        <family val="2"/>
      </rPr>
      <t xml:space="preserve">Maksymalny wolumen </t>
    </r>
    <r>
      <rPr>
        <b/>
        <u/>
        <sz val="5.5"/>
        <rFont val="Arial"/>
        <family val="2"/>
      </rPr>
      <t>oferty</t>
    </r>
    <r>
      <rPr>
        <b/>
        <sz val="5.5"/>
        <rFont val="Arial"/>
        <family val="2"/>
      </rPr>
      <t xml:space="preserve"> na rok 2025 nie może przekraczać 1 GWh.
</t>
    </r>
    <r>
      <rPr>
        <sz val="5.5"/>
        <rFont val="Arial"/>
        <family val="2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</si>
  <si>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b/>
        <sz val="7"/>
        <rFont val="Calibri"/>
        <family val="2"/>
      </rPr>
      <t>Termin płatności</t>
    </r>
  </si>
  <si>
    <r>
      <rPr>
        <b/>
        <sz val="8.5"/>
        <rFont val="Calibri"/>
        <family val="2"/>
      </rPr>
      <t>803,40</t>
    </r>
  </si>
  <si>
    <r>
      <rPr>
        <b/>
        <sz val="8.5"/>
        <rFont val="Calibri"/>
        <family val="2"/>
      </rPr>
      <t>901,20</t>
    </r>
  </si>
  <si>
    <r>
      <rPr>
        <b/>
        <sz val="8.5"/>
        <rFont val="Calibri"/>
        <family val="2"/>
      </rPr>
      <t>644,30</t>
    </r>
  </si>
  <si>
    <r>
      <rPr>
        <b/>
        <sz val="7"/>
        <rFont val="Calibri"/>
        <family val="2"/>
      </rPr>
      <t>dni</t>
    </r>
  </si>
  <si>
    <r>
      <rPr>
        <b/>
        <sz val="8.5"/>
        <rFont val="Calibri"/>
        <family val="2"/>
      </rPr>
      <t>805,60</t>
    </r>
  </si>
  <si>
    <r>
      <rPr>
        <b/>
        <sz val="8.5"/>
        <rFont val="Calibri"/>
        <family val="2"/>
      </rPr>
      <t>964,80</t>
    </r>
  </si>
  <si>
    <r>
      <rPr>
        <b/>
        <sz val="8.5"/>
        <rFont val="Calibri"/>
        <family val="2"/>
      </rPr>
      <t>740,80</t>
    </r>
  </si>
  <si>
    <r>
      <rPr>
        <b/>
        <sz val="8.5"/>
        <rFont val="Calibri"/>
        <family val="2"/>
      </rPr>
      <t>884,40</t>
    </r>
  </si>
  <si>
    <r>
      <rPr>
        <b/>
        <sz val="8.5"/>
        <rFont val="Calibri"/>
        <family val="2"/>
      </rPr>
      <t>627,60</t>
    </r>
  </si>
  <si>
    <r>
      <rPr>
        <b/>
        <sz val="8.5"/>
        <rFont val="Calibri"/>
        <family val="2"/>
      </rPr>
      <t>911,10</t>
    </r>
  </si>
  <si>
    <r>
      <rPr>
        <b/>
        <sz val="8.5"/>
        <rFont val="Calibri"/>
        <family val="2"/>
      </rPr>
      <t>685,00</t>
    </r>
  </si>
  <si>
    <r>
      <rPr>
        <b/>
        <sz val="8.5"/>
        <rFont val="Calibri"/>
        <family val="2"/>
      </rPr>
      <t>812,70</t>
    </r>
  </si>
  <si>
    <r>
      <rPr>
        <b/>
        <sz val="8.5"/>
        <rFont val="Calibri"/>
        <family val="2"/>
      </rPr>
      <t>1 010,70</t>
    </r>
  </si>
  <si>
    <r>
      <rPr>
        <b/>
        <sz val="8.5"/>
        <rFont val="Calibri"/>
        <family val="2"/>
      </rPr>
      <t>729,80</t>
    </r>
  </si>
  <si>
    <r>
      <rPr>
        <b/>
        <sz val="8.5"/>
        <rFont val="Calibri"/>
        <family val="2"/>
      </rPr>
      <t>933,20</t>
    </r>
  </si>
  <si>
    <r>
      <rPr>
        <b/>
        <sz val="8.5"/>
        <rFont val="Calibri"/>
        <family val="2"/>
      </rPr>
      <t>657,30</t>
    </r>
  </si>
  <si>
    <r>
      <rPr>
        <b/>
        <sz val="8.5"/>
        <rFont val="Calibri"/>
        <family val="2"/>
      </rPr>
      <t>774,20</t>
    </r>
  </si>
  <si>
    <r>
      <rPr>
        <b/>
        <sz val="8.5"/>
        <rFont val="Calibri"/>
        <family val="2"/>
      </rPr>
      <t>874,70</t>
    </r>
  </si>
  <si>
    <r>
      <rPr>
        <b/>
        <sz val="8.5"/>
        <rFont val="Calibri"/>
        <family val="2"/>
      </rPr>
      <t>983,30</t>
    </r>
  </si>
  <si>
    <r>
      <rPr>
        <b/>
        <sz val="8.5"/>
        <rFont val="Calibri"/>
        <family val="2"/>
      </rPr>
      <t>698,00</t>
    </r>
  </si>
  <si>
    <r>
      <rPr>
        <b/>
        <sz val="8.5"/>
        <rFont val="Calibri"/>
        <family val="2"/>
      </rPr>
      <t>877,40</t>
    </r>
  </si>
  <si>
    <t>643,40</t>
  </si>
  <si>
    <r>
      <rPr>
        <b/>
        <sz val="8.5"/>
        <rFont val="Calibri"/>
        <family val="2"/>
      </rPr>
      <t>1 054,00</t>
    </r>
  </si>
  <si>
    <r>
      <rPr>
        <b/>
        <sz val="8.5"/>
        <rFont val="Calibri"/>
        <family val="2"/>
      </rPr>
      <t>805,30</t>
    </r>
  </si>
  <si>
    <t>741,20</t>
  </si>
  <si>
    <t>484,30</t>
  </si>
  <si>
    <r>
      <rPr>
        <b/>
        <sz val="8.5"/>
        <rFont val="Calibri"/>
        <family val="2"/>
      </rPr>
      <t>679,70</t>
    </r>
  </si>
  <si>
    <t>645,60</t>
  </si>
  <si>
    <r>
      <rPr>
        <b/>
        <sz val="8.5"/>
        <rFont val="Calibri"/>
        <family val="2"/>
      </rPr>
      <t>994,00</t>
    </r>
  </si>
  <si>
    <r>
      <rPr>
        <b/>
        <sz val="8.5"/>
        <rFont val="Calibri"/>
        <family val="2"/>
      </rPr>
      <t>743,00</t>
    </r>
  </si>
  <si>
    <t>804,80</t>
  </si>
  <si>
    <t>580,80</t>
  </si>
  <si>
    <t>724,40</t>
  </si>
  <si>
    <t>467,60</t>
  </si>
  <si>
    <r>
      <rPr>
        <b/>
        <sz val="8.5"/>
        <rFont val="Calibri"/>
        <family val="2"/>
      </rPr>
      <t>885,30</t>
    </r>
  </si>
  <si>
    <t>751,10</t>
  </si>
  <si>
    <t>525,00</t>
  </si>
  <si>
    <r>
      <rPr>
        <b/>
        <sz val="8.5"/>
        <rFont val="Calibri"/>
        <family val="2"/>
      </rPr>
      <t>1 105,50</t>
    </r>
  </si>
  <si>
    <r>
      <rPr>
        <b/>
        <sz val="8.5"/>
        <rFont val="Calibri"/>
        <family val="2"/>
      </rPr>
      <t>793,40</t>
    </r>
  </si>
  <si>
    <r>
      <rPr>
        <b/>
        <sz val="8.5"/>
        <rFont val="Calibri"/>
        <family val="2"/>
      </rPr>
      <t>1 019,30</t>
    </r>
  </si>
  <si>
    <r>
      <rPr>
        <b/>
        <sz val="8.5"/>
        <rFont val="Calibri"/>
        <family val="2"/>
      </rPr>
      <t>712,80</t>
    </r>
  </si>
  <si>
    <t>652,70</t>
  </si>
  <si>
    <t>850,70</t>
  </si>
  <si>
    <t>569,80</t>
  </si>
  <si>
    <r>
      <rPr>
        <b/>
        <sz val="8.5"/>
        <rFont val="Calibri"/>
        <family val="2"/>
      </rPr>
      <t>840,90</t>
    </r>
  </si>
  <si>
    <t>773,20</t>
  </si>
  <si>
    <t>497,30</t>
  </si>
  <si>
    <t>614,20</t>
  </si>
  <si>
    <r>
      <rPr>
        <sz val="7"/>
        <rFont val="Arial"/>
        <family val="2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</si>
  <si>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sz val="7"/>
        <rFont val="Arial"/>
        <family val="2"/>
      </rPr>
      <t xml:space="preserve">Niniejszy dokument przeznaczony jest wyłącznie do użytku wewnetrznego przez podmioty świadczące usługi sprzedaży energii elektrycznej na mocy zawartej z
</t>
    </r>
    <r>
      <rPr>
        <sz val="7"/>
        <rFont val="Arial"/>
        <family val="2"/>
      </rPr>
      <t>ENEA S.A umowy partnerskiej.</t>
    </r>
  </si>
  <si>
    <t>714,70</t>
  </si>
  <si>
    <t>823,30</t>
  </si>
  <si>
    <t>538,00</t>
  </si>
  <si>
    <t>717,40</t>
  </si>
  <si>
    <t>894,00</t>
  </si>
  <si>
    <t>645,30</t>
  </si>
  <si>
    <t>519,70</t>
  </si>
  <si>
    <t>834,00</t>
  </si>
  <si>
    <t>583,00</t>
  </si>
  <si>
    <t>725,30</t>
  </si>
  <si>
    <t>945,50</t>
  </si>
  <si>
    <t>633,40</t>
  </si>
  <si>
    <t>859,30</t>
  </si>
  <si>
    <t>552,80</t>
  </si>
  <si>
    <t>680,90</t>
  </si>
  <si>
    <r>
      <rPr>
        <b/>
        <sz val="8.5"/>
        <rFont val="Calibri"/>
        <family val="2"/>
      </rPr>
      <t>839,10</t>
    </r>
  </si>
  <si>
    <r>
      <rPr>
        <b/>
        <sz val="8.5"/>
        <rFont val="Calibri"/>
        <family val="2"/>
      </rPr>
      <t>942,20</t>
    </r>
  </si>
  <si>
    <r>
      <rPr>
        <b/>
        <sz val="8.5"/>
        <rFont val="Calibri"/>
        <family val="2"/>
      </rPr>
      <t>671,20</t>
    </r>
  </si>
  <si>
    <r>
      <rPr>
        <b/>
        <sz val="8.5"/>
        <rFont val="Calibri"/>
        <family val="2"/>
      </rPr>
      <t>841,50</t>
    </r>
  </si>
  <si>
    <r>
      <rPr>
        <b/>
        <sz val="8.5"/>
        <rFont val="Calibri"/>
        <family val="2"/>
      </rPr>
      <t>1 009,40</t>
    </r>
  </si>
  <si>
    <r>
      <rPr>
        <b/>
        <sz val="8.5"/>
        <rFont val="Calibri"/>
        <family val="2"/>
      </rPr>
      <t>773,00</t>
    </r>
  </si>
  <si>
    <r>
      <rPr>
        <b/>
        <sz val="8.5"/>
        <rFont val="Calibri"/>
        <family val="2"/>
      </rPr>
      <t>924,60</t>
    </r>
  </si>
  <si>
    <r>
      <rPr>
        <b/>
        <sz val="8.5"/>
        <rFont val="Calibri"/>
        <family val="2"/>
      </rPr>
      <t>653,70</t>
    </r>
  </si>
  <si>
    <r>
      <rPr>
        <b/>
        <sz val="8.5"/>
        <rFont val="Calibri"/>
        <family val="2"/>
      </rPr>
      <t>952,50</t>
    </r>
  </si>
  <si>
    <r>
      <rPr>
        <b/>
        <sz val="8.5"/>
        <rFont val="Calibri"/>
        <family val="2"/>
      </rPr>
      <t>714,00</t>
    </r>
  </si>
  <si>
    <r>
      <rPr>
        <b/>
        <sz val="8.5"/>
        <rFont val="Calibri"/>
        <family val="2"/>
      </rPr>
      <t>849,00</t>
    </r>
  </si>
  <si>
    <r>
      <rPr>
        <b/>
        <sz val="8.5"/>
        <rFont val="Calibri"/>
        <family val="2"/>
      </rPr>
      <t>1 058,10</t>
    </r>
  </si>
  <si>
    <r>
      <rPr>
        <b/>
        <sz val="8.5"/>
        <rFont val="Calibri"/>
        <family val="2"/>
      </rPr>
      <t>761,60</t>
    </r>
  </si>
  <si>
    <r>
      <rPr>
        <b/>
        <sz val="8.5"/>
        <rFont val="Calibri"/>
        <family val="2"/>
      </rPr>
      <t>976,20</t>
    </r>
  </si>
  <si>
    <r>
      <rPr>
        <b/>
        <sz val="8.5"/>
        <rFont val="Calibri"/>
        <family val="2"/>
      </rPr>
      <t>807,60</t>
    </r>
  </si>
  <si>
    <t>679,10</t>
  </si>
  <si>
    <t>782,20</t>
  </si>
  <si>
    <t>511,20</t>
  </si>
  <si>
    <t>681,50</t>
  </si>
  <si>
    <t>849,40</t>
  </si>
  <si>
    <t>613,00</t>
  </si>
  <si>
    <t>764,60</t>
  </si>
  <si>
    <t>493,70</t>
  </si>
  <si>
    <t>792,50</t>
  </si>
  <si>
    <t>554,00</t>
  </si>
  <si>
    <t>689,00</t>
  </si>
  <si>
    <t>898,10</t>
  </si>
  <si>
    <t>601,60</t>
  </si>
  <si>
    <t>816,20</t>
  </si>
  <si>
    <t>647,60</t>
  </si>
  <si>
    <r>
      <rPr>
        <sz val="7"/>
        <rFont val="Arial"/>
        <family val="2"/>
      </rPr>
      <t>Ceny dla danej grupy taryfowej w poszczególnych latach można łączyć w ofercie z zastrzeżeniem, że minimalny okres sprzedaży jest nie krótszy niż 12 miesięcy.</t>
    </r>
  </si>
  <si>
    <r>
      <rPr>
        <b/>
        <sz val="24"/>
        <color rgb="FF3C3C3C"/>
        <rFont val="Verdana"/>
        <family val="2"/>
      </rPr>
      <t>Produkt TOP Grudzień 3 2023</t>
    </r>
  </si>
  <si>
    <r>
      <rPr>
        <b/>
        <sz val="8"/>
        <color rgb="FFFFFFFF"/>
        <rFont val="Verdana"/>
        <family val="2"/>
      </rPr>
      <t>C11</t>
    </r>
  </si>
  <si>
    <r>
      <rPr>
        <b/>
        <sz val="8"/>
        <color rgb="FFFFFFFF"/>
        <rFont val="Verdana"/>
        <family val="2"/>
      </rPr>
      <t>C12a</t>
    </r>
  </si>
  <si>
    <r>
      <rPr>
        <b/>
        <sz val="8"/>
        <color rgb="FFFFFFFF"/>
        <rFont val="Verdana"/>
        <family val="2"/>
      </rPr>
      <t>C12b</t>
    </r>
  </si>
  <si>
    <r>
      <rPr>
        <b/>
        <sz val="8"/>
        <color rgb="FFFFFFFF"/>
        <rFont val="Verdana"/>
        <family val="2"/>
      </rPr>
      <t>C12w</t>
    </r>
  </si>
  <si>
    <r>
      <rPr>
        <b/>
        <sz val="8"/>
        <color rgb="FFFFFFFF"/>
        <rFont val="Verdana"/>
        <family val="2"/>
      </rPr>
      <t>C21</t>
    </r>
  </si>
  <si>
    <r>
      <rPr>
        <b/>
        <sz val="8"/>
        <color rgb="FFFFFFFF"/>
        <rFont val="Verdana"/>
        <family val="2"/>
      </rPr>
      <t>C22a</t>
    </r>
  </si>
  <si>
    <r>
      <rPr>
        <b/>
        <sz val="8"/>
        <color rgb="FFFFFFFF"/>
        <rFont val="Verdana"/>
        <family val="2"/>
      </rPr>
      <t>C22b</t>
    </r>
  </si>
  <si>
    <r>
      <rPr>
        <b/>
        <sz val="8"/>
        <color rgb="FFFFFFFF"/>
        <rFont val="Verdana"/>
        <family val="2"/>
      </rPr>
      <t>C23</t>
    </r>
  </si>
  <si>
    <r>
      <rPr>
        <b/>
        <sz val="8"/>
        <color rgb="FFFFFFFF"/>
        <rFont val="Verdana"/>
        <family val="2"/>
      </rPr>
      <t>B21</t>
    </r>
  </si>
  <si>
    <r>
      <rPr>
        <b/>
        <sz val="8"/>
        <color rgb="FFFFFFFF"/>
        <rFont val="Verdana"/>
        <family val="2"/>
      </rPr>
      <t>B22</t>
    </r>
  </si>
  <si>
    <r>
      <rPr>
        <b/>
        <sz val="8"/>
        <color rgb="FFFFFFFF"/>
        <rFont val="Verdana"/>
        <family val="2"/>
      </rPr>
      <t>B23</t>
    </r>
  </si>
  <si>
    <r>
      <rPr>
        <b/>
        <sz val="7"/>
        <rFont val="Verdana"/>
        <family val="2"/>
      </rPr>
      <t xml:space="preserve">2024
</t>
    </r>
    <r>
      <rPr>
        <sz val="7"/>
        <rFont val="Verdana"/>
        <family val="2"/>
      </rPr>
      <t>I strefa</t>
    </r>
  </si>
  <si>
    <r>
      <rPr>
        <sz val="7"/>
        <rFont val="Verdana"/>
        <family val="2"/>
      </rPr>
      <t>520,58</t>
    </r>
  </si>
  <si>
    <r>
      <rPr>
        <sz val="7"/>
        <rFont val="Verdana"/>
        <family val="2"/>
      </rPr>
      <t>515,07</t>
    </r>
  </si>
  <si>
    <r>
      <rPr>
        <sz val="7"/>
        <rFont val="Verdana"/>
        <family val="2"/>
      </rPr>
      <t>514,34</t>
    </r>
  </si>
  <si>
    <t>1 strefa</t>
  </si>
  <si>
    <r>
      <rPr>
        <sz val="7"/>
        <rFont val="Verdana"/>
        <family val="2"/>
      </rPr>
      <t>II strefa</t>
    </r>
  </si>
  <si>
    <r>
      <rPr>
        <sz val="7"/>
        <rFont val="Verdana"/>
        <family val="2"/>
      </rPr>
      <t>III strefa</t>
    </r>
  </si>
  <si>
    <r>
      <rPr>
        <b/>
        <sz val="7"/>
        <rFont val="Verdana"/>
        <family val="2"/>
      </rPr>
      <t xml:space="preserve">2025
</t>
    </r>
    <r>
      <rPr>
        <sz val="7"/>
        <rFont val="Verdana"/>
        <family val="2"/>
      </rPr>
      <t>I strefa</t>
    </r>
  </si>
  <si>
    <r>
      <rPr>
        <sz val="7"/>
        <rFont val="Verdana"/>
        <family val="2"/>
      </rPr>
      <t>606,82</t>
    </r>
  </si>
  <si>
    <r>
      <rPr>
        <sz val="7"/>
        <rFont val="Verdana"/>
        <family val="2"/>
      </rPr>
      <t>654,21</t>
    </r>
  </si>
  <si>
    <r>
      <rPr>
        <sz val="7"/>
        <rFont val="Verdana"/>
        <family val="2"/>
      </rPr>
      <t>633,85</t>
    </r>
  </si>
  <si>
    <r>
      <rPr>
        <sz val="7"/>
        <rFont val="Verdana"/>
        <family val="2"/>
      </rPr>
      <t>635,88</t>
    </r>
  </si>
  <si>
    <r>
      <rPr>
        <sz val="7"/>
        <rFont val="Verdana"/>
        <family val="2"/>
      </rPr>
      <t>602,93</t>
    </r>
  </si>
  <si>
    <r>
      <rPr>
        <sz val="7"/>
        <rFont val="Verdana"/>
        <family val="2"/>
      </rPr>
      <t>660,28</t>
    </r>
  </si>
  <si>
    <r>
      <rPr>
        <sz val="7"/>
        <rFont val="Verdana"/>
        <family val="2"/>
      </rPr>
      <t>623,67</t>
    </r>
  </si>
  <si>
    <r>
      <rPr>
        <sz val="7"/>
        <rFont val="Verdana"/>
        <family val="2"/>
      </rPr>
      <t>626,23</t>
    </r>
  </si>
  <si>
    <r>
      <rPr>
        <sz val="7"/>
        <rFont val="Verdana"/>
        <family val="2"/>
      </rPr>
      <t>602,03</t>
    </r>
  </si>
  <si>
    <r>
      <rPr>
        <sz val="7"/>
        <rFont val="Verdana"/>
        <family val="2"/>
      </rPr>
      <t>659,91</t>
    </r>
  </si>
  <si>
    <r>
      <rPr>
        <sz val="7"/>
        <rFont val="Verdana"/>
        <family val="2"/>
      </rPr>
      <t>627,82</t>
    </r>
  </si>
  <si>
    <r>
      <rPr>
        <sz val="7"/>
        <rFont val="Verdana"/>
        <family val="2"/>
      </rPr>
      <t>586,21</t>
    </r>
  </si>
  <si>
    <r>
      <rPr>
        <sz val="7"/>
        <rFont val="Verdana"/>
        <family val="2"/>
      </rPr>
      <t>550,57</t>
    </r>
  </si>
  <si>
    <r>
      <rPr>
        <sz val="7"/>
        <rFont val="Verdana"/>
        <family val="2"/>
      </rPr>
      <t>552,41</t>
    </r>
  </si>
  <si>
    <r>
      <rPr>
        <sz val="7"/>
        <rFont val="Verdana"/>
        <family val="2"/>
      </rPr>
      <t>584,21</t>
    </r>
  </si>
  <si>
    <r>
      <rPr>
        <sz val="7"/>
        <rFont val="Verdana"/>
        <family val="2"/>
      </rPr>
      <t>565,61</t>
    </r>
  </si>
  <si>
    <r>
      <rPr>
        <sz val="7"/>
        <rFont val="Verdana"/>
        <family val="2"/>
      </rPr>
      <t>721,41</t>
    </r>
  </si>
  <si>
    <r>
      <rPr>
        <sz val="7"/>
        <rFont val="Verdana"/>
        <family val="2"/>
      </rPr>
      <t>583,00</t>
    </r>
  </si>
  <si>
    <r>
      <rPr>
        <sz val="7"/>
        <rFont val="Verdana"/>
        <family val="2"/>
      </rPr>
      <t>720,83</t>
    </r>
  </si>
  <si>
    <r>
      <rPr>
        <sz val="7"/>
        <rFont val="Verdana"/>
        <family val="2"/>
      </rPr>
      <t>571,54</t>
    </r>
  </si>
  <si>
    <r>
      <rPr>
        <sz val="7"/>
        <rFont val="Verdana"/>
        <family val="2"/>
      </rPr>
      <t>571,69</t>
    </r>
  </si>
  <si>
    <r>
      <rPr>
        <b/>
        <sz val="7"/>
        <rFont val="Verdana"/>
        <family val="2"/>
      </rPr>
      <t xml:space="preserve">2026
</t>
    </r>
    <r>
      <rPr>
        <sz val="7"/>
        <rFont val="Verdana"/>
        <family val="2"/>
      </rPr>
      <t>I strefa</t>
    </r>
  </si>
  <si>
    <r>
      <rPr>
        <sz val="7"/>
        <rFont val="Verdana"/>
        <family val="2"/>
      </rPr>
      <t>646,57</t>
    </r>
  </si>
  <si>
    <r>
      <rPr>
        <sz val="7"/>
        <rFont val="Verdana"/>
        <family val="2"/>
      </rPr>
      <t>707,17</t>
    </r>
  </si>
  <si>
    <r>
      <rPr>
        <sz val="7"/>
        <rFont val="Verdana"/>
        <family val="2"/>
      </rPr>
      <t>679,69</t>
    </r>
  </si>
  <si>
    <r>
      <rPr>
        <sz val="7"/>
        <rFont val="Verdana"/>
        <family val="2"/>
      </rPr>
      <t>680,76</t>
    </r>
  </si>
  <si>
    <r>
      <rPr>
        <sz val="7"/>
        <rFont val="Verdana"/>
        <family val="2"/>
      </rPr>
      <t>638,83</t>
    </r>
  </si>
  <si>
    <r>
      <rPr>
        <sz val="7"/>
        <rFont val="Verdana"/>
        <family val="2"/>
      </rPr>
      <t>714,58</t>
    </r>
  </si>
  <si>
    <r>
      <rPr>
        <sz val="7"/>
        <rFont val="Verdana"/>
        <family val="2"/>
      </rPr>
      <t>668,65</t>
    </r>
  </si>
  <si>
    <r>
      <rPr>
        <sz val="7"/>
        <rFont val="Verdana"/>
        <family val="2"/>
      </rPr>
      <t>682,37</t>
    </r>
  </si>
  <si>
    <r>
      <rPr>
        <sz val="7"/>
        <rFont val="Verdana"/>
        <family val="2"/>
      </rPr>
      <t>637,74</t>
    </r>
  </si>
  <si>
    <r>
      <rPr>
        <sz val="7"/>
        <rFont val="Verdana"/>
        <family val="2"/>
      </rPr>
      <t>718,11</t>
    </r>
  </si>
  <si>
    <r>
      <rPr>
        <sz val="7"/>
        <rFont val="Verdana"/>
        <family val="2"/>
      </rPr>
      <t>684,32</t>
    </r>
  </si>
  <si>
    <r>
      <rPr>
        <sz val="7"/>
        <rFont val="Verdana"/>
        <family val="2"/>
      </rPr>
      <t>614,50</t>
    </r>
  </si>
  <si>
    <r>
      <rPr>
        <sz val="7"/>
        <rFont val="Verdana"/>
        <family val="2"/>
      </rPr>
      <t>560,89</t>
    </r>
  </si>
  <si>
    <r>
      <rPr>
        <sz val="7"/>
        <rFont val="Verdana"/>
        <family val="2"/>
      </rPr>
      <t>563,07</t>
    </r>
  </si>
  <si>
    <r>
      <rPr>
        <sz val="7"/>
        <rFont val="Verdana"/>
        <family val="2"/>
      </rPr>
      <t>611,02</t>
    </r>
  </si>
  <si>
    <r>
      <rPr>
        <sz val="7"/>
        <rFont val="Verdana"/>
        <family val="2"/>
      </rPr>
      <t>572,54</t>
    </r>
  </si>
  <si>
    <r>
      <rPr>
        <sz val="7"/>
        <rFont val="Verdana"/>
        <family val="2"/>
      </rPr>
      <t>789,56</t>
    </r>
  </si>
  <si>
    <r>
      <rPr>
        <sz val="7"/>
        <rFont val="Verdana"/>
        <family val="2"/>
      </rPr>
      <t>612,21</t>
    </r>
  </si>
  <si>
    <r>
      <rPr>
        <sz val="7"/>
        <rFont val="Verdana"/>
        <family val="2"/>
      </rPr>
      <t>789,01</t>
    </r>
  </si>
  <si>
    <r>
      <rPr>
        <sz val="7"/>
        <rFont val="Verdana"/>
        <family val="2"/>
      </rPr>
      <t>591,33</t>
    </r>
  </si>
  <si>
    <r>
      <rPr>
        <sz val="7"/>
        <rFont val="Verdana"/>
        <family val="2"/>
      </rPr>
      <t>591,98</t>
    </r>
  </si>
  <si>
    <r>
      <rPr>
        <b/>
        <sz val="7"/>
        <rFont val="Verdana"/>
        <family val="2"/>
      </rPr>
      <t xml:space="preserve">2027
</t>
    </r>
    <r>
      <rPr>
        <sz val="7"/>
        <rFont val="Verdana"/>
        <family val="2"/>
      </rPr>
      <t>I strefa</t>
    </r>
  </si>
  <si>
    <r>
      <rPr>
        <sz val="7"/>
        <rFont val="Verdana"/>
        <family val="2"/>
      </rPr>
      <t>664,68</t>
    </r>
  </si>
  <si>
    <r>
      <rPr>
        <sz val="7"/>
        <rFont val="Verdana"/>
        <family val="2"/>
      </rPr>
      <t>720,30</t>
    </r>
  </si>
  <si>
    <r>
      <rPr>
        <sz val="7"/>
        <rFont val="Verdana"/>
        <family val="2"/>
      </rPr>
      <t>698,76</t>
    </r>
  </si>
  <si>
    <r>
      <rPr>
        <sz val="7"/>
        <rFont val="Verdana"/>
        <family val="2"/>
      </rPr>
      <t>699,01</t>
    </r>
  </si>
  <si>
    <r>
      <rPr>
        <sz val="7"/>
        <rFont val="Verdana"/>
        <family val="2"/>
      </rPr>
      <t>656,35</t>
    </r>
  </si>
  <si>
    <r>
      <rPr>
        <sz val="7"/>
        <rFont val="Verdana"/>
        <family val="2"/>
      </rPr>
      <t>725,76</t>
    </r>
  </si>
  <si>
    <r>
      <rPr>
        <sz val="7"/>
        <rFont val="Verdana"/>
        <family val="2"/>
      </rPr>
      <t>683,18</t>
    </r>
  </si>
  <si>
    <r>
      <rPr>
        <sz val="7"/>
        <rFont val="Verdana"/>
        <family val="2"/>
      </rPr>
      <t>696,14</t>
    </r>
  </si>
  <si>
    <r>
      <rPr>
        <sz val="7"/>
        <rFont val="Verdana"/>
        <family val="2"/>
      </rPr>
      <t>655,49</t>
    </r>
  </si>
  <si>
    <r>
      <rPr>
        <sz val="7"/>
        <rFont val="Verdana"/>
        <family val="2"/>
      </rPr>
      <t>730,22</t>
    </r>
  </si>
  <si>
    <r>
      <rPr>
        <sz val="7"/>
        <rFont val="Verdana"/>
        <family val="2"/>
      </rPr>
      <t>697,45</t>
    </r>
  </si>
  <si>
    <t>2 strefa</t>
  </si>
  <si>
    <r>
      <rPr>
        <sz val="7"/>
        <rFont val="Verdana"/>
        <family val="2"/>
      </rPr>
      <t>634,37</t>
    </r>
  </si>
  <si>
    <r>
      <rPr>
        <sz val="7"/>
        <rFont val="Verdana"/>
        <family val="2"/>
      </rPr>
      <t>585,45</t>
    </r>
  </si>
  <si>
    <r>
      <rPr>
        <sz val="7"/>
        <rFont val="Verdana"/>
        <family val="2"/>
      </rPr>
      <t>587,17</t>
    </r>
  </si>
  <si>
    <r>
      <rPr>
        <sz val="7"/>
        <rFont val="Verdana"/>
        <family val="2"/>
      </rPr>
      <t>630,70</t>
    </r>
  </si>
  <si>
    <r>
      <rPr>
        <sz val="7"/>
        <rFont val="Verdana"/>
        <family val="2"/>
      </rPr>
      <t>589,70</t>
    </r>
  </si>
  <si>
    <r>
      <rPr>
        <sz val="7"/>
        <rFont val="Verdana"/>
        <family val="2"/>
      </rPr>
      <t>800,57</t>
    </r>
  </si>
  <si>
    <r>
      <rPr>
        <sz val="7"/>
        <rFont val="Verdana"/>
        <family val="2"/>
      </rPr>
      <t>631,61</t>
    </r>
  </si>
  <si>
    <r>
      <rPr>
        <sz val="7"/>
        <rFont val="Verdana"/>
        <family val="2"/>
      </rPr>
      <t>801,07</t>
    </r>
  </si>
  <si>
    <r>
      <rPr>
        <sz val="7"/>
        <rFont val="Verdana"/>
        <family val="2"/>
      </rPr>
      <t>614,69</t>
    </r>
  </si>
  <si>
    <r>
      <rPr>
        <sz val="7"/>
        <rFont val="Verdana"/>
        <family val="2"/>
      </rPr>
      <t>615,14</t>
    </r>
  </si>
  <si>
    <r>
      <rPr>
        <b/>
        <sz val="7"/>
        <rFont val="Verdana"/>
        <family val="2"/>
      </rPr>
      <t xml:space="preserve">2028
</t>
    </r>
    <r>
      <rPr>
        <sz val="7"/>
        <rFont val="Verdana"/>
        <family val="2"/>
      </rPr>
      <t>I strefa</t>
    </r>
  </si>
  <si>
    <r>
      <rPr>
        <sz val="7"/>
        <rFont val="Verdana"/>
        <family val="2"/>
      </rPr>
      <t>666,11</t>
    </r>
  </si>
  <si>
    <r>
      <rPr>
        <sz val="7"/>
        <rFont val="Verdana"/>
        <family val="2"/>
      </rPr>
      <t>719,00</t>
    </r>
  </si>
  <si>
    <r>
      <rPr>
        <sz val="7"/>
        <rFont val="Verdana"/>
        <family val="2"/>
      </rPr>
      <t>695,27</t>
    </r>
  </si>
  <si>
    <r>
      <rPr>
        <sz val="7"/>
        <rFont val="Verdana"/>
        <family val="2"/>
      </rPr>
      <t>697,06</t>
    </r>
  </si>
  <si>
    <r>
      <rPr>
        <sz val="7"/>
        <rFont val="Verdana"/>
        <family val="2"/>
      </rPr>
      <t>659,78</t>
    </r>
  </si>
  <si>
    <r>
      <rPr>
        <sz val="7"/>
        <rFont val="Verdana"/>
        <family val="2"/>
      </rPr>
      <t>725,32</t>
    </r>
  </si>
  <si>
    <r>
      <rPr>
        <sz val="7"/>
        <rFont val="Verdana"/>
        <family val="2"/>
      </rPr>
      <t>683,85</t>
    </r>
  </si>
  <si>
    <r>
      <rPr>
        <sz val="7"/>
        <rFont val="Verdana"/>
        <family val="2"/>
      </rPr>
      <t>688,60</t>
    </r>
  </si>
  <si>
    <r>
      <rPr>
        <sz val="7"/>
        <rFont val="Verdana"/>
        <family val="2"/>
      </rPr>
      <t>658,51</t>
    </r>
  </si>
  <si>
    <r>
      <rPr>
        <sz val="7"/>
        <rFont val="Verdana"/>
        <family val="2"/>
      </rPr>
      <t>721,17</t>
    </r>
  </si>
  <si>
    <r>
      <rPr>
        <sz val="7"/>
        <rFont val="Verdana"/>
        <family val="2"/>
      </rPr>
      <t>689,68</t>
    </r>
  </si>
  <si>
    <r>
      <rPr>
        <sz val="7"/>
        <rFont val="Verdana"/>
        <family val="2"/>
      </rPr>
      <t>640,51</t>
    </r>
  </si>
  <si>
    <r>
      <rPr>
        <sz val="7"/>
        <rFont val="Verdana"/>
        <family val="2"/>
      </rPr>
      <t>602,53</t>
    </r>
  </si>
  <si>
    <r>
      <rPr>
        <sz val="7"/>
        <rFont val="Verdana"/>
        <family val="2"/>
      </rPr>
      <t>604,30</t>
    </r>
  </si>
  <si>
    <r>
      <rPr>
        <sz val="7"/>
        <rFont val="Verdana"/>
        <family val="2"/>
      </rPr>
      <t>637,56</t>
    </r>
  </si>
  <si>
    <r>
      <rPr>
        <sz val="7"/>
        <rFont val="Verdana"/>
        <family val="2"/>
      </rPr>
      <t>614,86</t>
    </r>
  </si>
  <si>
    <r>
      <rPr>
        <sz val="7"/>
        <rFont val="Verdana"/>
        <family val="2"/>
      </rPr>
      <t>788,38</t>
    </r>
  </si>
  <si>
    <r>
      <rPr>
        <sz val="7"/>
        <rFont val="Verdana"/>
        <family val="2"/>
      </rPr>
      <t>635,11</t>
    </r>
  </si>
  <si>
    <r>
      <rPr>
        <sz val="7"/>
        <rFont val="Verdana"/>
        <family val="2"/>
      </rPr>
      <t>787,20</t>
    </r>
  </si>
  <si>
    <r>
      <rPr>
        <sz val="7"/>
        <rFont val="Verdana"/>
        <family val="2"/>
      </rPr>
      <t>623,37</t>
    </r>
  </si>
  <si>
    <r>
      <rPr>
        <sz val="7"/>
        <rFont val="Verdana"/>
        <family val="2"/>
      </rPr>
      <t>623,66</t>
    </r>
  </si>
  <si>
    <r>
      <rPr>
        <b/>
        <sz val="7"/>
        <rFont val="Verdana"/>
        <family val="2"/>
      </rPr>
      <t xml:space="preserve">2029
</t>
    </r>
    <r>
      <rPr>
        <sz val="7"/>
        <rFont val="Verdana"/>
        <family val="2"/>
      </rPr>
      <t>I strefa</t>
    </r>
  </si>
  <si>
    <r>
      <rPr>
        <sz val="7"/>
        <rFont val="Verdana"/>
        <family val="2"/>
      </rPr>
      <t>656,43</t>
    </r>
  </si>
  <si>
    <r>
      <rPr>
        <sz val="7"/>
        <rFont val="Verdana"/>
        <family val="2"/>
      </rPr>
      <t>703,10</t>
    </r>
  </si>
  <si>
    <r>
      <rPr>
        <sz val="7"/>
        <rFont val="Verdana"/>
        <family val="2"/>
      </rPr>
      <t>682,89</t>
    </r>
  </si>
  <si>
    <r>
      <rPr>
        <sz val="7"/>
        <rFont val="Verdana"/>
        <family val="2"/>
      </rPr>
      <t>685,00</t>
    </r>
  </si>
  <si>
    <r>
      <rPr>
        <sz val="7"/>
        <rFont val="Verdana"/>
        <family val="2"/>
      </rPr>
      <t>651,89</t>
    </r>
  </si>
  <si>
    <r>
      <rPr>
        <sz val="7"/>
        <rFont val="Verdana"/>
        <family val="2"/>
      </rPr>
      <t>708,94</t>
    </r>
  </si>
  <si>
    <r>
      <rPr>
        <sz val="7"/>
        <rFont val="Verdana"/>
        <family val="2"/>
      </rPr>
      <t>671,35</t>
    </r>
  </si>
  <si>
    <r>
      <rPr>
        <sz val="7"/>
        <rFont val="Verdana"/>
        <family val="2"/>
      </rPr>
      <t>670,07</t>
    </r>
  </si>
  <si>
    <r>
      <rPr>
        <sz val="7"/>
        <rFont val="Verdana"/>
        <family val="2"/>
      </rPr>
      <t>650,76</t>
    </r>
  </si>
  <si>
    <r>
      <rPr>
        <sz val="7"/>
        <rFont val="Verdana"/>
        <family val="2"/>
      </rPr>
      <t>704,80</t>
    </r>
  </si>
  <si>
    <r>
      <rPr>
        <sz val="7"/>
        <rFont val="Verdana"/>
        <family val="2"/>
      </rPr>
      <t>671,15</t>
    </r>
  </si>
  <si>
    <r>
      <rPr>
        <sz val="7"/>
        <rFont val="Verdana"/>
        <family val="2"/>
      </rPr>
      <t>635,57</t>
    </r>
  </si>
  <si>
    <r>
      <rPr>
        <sz val="7"/>
        <rFont val="Verdana"/>
        <family val="2"/>
      </rPr>
      <t>606,27</t>
    </r>
  </si>
  <si>
    <r>
      <rPr>
        <sz val="7"/>
        <rFont val="Verdana"/>
        <family val="2"/>
      </rPr>
      <t>608,17</t>
    </r>
  </si>
  <si>
    <r>
      <rPr>
        <sz val="7"/>
        <rFont val="Verdana"/>
        <family val="2"/>
      </rPr>
      <t>633,06</t>
    </r>
  </si>
  <si>
    <r>
      <rPr>
        <sz val="7"/>
        <rFont val="Verdana"/>
        <family val="2"/>
      </rPr>
      <t>619,52</t>
    </r>
  </si>
  <si>
    <r>
      <rPr>
        <sz val="7"/>
        <rFont val="Verdana"/>
        <family val="2"/>
      </rPr>
      <t>762,25</t>
    </r>
  </si>
  <si>
    <r>
      <rPr>
        <sz val="7"/>
        <rFont val="Verdana"/>
        <family val="2"/>
      </rPr>
      <t>630,58</t>
    </r>
  </si>
  <si>
    <r>
      <rPr>
        <sz val="7"/>
        <rFont val="Verdana"/>
        <family val="2"/>
      </rPr>
      <t>761,12</t>
    </r>
  </si>
  <si>
    <r>
      <rPr>
        <sz val="7"/>
        <rFont val="Verdana"/>
        <family val="2"/>
      </rPr>
      <t>623,05</t>
    </r>
  </si>
  <si>
    <r>
      <rPr>
        <sz val="7"/>
        <rFont val="Verdana"/>
        <family val="2"/>
      </rPr>
      <t>623,28</t>
    </r>
  </si>
  <si>
    <t>3 strefa</t>
  </si>
  <si>
    <r>
      <rPr>
        <b/>
        <sz val="7"/>
        <color rgb="FFFFFFFF"/>
        <rFont val="Verdana"/>
        <family val="2"/>
      </rPr>
      <t>C11</t>
    </r>
  </si>
  <si>
    <r>
      <rPr>
        <b/>
        <sz val="7"/>
        <color rgb="FFFFFFFF"/>
        <rFont val="Verdana"/>
        <family val="2"/>
      </rPr>
      <t>C12a</t>
    </r>
  </si>
  <si>
    <r>
      <rPr>
        <b/>
        <sz val="7"/>
        <color rgb="FFFFFFFF"/>
        <rFont val="Verdana"/>
        <family val="2"/>
      </rPr>
      <t>C12b</t>
    </r>
  </si>
  <si>
    <r>
      <rPr>
        <b/>
        <sz val="7"/>
        <color rgb="FFFFFFFF"/>
        <rFont val="Verdana"/>
        <family val="2"/>
      </rPr>
      <t>C12w</t>
    </r>
  </si>
  <si>
    <r>
      <rPr>
        <b/>
        <sz val="7"/>
        <color rgb="FFFFFFFF"/>
        <rFont val="Verdana"/>
        <family val="2"/>
      </rPr>
      <t>C21</t>
    </r>
  </si>
  <si>
    <r>
      <rPr>
        <b/>
        <sz val="7"/>
        <color rgb="FFFFFFFF"/>
        <rFont val="Verdana"/>
        <family val="2"/>
      </rPr>
      <t>C22a</t>
    </r>
  </si>
  <si>
    <r>
      <rPr>
        <b/>
        <sz val="7"/>
        <color rgb="FFFFFFFF"/>
        <rFont val="Verdana"/>
        <family val="2"/>
      </rPr>
      <t>C22b</t>
    </r>
  </si>
  <si>
    <r>
      <rPr>
        <b/>
        <sz val="7"/>
        <color rgb="FFFFFFFF"/>
        <rFont val="Verdana"/>
        <family val="2"/>
      </rPr>
      <t>C23</t>
    </r>
  </si>
  <si>
    <r>
      <rPr>
        <b/>
        <sz val="7"/>
        <color rgb="FFFFFFFF"/>
        <rFont val="Verdana"/>
        <family val="2"/>
      </rPr>
      <t>B21</t>
    </r>
  </si>
  <si>
    <r>
      <rPr>
        <b/>
        <sz val="7"/>
        <color rgb="FFFFFFFF"/>
        <rFont val="Verdana"/>
        <family val="2"/>
      </rPr>
      <t>B22</t>
    </r>
  </si>
  <si>
    <r>
      <rPr>
        <b/>
        <sz val="7"/>
        <color rgb="FFFFFFFF"/>
        <rFont val="Verdana"/>
        <family val="2"/>
      </rPr>
      <t>B23</t>
    </r>
  </si>
  <si>
    <r>
      <rPr>
        <sz val="7"/>
        <color rgb="FF3C3C3C"/>
        <rFont val="Verdana"/>
        <family val="2"/>
      </rPr>
      <t>OH z e-fakturą</t>
    </r>
  </si>
  <si>
    <r>
      <rPr>
        <b/>
        <sz val="24"/>
        <color rgb="FF3C3C3C"/>
        <rFont val="Verdana"/>
        <family val="2"/>
      </rPr>
      <t xml:space="preserve">Produkt TOP Grudzień 3 2023
</t>
    </r>
    <r>
      <rPr>
        <sz val="18"/>
        <color rgb="FF3C3C3C"/>
        <rFont val="Verdana"/>
        <family val="2"/>
      </rPr>
      <t>Ceny maksymalne</t>
    </r>
  </si>
  <si>
    <r>
      <rPr>
        <sz val="7"/>
        <rFont val="Verdana"/>
        <family val="2"/>
      </rPr>
      <t>680,58</t>
    </r>
  </si>
  <si>
    <r>
      <rPr>
        <sz val="7"/>
        <rFont val="Verdana"/>
        <family val="2"/>
      </rPr>
      <t>675,07</t>
    </r>
  </si>
  <si>
    <r>
      <rPr>
        <sz val="7"/>
        <rFont val="Verdana"/>
        <family val="2"/>
      </rPr>
      <t>674,34</t>
    </r>
  </si>
  <si>
    <r>
      <rPr>
        <sz val="7"/>
        <rFont val="Verdana"/>
        <family val="2"/>
      </rPr>
      <t>906,82</t>
    </r>
  </si>
  <si>
    <r>
      <rPr>
        <sz val="7"/>
        <rFont val="Verdana"/>
        <family val="2"/>
      </rPr>
      <t>954,21</t>
    </r>
  </si>
  <si>
    <r>
      <rPr>
        <sz val="7"/>
        <rFont val="Verdana"/>
        <family val="2"/>
      </rPr>
      <t>933,85</t>
    </r>
  </si>
  <si>
    <r>
      <rPr>
        <sz val="7"/>
        <rFont val="Verdana"/>
        <family val="2"/>
      </rPr>
      <t>935,88</t>
    </r>
  </si>
  <si>
    <r>
      <rPr>
        <sz val="7"/>
        <rFont val="Verdana"/>
        <family val="2"/>
      </rPr>
      <t>902,93</t>
    </r>
  </si>
  <si>
    <r>
      <rPr>
        <sz val="7"/>
        <rFont val="Verdana"/>
        <family val="2"/>
      </rPr>
      <t>960,28</t>
    </r>
  </si>
  <si>
    <r>
      <rPr>
        <sz val="7"/>
        <rFont val="Verdana"/>
        <family val="2"/>
      </rPr>
      <t>923,67</t>
    </r>
  </si>
  <si>
    <r>
      <rPr>
        <sz val="7"/>
        <rFont val="Verdana"/>
        <family val="2"/>
      </rPr>
      <t>926,23</t>
    </r>
  </si>
  <si>
    <r>
      <rPr>
        <sz val="7"/>
        <rFont val="Verdana"/>
        <family val="2"/>
      </rPr>
      <t>902,03</t>
    </r>
  </si>
  <si>
    <r>
      <rPr>
        <sz val="7"/>
        <rFont val="Verdana"/>
        <family val="2"/>
      </rPr>
      <t>959,91</t>
    </r>
  </si>
  <si>
    <r>
      <rPr>
        <sz val="7"/>
        <rFont val="Verdana"/>
        <family val="2"/>
      </rPr>
      <t>927,82</t>
    </r>
  </si>
  <si>
    <r>
      <rPr>
        <sz val="7"/>
        <rFont val="Verdana"/>
        <family val="2"/>
      </rPr>
      <t>886,21</t>
    </r>
  </si>
  <si>
    <r>
      <rPr>
        <sz val="7"/>
        <rFont val="Verdana"/>
        <family val="2"/>
      </rPr>
      <t>850,57</t>
    </r>
  </si>
  <si>
    <r>
      <rPr>
        <sz val="7"/>
        <rFont val="Verdana"/>
        <family val="2"/>
      </rPr>
      <t>852,41</t>
    </r>
  </si>
  <si>
    <r>
      <rPr>
        <sz val="7"/>
        <rFont val="Verdana"/>
        <family val="2"/>
      </rPr>
      <t>884,21</t>
    </r>
  </si>
  <si>
    <r>
      <rPr>
        <sz val="7"/>
        <rFont val="Verdana"/>
        <family val="2"/>
      </rPr>
      <t>865,61</t>
    </r>
  </si>
  <si>
    <r>
      <rPr>
        <sz val="7"/>
        <rFont val="Verdana"/>
        <family val="2"/>
      </rPr>
      <t>1021,41</t>
    </r>
  </si>
  <si>
    <r>
      <rPr>
        <sz val="7"/>
        <rFont val="Verdana"/>
        <family val="2"/>
      </rPr>
      <t>883,00</t>
    </r>
  </si>
  <si>
    <r>
      <rPr>
        <sz val="7"/>
        <rFont val="Verdana"/>
        <family val="2"/>
      </rPr>
      <t>1020,83</t>
    </r>
  </si>
  <si>
    <r>
      <rPr>
        <sz val="7"/>
        <rFont val="Verdana"/>
        <family val="2"/>
      </rPr>
      <t>871,54</t>
    </r>
  </si>
  <si>
    <r>
      <rPr>
        <sz val="7"/>
        <rFont val="Verdana"/>
        <family val="2"/>
      </rPr>
      <t>871,69</t>
    </r>
  </si>
  <si>
    <r>
      <rPr>
        <sz val="7"/>
        <rFont val="Verdana"/>
        <family val="2"/>
      </rPr>
      <t>996,57</t>
    </r>
  </si>
  <si>
    <r>
      <rPr>
        <sz val="7"/>
        <rFont val="Verdana"/>
        <family val="2"/>
      </rPr>
      <t>1057,17</t>
    </r>
  </si>
  <si>
    <r>
      <rPr>
        <sz val="7"/>
        <rFont val="Verdana"/>
        <family val="2"/>
      </rPr>
      <t>1029,69</t>
    </r>
  </si>
  <si>
    <r>
      <rPr>
        <sz val="7"/>
        <rFont val="Verdana"/>
        <family val="2"/>
      </rPr>
      <t>1030,76</t>
    </r>
  </si>
  <si>
    <r>
      <rPr>
        <sz val="7"/>
        <rFont val="Verdana"/>
        <family val="2"/>
      </rPr>
      <t>988,83</t>
    </r>
  </si>
  <si>
    <r>
      <rPr>
        <sz val="7"/>
        <rFont val="Verdana"/>
        <family val="2"/>
      </rPr>
      <t>1064,58</t>
    </r>
  </si>
  <si>
    <r>
      <rPr>
        <sz val="7"/>
        <rFont val="Verdana"/>
        <family val="2"/>
      </rPr>
      <t>1018,65</t>
    </r>
  </si>
  <si>
    <r>
      <rPr>
        <sz val="7"/>
        <rFont val="Verdana"/>
        <family val="2"/>
      </rPr>
      <t>1032,37</t>
    </r>
  </si>
  <si>
    <r>
      <rPr>
        <sz val="7"/>
        <rFont val="Verdana"/>
        <family val="2"/>
      </rPr>
      <t>987,74</t>
    </r>
  </si>
  <si>
    <r>
      <rPr>
        <sz val="7"/>
        <rFont val="Verdana"/>
        <family val="2"/>
      </rPr>
      <t>1068,11</t>
    </r>
  </si>
  <si>
    <r>
      <rPr>
        <sz val="7"/>
        <rFont val="Verdana"/>
        <family val="2"/>
      </rPr>
      <t>1034,32</t>
    </r>
  </si>
  <si>
    <t>Lista produktów</t>
  </si>
  <si>
    <r>
      <rPr>
        <sz val="7"/>
        <rFont val="Verdana"/>
        <family val="2"/>
      </rPr>
      <t>964,50</t>
    </r>
  </si>
  <si>
    <r>
      <rPr>
        <sz val="7"/>
        <rFont val="Verdana"/>
        <family val="2"/>
      </rPr>
      <t>910,89</t>
    </r>
  </si>
  <si>
    <r>
      <rPr>
        <sz val="7"/>
        <rFont val="Verdana"/>
        <family val="2"/>
      </rPr>
      <t>913,07</t>
    </r>
  </si>
  <si>
    <r>
      <rPr>
        <sz val="7"/>
        <rFont val="Verdana"/>
        <family val="2"/>
      </rPr>
      <t>961,02</t>
    </r>
  </si>
  <si>
    <r>
      <rPr>
        <sz val="7"/>
        <rFont val="Verdana"/>
        <family val="2"/>
      </rPr>
      <t>922,54</t>
    </r>
  </si>
  <si>
    <r>
      <rPr>
        <sz val="7"/>
        <rFont val="Verdana"/>
        <family val="2"/>
      </rPr>
      <t>1139,56</t>
    </r>
  </si>
  <si>
    <r>
      <rPr>
        <sz val="7"/>
        <rFont val="Verdana"/>
        <family val="2"/>
      </rPr>
      <t>962,21</t>
    </r>
  </si>
  <si>
    <r>
      <rPr>
        <sz val="7"/>
        <rFont val="Verdana"/>
        <family val="2"/>
      </rPr>
      <t>1139,01</t>
    </r>
  </si>
  <si>
    <t>Top</t>
  </si>
  <si>
    <r>
      <rPr>
        <sz val="7"/>
        <rFont val="Verdana"/>
        <family val="2"/>
      </rPr>
      <t>941,33</t>
    </r>
  </si>
  <si>
    <r>
      <rPr>
        <sz val="7"/>
        <rFont val="Verdana"/>
        <family val="2"/>
      </rPr>
      <t>941,98</t>
    </r>
  </si>
  <si>
    <r>
      <rPr>
        <sz val="7"/>
        <rFont val="Verdana"/>
        <family val="2"/>
      </rPr>
      <t>1014,68</t>
    </r>
  </si>
  <si>
    <r>
      <rPr>
        <sz val="7"/>
        <rFont val="Verdana"/>
        <family val="2"/>
      </rPr>
      <t>1070,30</t>
    </r>
  </si>
  <si>
    <r>
      <rPr>
        <sz val="7"/>
        <rFont val="Verdana"/>
        <family val="2"/>
      </rPr>
      <t>1048,76</t>
    </r>
  </si>
  <si>
    <r>
      <rPr>
        <sz val="7"/>
        <rFont val="Verdana"/>
        <family val="2"/>
      </rPr>
      <t>1049,01</t>
    </r>
  </si>
  <si>
    <r>
      <rPr>
        <sz val="7"/>
        <rFont val="Verdana"/>
        <family val="2"/>
      </rPr>
      <t>1006,35</t>
    </r>
  </si>
  <si>
    <r>
      <rPr>
        <sz val="7"/>
        <rFont val="Verdana"/>
        <family val="2"/>
      </rPr>
      <t>1075,76</t>
    </r>
  </si>
  <si>
    <r>
      <rPr>
        <sz val="7"/>
        <rFont val="Verdana"/>
        <family val="2"/>
      </rPr>
      <t>1033,18</t>
    </r>
  </si>
  <si>
    <r>
      <rPr>
        <sz val="7"/>
        <rFont val="Verdana"/>
        <family val="2"/>
      </rPr>
      <t>1046,14</t>
    </r>
  </si>
  <si>
    <r>
      <rPr>
        <sz val="7"/>
        <rFont val="Verdana"/>
        <family val="2"/>
      </rPr>
      <t>1005,49</t>
    </r>
  </si>
  <si>
    <r>
      <rPr>
        <sz val="7"/>
        <rFont val="Verdana"/>
        <family val="2"/>
      </rPr>
      <t>1080,22</t>
    </r>
  </si>
  <si>
    <r>
      <rPr>
        <sz val="7"/>
        <rFont val="Verdana"/>
        <family val="2"/>
      </rPr>
      <t>1047,45</t>
    </r>
  </si>
  <si>
    <t>Promo utrzymanie</t>
  </si>
  <si>
    <r>
      <rPr>
        <sz val="7"/>
        <rFont val="Verdana"/>
        <family val="2"/>
      </rPr>
      <t>984,37</t>
    </r>
  </si>
  <si>
    <r>
      <rPr>
        <sz val="7"/>
        <rFont val="Verdana"/>
        <family val="2"/>
      </rPr>
      <t>935,45</t>
    </r>
  </si>
  <si>
    <r>
      <rPr>
        <sz val="7"/>
        <rFont val="Verdana"/>
        <family val="2"/>
      </rPr>
      <t>937,17</t>
    </r>
  </si>
  <si>
    <r>
      <rPr>
        <sz val="7"/>
        <rFont val="Verdana"/>
        <family val="2"/>
      </rPr>
      <t>980,70</t>
    </r>
  </si>
  <si>
    <r>
      <rPr>
        <sz val="7"/>
        <rFont val="Verdana"/>
        <family val="2"/>
      </rPr>
      <t>939,70</t>
    </r>
  </si>
  <si>
    <r>
      <rPr>
        <sz val="7"/>
        <rFont val="Verdana"/>
        <family val="2"/>
      </rPr>
      <t>1150,57</t>
    </r>
  </si>
  <si>
    <r>
      <rPr>
        <sz val="7"/>
        <rFont val="Verdana"/>
        <family val="2"/>
      </rPr>
      <t>981,61</t>
    </r>
  </si>
  <si>
    <r>
      <rPr>
        <sz val="7"/>
        <rFont val="Verdana"/>
        <family val="2"/>
      </rPr>
      <t>1151,07</t>
    </r>
  </si>
  <si>
    <r>
      <rPr>
        <sz val="7"/>
        <rFont val="Verdana"/>
        <family val="2"/>
      </rPr>
      <t>964,69</t>
    </r>
  </si>
  <si>
    <r>
      <rPr>
        <sz val="7"/>
        <rFont val="Verdana"/>
        <family val="2"/>
      </rPr>
      <t>965,14</t>
    </r>
  </si>
  <si>
    <r>
      <rPr>
        <sz val="7"/>
        <rFont val="Verdana"/>
        <family val="2"/>
      </rPr>
      <t>1016,11</t>
    </r>
  </si>
  <si>
    <r>
      <rPr>
        <sz val="7"/>
        <rFont val="Verdana"/>
        <family val="2"/>
      </rPr>
      <t>1069,00</t>
    </r>
  </si>
  <si>
    <r>
      <rPr>
        <sz val="7"/>
        <rFont val="Verdana"/>
        <family val="2"/>
      </rPr>
      <t>1045,27</t>
    </r>
  </si>
  <si>
    <r>
      <rPr>
        <sz val="7"/>
        <rFont val="Verdana"/>
        <family val="2"/>
      </rPr>
      <t>1047,06</t>
    </r>
  </si>
  <si>
    <r>
      <rPr>
        <sz val="7"/>
        <rFont val="Verdana"/>
        <family val="2"/>
      </rPr>
      <t>1009,78</t>
    </r>
  </si>
  <si>
    <r>
      <rPr>
        <sz val="7"/>
        <rFont val="Verdana"/>
        <family val="2"/>
      </rPr>
      <t>1075,32</t>
    </r>
  </si>
  <si>
    <r>
      <rPr>
        <sz val="7"/>
        <rFont val="Verdana"/>
        <family val="2"/>
      </rPr>
      <t>1033,85</t>
    </r>
  </si>
  <si>
    <r>
      <rPr>
        <sz val="7"/>
        <rFont val="Verdana"/>
        <family val="2"/>
      </rPr>
      <t>1038,60</t>
    </r>
  </si>
  <si>
    <r>
      <rPr>
        <sz val="7"/>
        <rFont val="Verdana"/>
        <family val="2"/>
      </rPr>
      <t>1008,51</t>
    </r>
  </si>
  <si>
    <r>
      <rPr>
        <sz val="7"/>
        <rFont val="Verdana"/>
        <family val="2"/>
      </rPr>
      <t>1071,17</t>
    </r>
  </si>
  <si>
    <r>
      <rPr>
        <sz val="7"/>
        <rFont val="Verdana"/>
        <family val="2"/>
      </rPr>
      <t>1039,68</t>
    </r>
  </si>
  <si>
    <r>
      <rPr>
        <sz val="7"/>
        <rFont val="Verdana"/>
        <family val="2"/>
      </rPr>
      <t>990,51</t>
    </r>
  </si>
  <si>
    <r>
      <rPr>
        <sz val="7"/>
        <rFont val="Verdana"/>
        <family val="2"/>
      </rPr>
      <t>952,53</t>
    </r>
  </si>
  <si>
    <r>
      <rPr>
        <sz val="7"/>
        <rFont val="Verdana"/>
        <family val="2"/>
      </rPr>
      <t>954,30</t>
    </r>
  </si>
  <si>
    <r>
      <rPr>
        <sz val="7"/>
        <rFont val="Verdana"/>
        <family val="2"/>
      </rPr>
      <t>987,56</t>
    </r>
  </si>
  <si>
    <r>
      <rPr>
        <sz val="7"/>
        <rFont val="Verdana"/>
        <family val="2"/>
      </rPr>
      <t>964,86</t>
    </r>
  </si>
  <si>
    <r>
      <rPr>
        <sz val="7"/>
        <rFont val="Verdana"/>
        <family val="2"/>
      </rPr>
      <t>1138,38</t>
    </r>
  </si>
  <si>
    <r>
      <rPr>
        <sz val="7"/>
        <rFont val="Verdana"/>
        <family val="2"/>
      </rPr>
      <t>985,11</t>
    </r>
  </si>
  <si>
    <r>
      <rPr>
        <sz val="7"/>
        <rFont val="Verdana"/>
        <family val="2"/>
      </rPr>
      <t>1137,20</t>
    </r>
  </si>
  <si>
    <r>
      <rPr>
        <sz val="7"/>
        <rFont val="Verdana"/>
        <family val="2"/>
      </rPr>
      <t>973,37</t>
    </r>
  </si>
  <si>
    <r>
      <rPr>
        <sz val="7"/>
        <rFont val="Verdana"/>
        <family val="2"/>
      </rPr>
      <t>973,66</t>
    </r>
  </si>
  <si>
    <r>
      <rPr>
        <sz val="7"/>
        <rFont val="Verdana"/>
        <family val="2"/>
      </rPr>
      <t>1006,43</t>
    </r>
  </si>
  <si>
    <r>
      <rPr>
        <sz val="7"/>
        <rFont val="Verdana"/>
        <family val="2"/>
      </rPr>
      <t>1053,10</t>
    </r>
  </si>
  <si>
    <r>
      <rPr>
        <sz val="7"/>
        <rFont val="Verdana"/>
        <family val="2"/>
      </rPr>
      <t>1032,89</t>
    </r>
  </si>
  <si>
    <r>
      <rPr>
        <sz val="7"/>
        <rFont val="Verdana"/>
        <family val="2"/>
      </rPr>
      <t>1035,00</t>
    </r>
  </si>
  <si>
    <r>
      <rPr>
        <sz val="7"/>
        <rFont val="Verdana"/>
        <family val="2"/>
      </rPr>
      <t>1001,89</t>
    </r>
  </si>
  <si>
    <r>
      <rPr>
        <sz val="7"/>
        <rFont val="Verdana"/>
        <family val="2"/>
      </rPr>
      <t>1058,94</t>
    </r>
  </si>
  <si>
    <r>
      <rPr>
        <sz val="7"/>
        <rFont val="Verdana"/>
        <family val="2"/>
      </rPr>
      <t>1021,35</t>
    </r>
  </si>
  <si>
    <r>
      <rPr>
        <sz val="7"/>
        <rFont val="Verdana"/>
        <family val="2"/>
      </rPr>
      <t>1020,07</t>
    </r>
  </si>
  <si>
    <r>
      <rPr>
        <sz val="7"/>
        <rFont val="Verdana"/>
        <family val="2"/>
      </rPr>
      <t>1000,76</t>
    </r>
  </si>
  <si>
    <r>
      <rPr>
        <sz val="7"/>
        <rFont val="Verdana"/>
        <family val="2"/>
      </rPr>
      <t>1054,80</t>
    </r>
  </si>
  <si>
    <r>
      <rPr>
        <sz val="7"/>
        <rFont val="Verdana"/>
        <family val="2"/>
      </rPr>
      <t>1021,15</t>
    </r>
  </si>
  <si>
    <r>
      <rPr>
        <sz val="7"/>
        <rFont val="Verdana"/>
        <family val="2"/>
      </rPr>
      <t>985,57</t>
    </r>
  </si>
  <si>
    <r>
      <rPr>
        <sz val="7"/>
        <rFont val="Verdana"/>
        <family val="2"/>
      </rPr>
      <t>956,27</t>
    </r>
  </si>
  <si>
    <r>
      <rPr>
        <sz val="7"/>
        <rFont val="Verdana"/>
        <family val="2"/>
      </rPr>
      <t>958,17</t>
    </r>
  </si>
  <si>
    <r>
      <rPr>
        <sz val="7"/>
        <rFont val="Verdana"/>
        <family val="2"/>
      </rPr>
      <t>983,06</t>
    </r>
  </si>
  <si>
    <r>
      <rPr>
        <sz val="7"/>
        <rFont val="Verdana"/>
        <family val="2"/>
      </rPr>
      <t>969,52</t>
    </r>
  </si>
  <si>
    <r>
      <rPr>
        <sz val="7"/>
        <rFont val="Verdana"/>
        <family val="2"/>
      </rPr>
      <t>1112,25</t>
    </r>
  </si>
  <si>
    <r>
      <rPr>
        <sz val="7"/>
        <rFont val="Verdana"/>
        <family val="2"/>
      </rPr>
      <t>980,58</t>
    </r>
  </si>
  <si>
    <r>
      <rPr>
        <sz val="7"/>
        <rFont val="Verdana"/>
        <family val="2"/>
      </rPr>
      <t>1111,12</t>
    </r>
  </si>
  <si>
    <r>
      <rPr>
        <sz val="7"/>
        <rFont val="Verdana"/>
        <family val="2"/>
      </rPr>
      <t>973,05</t>
    </r>
  </si>
  <si>
    <r>
      <rPr>
        <sz val="7"/>
        <rFont val="Verdana"/>
        <family val="2"/>
      </rPr>
      <t>973,28</t>
    </r>
  </si>
  <si>
    <t xml:space="preserve">TOP Promo Pozyskanie </t>
  </si>
  <si>
    <t>2025 I strefa</t>
  </si>
  <si>
    <r>
      <rPr>
        <sz val="7"/>
        <rFont val="Verdana"/>
        <family val="2"/>
      </rPr>
      <t>596,82</t>
    </r>
  </si>
  <si>
    <r>
      <rPr>
        <sz val="7"/>
        <rFont val="Verdana"/>
        <family val="2"/>
      </rPr>
      <t>644,21</t>
    </r>
  </si>
  <si>
    <r>
      <rPr>
        <sz val="7"/>
        <rFont val="Verdana"/>
        <family val="2"/>
      </rPr>
      <t>623,85</t>
    </r>
  </si>
  <si>
    <r>
      <rPr>
        <sz val="7"/>
        <rFont val="Verdana"/>
        <family val="2"/>
      </rPr>
      <t>625,88</t>
    </r>
  </si>
  <si>
    <r>
      <rPr>
        <sz val="7"/>
        <rFont val="Verdana"/>
        <family val="2"/>
      </rPr>
      <t>592,93</t>
    </r>
  </si>
  <si>
    <r>
      <rPr>
        <sz val="7"/>
        <rFont val="Verdana"/>
        <family val="2"/>
      </rPr>
      <t>650,28</t>
    </r>
  </si>
  <si>
    <r>
      <rPr>
        <sz val="7"/>
        <rFont val="Verdana"/>
        <family val="2"/>
      </rPr>
      <t>613,67</t>
    </r>
  </si>
  <si>
    <r>
      <rPr>
        <sz val="7"/>
        <rFont val="Verdana"/>
        <family val="2"/>
      </rPr>
      <t>616,23</t>
    </r>
  </si>
  <si>
    <r>
      <rPr>
        <sz val="7"/>
        <rFont val="Verdana"/>
        <family val="2"/>
      </rPr>
      <t>592,03</t>
    </r>
  </si>
  <si>
    <r>
      <rPr>
        <sz val="7"/>
        <rFont val="Verdana"/>
        <family val="2"/>
      </rPr>
      <t>649,91</t>
    </r>
  </si>
  <si>
    <r>
      <rPr>
        <sz val="7"/>
        <rFont val="Verdana"/>
        <family val="2"/>
      </rPr>
      <t>617,82</t>
    </r>
  </si>
  <si>
    <r>
      <rPr>
        <sz val="7"/>
        <rFont val="Verdana"/>
        <family val="2"/>
      </rPr>
      <t>576,21</t>
    </r>
  </si>
  <si>
    <r>
      <rPr>
        <sz val="7"/>
        <rFont val="Verdana"/>
        <family val="2"/>
      </rPr>
      <t>540,57</t>
    </r>
  </si>
  <si>
    <r>
      <rPr>
        <sz val="7"/>
        <rFont val="Verdana"/>
        <family val="2"/>
      </rPr>
      <t>542,41</t>
    </r>
  </si>
  <si>
    <r>
      <rPr>
        <sz val="7"/>
        <rFont val="Verdana"/>
        <family val="2"/>
      </rPr>
      <t>574,21</t>
    </r>
  </si>
  <si>
    <r>
      <rPr>
        <sz val="7"/>
        <rFont val="Verdana"/>
        <family val="2"/>
      </rPr>
      <t>555,61</t>
    </r>
  </si>
  <si>
    <r>
      <rPr>
        <sz val="7"/>
        <rFont val="Verdana"/>
        <family val="2"/>
      </rPr>
      <t>711,41</t>
    </r>
  </si>
  <si>
    <r>
      <rPr>
        <sz val="7"/>
        <rFont val="Verdana"/>
        <family val="2"/>
      </rPr>
      <t>573,00</t>
    </r>
  </si>
  <si>
    <r>
      <rPr>
        <sz val="7"/>
        <rFont val="Verdana"/>
        <family val="2"/>
      </rPr>
      <t>710,83</t>
    </r>
  </si>
  <si>
    <r>
      <rPr>
        <sz val="7"/>
        <rFont val="Verdana"/>
        <family val="2"/>
      </rPr>
      <t>561,54</t>
    </r>
  </si>
  <si>
    <r>
      <rPr>
        <sz val="7"/>
        <rFont val="Verdana"/>
        <family val="2"/>
      </rPr>
      <t>561,69</t>
    </r>
  </si>
  <si>
    <t>2026 I strefa</t>
  </si>
  <si>
    <r>
      <rPr>
        <sz val="7"/>
        <rFont val="Verdana"/>
        <family val="2"/>
      </rPr>
      <t>611,57</t>
    </r>
  </si>
  <si>
    <r>
      <rPr>
        <sz val="7"/>
        <rFont val="Verdana"/>
        <family val="2"/>
      </rPr>
      <t>672,17</t>
    </r>
  </si>
  <si>
    <r>
      <rPr>
        <sz val="7"/>
        <rFont val="Verdana"/>
        <family val="2"/>
      </rPr>
      <t>644,69</t>
    </r>
  </si>
  <si>
    <r>
      <rPr>
        <sz val="7"/>
        <rFont val="Verdana"/>
        <family val="2"/>
      </rPr>
      <t>645,76</t>
    </r>
  </si>
  <si>
    <r>
      <rPr>
        <sz val="7"/>
        <rFont val="Verdana"/>
        <family val="2"/>
      </rPr>
      <t>603,83</t>
    </r>
  </si>
  <si>
    <r>
      <rPr>
        <sz val="7"/>
        <rFont val="Verdana"/>
        <family val="2"/>
      </rPr>
      <t>679,58</t>
    </r>
  </si>
  <si>
    <r>
      <rPr>
        <sz val="7"/>
        <rFont val="Verdana"/>
        <family val="2"/>
      </rPr>
      <t>633,65</t>
    </r>
  </si>
  <si>
    <r>
      <rPr>
        <sz val="7"/>
        <rFont val="Verdana"/>
        <family val="2"/>
      </rPr>
      <t>647,37</t>
    </r>
  </si>
  <si>
    <r>
      <rPr>
        <sz val="7"/>
        <rFont val="Verdana"/>
        <family val="2"/>
      </rPr>
      <t>602,74</t>
    </r>
  </si>
  <si>
    <r>
      <rPr>
        <sz val="7"/>
        <rFont val="Verdana"/>
        <family val="2"/>
      </rPr>
      <t>683,11</t>
    </r>
  </si>
  <si>
    <r>
      <rPr>
        <sz val="7"/>
        <rFont val="Verdana"/>
        <family val="2"/>
      </rPr>
      <t>649,32</t>
    </r>
  </si>
  <si>
    <r>
      <rPr>
        <sz val="7"/>
        <rFont val="Verdana"/>
        <family val="2"/>
      </rPr>
      <t>579,50</t>
    </r>
  </si>
  <si>
    <r>
      <rPr>
        <sz val="7"/>
        <rFont val="Verdana"/>
        <family val="2"/>
      </rPr>
      <t>525,89</t>
    </r>
  </si>
  <si>
    <r>
      <rPr>
        <sz val="7"/>
        <rFont val="Verdana"/>
        <family val="2"/>
      </rPr>
      <t>528,07</t>
    </r>
  </si>
  <si>
    <r>
      <rPr>
        <sz val="7"/>
        <rFont val="Verdana"/>
        <family val="2"/>
      </rPr>
      <t>576,02</t>
    </r>
  </si>
  <si>
    <r>
      <rPr>
        <sz val="7"/>
        <rFont val="Verdana"/>
        <family val="2"/>
      </rPr>
      <t>537,54</t>
    </r>
  </si>
  <si>
    <r>
      <rPr>
        <sz val="7"/>
        <rFont val="Verdana"/>
        <family val="2"/>
      </rPr>
      <t>754,56</t>
    </r>
  </si>
  <si>
    <r>
      <rPr>
        <sz val="7"/>
        <rFont val="Verdana"/>
        <family val="2"/>
      </rPr>
      <t>577,21</t>
    </r>
  </si>
  <si>
    <r>
      <rPr>
        <sz val="7"/>
        <rFont val="Verdana"/>
        <family val="2"/>
      </rPr>
      <t>754,01</t>
    </r>
  </si>
  <si>
    <r>
      <rPr>
        <sz val="7"/>
        <rFont val="Verdana"/>
        <family val="2"/>
      </rPr>
      <t>556,33</t>
    </r>
  </si>
  <si>
    <r>
      <rPr>
        <sz val="7"/>
        <rFont val="Verdana"/>
        <family val="2"/>
      </rPr>
      <t>556,98</t>
    </r>
  </si>
  <si>
    <t>2027 I strefa</t>
  </si>
  <si>
    <r>
      <rPr>
        <sz val="7"/>
        <rFont val="Verdana"/>
        <family val="2"/>
      </rPr>
      <t>602,46</t>
    </r>
  </si>
  <si>
    <r>
      <rPr>
        <sz val="7"/>
        <rFont val="Verdana"/>
        <family val="2"/>
      </rPr>
      <t>654,12</t>
    </r>
  </si>
  <si>
    <r>
      <rPr>
        <sz val="7"/>
        <rFont val="Verdana"/>
        <family val="2"/>
      </rPr>
      <t>634,11</t>
    </r>
  </si>
  <si>
    <r>
      <rPr>
        <sz val="7"/>
        <rFont val="Verdana"/>
        <family val="2"/>
      </rPr>
      <t>634,35</t>
    </r>
  </si>
  <si>
    <r>
      <rPr>
        <sz val="7"/>
        <rFont val="Verdana"/>
        <family val="2"/>
      </rPr>
      <t>594,74</t>
    </r>
  </si>
  <si>
    <r>
      <rPr>
        <sz val="7"/>
        <rFont val="Verdana"/>
        <family val="2"/>
      </rPr>
      <t>659,18</t>
    </r>
  </si>
  <si>
    <r>
      <rPr>
        <sz val="7"/>
        <rFont val="Verdana"/>
        <family val="2"/>
      </rPr>
      <t>619,64</t>
    </r>
  </si>
  <si>
    <r>
      <rPr>
        <sz val="7"/>
        <rFont val="Verdana"/>
        <family val="2"/>
      </rPr>
      <t>631,68</t>
    </r>
  </si>
  <si>
    <r>
      <rPr>
        <sz val="7"/>
        <rFont val="Verdana"/>
        <family val="2"/>
      </rPr>
      <t>593,93</t>
    </r>
  </si>
  <si>
    <r>
      <rPr>
        <sz val="7"/>
        <rFont val="Verdana"/>
        <family val="2"/>
      </rPr>
      <t>663,33</t>
    </r>
  </si>
  <si>
    <r>
      <rPr>
        <sz val="7"/>
        <rFont val="Verdana"/>
        <family val="2"/>
      </rPr>
      <t>632,89</t>
    </r>
  </si>
  <si>
    <r>
      <rPr>
        <sz val="7"/>
        <rFont val="Verdana"/>
        <family val="2"/>
      </rPr>
      <t>574,32</t>
    </r>
  </si>
  <si>
    <r>
      <rPr>
        <sz val="7"/>
        <rFont val="Verdana"/>
        <family val="2"/>
      </rPr>
      <t>528,89</t>
    </r>
  </si>
  <si>
    <r>
      <rPr>
        <sz val="7"/>
        <rFont val="Verdana"/>
        <family val="2"/>
      </rPr>
      <t>530,49</t>
    </r>
  </si>
  <si>
    <r>
      <rPr>
        <sz val="7"/>
        <rFont val="Verdana"/>
        <family val="2"/>
      </rPr>
      <t>570,92</t>
    </r>
  </si>
  <si>
    <r>
      <rPr>
        <sz val="7"/>
        <rFont val="Verdana"/>
        <family val="2"/>
      </rPr>
      <t>532,84</t>
    </r>
  </si>
  <si>
    <r>
      <rPr>
        <sz val="7"/>
        <rFont val="Verdana"/>
        <family val="2"/>
      </rPr>
      <t>728,66</t>
    </r>
  </si>
  <si>
    <r>
      <rPr>
        <sz val="7"/>
        <rFont val="Verdana"/>
        <family val="2"/>
      </rPr>
      <t>571,76</t>
    </r>
  </si>
  <si>
    <r>
      <rPr>
        <sz val="7"/>
        <rFont val="Verdana"/>
        <family val="2"/>
      </rPr>
      <t>729,12</t>
    </r>
  </si>
  <si>
    <r>
      <rPr>
        <sz val="7"/>
        <rFont val="Verdana"/>
        <family val="2"/>
      </rPr>
      <t>556,05</t>
    </r>
  </si>
  <si>
    <r>
      <rPr>
        <sz val="7"/>
        <rFont val="Verdana"/>
        <family val="2"/>
      </rPr>
      <t>556,47</t>
    </r>
  </si>
  <si>
    <t>2028 I strefa</t>
  </si>
  <si>
    <r>
      <rPr>
        <sz val="7"/>
        <rFont val="Verdana"/>
        <family val="2"/>
      </rPr>
      <t>567,93</t>
    </r>
  </si>
  <si>
    <r>
      <rPr>
        <sz val="7"/>
        <rFont val="Verdana"/>
        <family val="2"/>
      </rPr>
      <t>614,17</t>
    </r>
  </si>
  <si>
    <r>
      <rPr>
        <sz val="7"/>
        <rFont val="Verdana"/>
        <family val="2"/>
      </rPr>
      <t>593,42</t>
    </r>
  </si>
  <si>
    <r>
      <rPr>
        <sz val="7"/>
        <rFont val="Verdana"/>
        <family val="2"/>
      </rPr>
      <t>594,98</t>
    </r>
  </si>
  <si>
    <r>
      <rPr>
        <sz val="7"/>
        <rFont val="Verdana"/>
        <family val="2"/>
      </rPr>
      <t>562,40</t>
    </r>
  </si>
  <si>
    <r>
      <rPr>
        <sz val="7"/>
        <rFont val="Verdana"/>
        <family val="2"/>
      </rPr>
      <t>619,69</t>
    </r>
  </si>
  <si>
    <r>
      <rPr>
        <sz val="7"/>
        <rFont val="Verdana"/>
        <family val="2"/>
      </rPr>
      <t>583,44</t>
    </r>
  </si>
  <si>
    <r>
      <rPr>
        <sz val="7"/>
        <rFont val="Verdana"/>
        <family val="2"/>
      </rPr>
      <t>587,59</t>
    </r>
  </si>
  <si>
    <r>
      <rPr>
        <sz val="7"/>
        <rFont val="Verdana"/>
        <family val="2"/>
      </rPr>
      <t>561,28</t>
    </r>
  </si>
  <si>
    <r>
      <rPr>
        <sz val="7"/>
        <rFont val="Verdana"/>
        <family val="2"/>
      </rPr>
      <t>616,06</t>
    </r>
  </si>
  <si>
    <r>
      <rPr>
        <sz val="7"/>
        <rFont val="Verdana"/>
        <family val="2"/>
      </rPr>
      <t>588,54</t>
    </r>
  </si>
  <si>
    <r>
      <rPr>
        <sz val="7"/>
        <rFont val="Verdana"/>
        <family val="2"/>
      </rPr>
      <t>545,54</t>
    </r>
  </si>
  <si>
    <r>
      <rPr>
        <sz val="7"/>
        <rFont val="Verdana"/>
        <family val="2"/>
      </rPr>
      <t>512,35</t>
    </r>
  </si>
  <si>
    <r>
      <rPr>
        <sz val="7"/>
        <rFont val="Verdana"/>
        <family val="2"/>
      </rPr>
      <t>513,89</t>
    </r>
  </si>
  <si>
    <r>
      <rPr>
        <sz val="7"/>
        <rFont val="Verdana"/>
        <family val="2"/>
      </rPr>
      <t>542,97</t>
    </r>
  </si>
  <si>
    <r>
      <rPr>
        <sz val="7"/>
        <rFont val="Verdana"/>
        <family val="2"/>
      </rPr>
      <t>523,12</t>
    </r>
  </si>
  <si>
    <r>
      <rPr>
        <sz val="7"/>
        <rFont val="Verdana"/>
        <family val="2"/>
      </rPr>
      <t>674,82</t>
    </r>
  </si>
  <si>
    <r>
      <rPr>
        <sz val="7"/>
        <rFont val="Verdana"/>
        <family val="2"/>
      </rPr>
      <t>540,83</t>
    </r>
  </si>
  <si>
    <r>
      <rPr>
        <sz val="7"/>
        <rFont val="Verdana"/>
        <family val="2"/>
      </rPr>
      <t>673,79</t>
    </r>
  </si>
  <si>
    <r>
      <rPr>
        <sz val="7"/>
        <rFont val="Verdana"/>
        <family val="2"/>
      </rPr>
      <t>530,56</t>
    </r>
  </si>
  <si>
    <r>
      <rPr>
        <sz val="7"/>
        <rFont val="Verdana"/>
        <family val="2"/>
      </rPr>
      <t>530,82</t>
    </r>
  </si>
  <si>
    <t>2029 I strefa</t>
  </si>
  <si>
    <r>
      <rPr>
        <sz val="7"/>
        <rFont val="Verdana"/>
        <family val="2"/>
      </rPr>
      <t>517,23</t>
    </r>
  </si>
  <si>
    <r>
      <rPr>
        <sz val="7"/>
        <rFont val="Verdana"/>
        <family val="2"/>
      </rPr>
      <t>554,02</t>
    </r>
  </si>
  <si>
    <r>
      <rPr>
        <sz val="7"/>
        <rFont val="Verdana"/>
        <family val="2"/>
      </rPr>
      <t>538,09</t>
    </r>
  </si>
  <si>
    <r>
      <rPr>
        <sz val="7"/>
        <rFont val="Verdana"/>
        <family val="2"/>
      </rPr>
      <t>539,75</t>
    </r>
  </si>
  <si>
    <r>
      <rPr>
        <sz val="7"/>
        <rFont val="Verdana"/>
        <family val="2"/>
      </rPr>
      <t>508,65</t>
    </r>
  </si>
  <si>
    <r>
      <rPr>
        <sz val="7"/>
        <rFont val="Verdana"/>
        <family val="2"/>
      </rPr>
      <t>553,61</t>
    </r>
  </si>
  <si>
    <r>
      <rPr>
        <sz val="7"/>
        <rFont val="Verdana"/>
        <family val="2"/>
      </rPr>
      <t>523,99</t>
    </r>
  </si>
  <si>
    <r>
      <rPr>
        <sz val="7"/>
        <rFont val="Verdana"/>
        <family val="2"/>
      </rPr>
      <t>522,98</t>
    </r>
  </si>
  <si>
    <r>
      <rPr>
        <sz val="7"/>
        <rFont val="Verdana"/>
        <family val="2"/>
      </rPr>
      <t>512,76</t>
    </r>
  </si>
  <si>
    <r>
      <rPr>
        <sz val="7"/>
        <rFont val="Verdana"/>
        <family val="2"/>
      </rPr>
      <t>555,36</t>
    </r>
  </si>
  <si>
    <r>
      <rPr>
        <sz val="7"/>
        <rFont val="Verdana"/>
        <family val="2"/>
      </rPr>
      <t>528,83</t>
    </r>
  </si>
  <si>
    <r>
      <rPr>
        <sz val="7"/>
        <rFont val="Verdana"/>
        <family val="2"/>
      </rPr>
      <t>500,79</t>
    </r>
  </si>
  <si>
    <r>
      <rPr>
        <sz val="7"/>
        <rFont val="Verdana"/>
        <family val="2"/>
      </rPr>
      <t>477,69</t>
    </r>
  </si>
  <si>
    <r>
      <rPr>
        <sz val="7"/>
        <rFont val="Verdana"/>
        <family val="2"/>
      </rPr>
      <t>479,19</t>
    </r>
  </si>
  <si>
    <r>
      <rPr>
        <sz val="7"/>
        <rFont val="Verdana"/>
        <family val="2"/>
      </rPr>
      <t>493,81</t>
    </r>
  </si>
  <si>
    <r>
      <rPr>
        <sz val="7"/>
        <rFont val="Verdana"/>
        <family val="2"/>
      </rPr>
      <t>483,14</t>
    </r>
  </si>
  <si>
    <r>
      <rPr>
        <sz val="7"/>
        <rFont val="Verdana"/>
        <family val="2"/>
      </rPr>
      <t>595,63</t>
    </r>
  </si>
  <si>
    <r>
      <rPr>
        <sz val="7"/>
        <rFont val="Verdana"/>
        <family val="2"/>
      </rPr>
      <t>496,86</t>
    </r>
  </si>
  <si>
    <r>
      <rPr>
        <sz val="7"/>
        <rFont val="Verdana"/>
        <family val="2"/>
      </rPr>
      <t>599,74</t>
    </r>
  </si>
  <si>
    <r>
      <rPr>
        <sz val="7"/>
        <rFont val="Verdana"/>
        <family val="2"/>
      </rPr>
      <t>485,92</t>
    </r>
  </si>
  <si>
    <r>
      <rPr>
        <sz val="7"/>
        <rFont val="Verdana"/>
        <family val="2"/>
      </rPr>
      <t>491,10</t>
    </r>
  </si>
  <si>
    <r>
      <rPr>
        <b/>
        <sz val="24"/>
        <color rgb="FF3C3C3C"/>
        <rFont val="Verdana"/>
        <family val="2"/>
      </rPr>
      <t xml:space="preserve">TOP Promo Pozyskanie Grudzień 3 2023
</t>
    </r>
    <r>
      <rPr>
        <sz val="18"/>
        <color rgb="FF3C3C3C"/>
        <rFont val="Verdana"/>
        <family val="2"/>
      </rPr>
      <t>Ceny maksymalne</t>
    </r>
  </si>
  <si>
    <r>
      <rPr>
        <sz val="7"/>
        <rFont val="Verdana"/>
        <family val="2"/>
      </rPr>
      <t>896,82</t>
    </r>
  </si>
  <si>
    <r>
      <rPr>
        <sz val="7"/>
        <rFont val="Verdana"/>
        <family val="2"/>
      </rPr>
      <t>944,21</t>
    </r>
  </si>
  <si>
    <r>
      <rPr>
        <sz val="7"/>
        <rFont val="Verdana"/>
        <family val="2"/>
      </rPr>
      <t>923,85</t>
    </r>
  </si>
  <si>
    <r>
      <rPr>
        <sz val="7"/>
        <rFont val="Verdana"/>
        <family val="2"/>
      </rPr>
      <t>925,88</t>
    </r>
  </si>
  <si>
    <r>
      <rPr>
        <sz val="7"/>
        <rFont val="Verdana"/>
        <family val="2"/>
      </rPr>
      <t>892,93</t>
    </r>
  </si>
  <si>
    <r>
      <rPr>
        <sz val="7"/>
        <rFont val="Verdana"/>
        <family val="2"/>
      </rPr>
      <t>950,28</t>
    </r>
  </si>
  <si>
    <r>
      <rPr>
        <sz val="7"/>
        <rFont val="Verdana"/>
        <family val="2"/>
      </rPr>
      <t>913,67</t>
    </r>
  </si>
  <si>
    <r>
      <rPr>
        <sz val="7"/>
        <rFont val="Verdana"/>
        <family val="2"/>
      </rPr>
      <t>916,23</t>
    </r>
  </si>
  <si>
    <r>
      <rPr>
        <sz val="7"/>
        <rFont val="Verdana"/>
        <family val="2"/>
      </rPr>
      <t>892,03</t>
    </r>
  </si>
  <si>
    <r>
      <rPr>
        <sz val="7"/>
        <rFont val="Verdana"/>
        <family val="2"/>
      </rPr>
      <t>949,91</t>
    </r>
  </si>
  <si>
    <r>
      <rPr>
        <sz val="7"/>
        <rFont val="Verdana"/>
        <family val="2"/>
      </rPr>
      <t>917,82</t>
    </r>
  </si>
  <si>
    <r>
      <rPr>
        <sz val="7"/>
        <rFont val="Verdana"/>
        <family val="2"/>
      </rPr>
      <t>876,21</t>
    </r>
  </si>
  <si>
    <r>
      <rPr>
        <sz val="7"/>
        <rFont val="Verdana"/>
        <family val="2"/>
      </rPr>
      <t>840,57</t>
    </r>
  </si>
  <si>
    <r>
      <rPr>
        <sz val="7"/>
        <rFont val="Verdana"/>
        <family val="2"/>
      </rPr>
      <t>842,41</t>
    </r>
  </si>
  <si>
    <r>
      <rPr>
        <sz val="7"/>
        <rFont val="Verdana"/>
        <family val="2"/>
      </rPr>
      <t>874,21</t>
    </r>
  </si>
  <si>
    <r>
      <rPr>
        <sz val="7"/>
        <rFont val="Verdana"/>
        <family val="2"/>
      </rPr>
      <t>855,61</t>
    </r>
  </si>
  <si>
    <r>
      <rPr>
        <sz val="7"/>
        <rFont val="Verdana"/>
        <family val="2"/>
      </rPr>
      <t>1011,41</t>
    </r>
  </si>
  <si>
    <r>
      <rPr>
        <sz val="7"/>
        <rFont val="Verdana"/>
        <family val="2"/>
      </rPr>
      <t>873,00</t>
    </r>
  </si>
  <si>
    <r>
      <rPr>
        <sz val="7"/>
        <rFont val="Verdana"/>
        <family val="2"/>
      </rPr>
      <t>1010,83</t>
    </r>
  </si>
  <si>
    <r>
      <rPr>
        <sz val="7"/>
        <rFont val="Verdana"/>
        <family val="2"/>
      </rPr>
      <t>861,54</t>
    </r>
  </si>
  <si>
    <r>
      <rPr>
        <sz val="7"/>
        <rFont val="Verdana"/>
        <family val="2"/>
      </rPr>
      <t>861,69</t>
    </r>
  </si>
  <si>
    <r>
      <rPr>
        <sz val="7"/>
        <rFont val="Verdana"/>
        <family val="2"/>
      </rPr>
      <t>961,57</t>
    </r>
  </si>
  <si>
    <r>
      <rPr>
        <sz val="7"/>
        <rFont val="Verdana"/>
        <family val="2"/>
      </rPr>
      <t>1022,17</t>
    </r>
  </si>
  <si>
    <r>
      <rPr>
        <sz val="7"/>
        <rFont val="Verdana"/>
        <family val="2"/>
      </rPr>
      <t>994,69</t>
    </r>
  </si>
  <si>
    <r>
      <rPr>
        <sz val="7"/>
        <rFont val="Verdana"/>
        <family val="2"/>
      </rPr>
      <t>995,76</t>
    </r>
  </si>
  <si>
    <r>
      <rPr>
        <sz val="7"/>
        <rFont val="Verdana"/>
        <family val="2"/>
      </rPr>
      <t>953,83</t>
    </r>
  </si>
  <si>
    <r>
      <rPr>
        <sz val="7"/>
        <rFont val="Verdana"/>
        <family val="2"/>
      </rPr>
      <t>1029,58</t>
    </r>
  </si>
  <si>
    <r>
      <rPr>
        <sz val="7"/>
        <rFont val="Verdana"/>
        <family val="2"/>
      </rPr>
      <t>983,65</t>
    </r>
  </si>
  <si>
    <r>
      <rPr>
        <sz val="7"/>
        <rFont val="Verdana"/>
        <family val="2"/>
      </rPr>
      <t>997,37</t>
    </r>
  </si>
  <si>
    <r>
      <rPr>
        <sz val="7"/>
        <rFont val="Verdana"/>
        <family val="2"/>
      </rPr>
      <t>952,74</t>
    </r>
  </si>
  <si>
    <r>
      <rPr>
        <sz val="7"/>
        <rFont val="Verdana"/>
        <family val="2"/>
      </rPr>
      <t>1033,11</t>
    </r>
  </si>
  <si>
    <r>
      <rPr>
        <sz val="7"/>
        <rFont val="Verdana"/>
        <family val="2"/>
      </rPr>
      <t>999,32</t>
    </r>
  </si>
  <si>
    <r>
      <rPr>
        <sz val="7"/>
        <rFont val="Verdana"/>
        <family val="2"/>
      </rPr>
      <t>929,50</t>
    </r>
  </si>
  <si>
    <r>
      <rPr>
        <sz val="7"/>
        <rFont val="Verdana"/>
        <family val="2"/>
      </rPr>
      <t>875,89</t>
    </r>
  </si>
  <si>
    <r>
      <rPr>
        <sz val="7"/>
        <rFont val="Verdana"/>
        <family val="2"/>
      </rPr>
      <t>878,07</t>
    </r>
  </si>
  <si>
    <r>
      <rPr>
        <sz val="7"/>
        <rFont val="Verdana"/>
        <family val="2"/>
      </rPr>
      <t>926,02</t>
    </r>
  </si>
  <si>
    <r>
      <rPr>
        <sz val="7"/>
        <rFont val="Verdana"/>
        <family val="2"/>
      </rPr>
      <t>887,54</t>
    </r>
  </si>
  <si>
    <r>
      <rPr>
        <sz val="7"/>
        <rFont val="Verdana"/>
        <family val="2"/>
      </rPr>
      <t>1104,56</t>
    </r>
  </si>
  <si>
    <r>
      <rPr>
        <sz val="7"/>
        <rFont val="Verdana"/>
        <family val="2"/>
      </rPr>
      <t>927,21</t>
    </r>
  </si>
  <si>
    <r>
      <rPr>
        <sz val="7"/>
        <rFont val="Verdana"/>
        <family val="2"/>
      </rPr>
      <t>1104,01</t>
    </r>
  </si>
  <si>
    <r>
      <rPr>
        <sz val="7"/>
        <rFont val="Verdana"/>
        <family val="2"/>
      </rPr>
      <t>906,33</t>
    </r>
  </si>
  <si>
    <r>
      <rPr>
        <sz val="7"/>
        <rFont val="Verdana"/>
        <family val="2"/>
      </rPr>
      <t>906,98</t>
    </r>
  </si>
  <si>
    <r>
      <rPr>
        <sz val="7"/>
        <rFont val="Verdana"/>
        <family val="2"/>
      </rPr>
      <t>952,46</t>
    </r>
  </si>
  <si>
    <r>
      <rPr>
        <sz val="7"/>
        <rFont val="Verdana"/>
        <family val="2"/>
      </rPr>
      <t>1004,12</t>
    </r>
  </si>
  <si>
    <r>
      <rPr>
        <sz val="7"/>
        <rFont val="Verdana"/>
        <family val="2"/>
      </rPr>
      <t>984,11</t>
    </r>
  </si>
  <si>
    <r>
      <rPr>
        <sz val="7"/>
        <rFont val="Verdana"/>
        <family val="2"/>
      </rPr>
      <t>984,35</t>
    </r>
  </si>
  <si>
    <r>
      <rPr>
        <sz val="7"/>
        <rFont val="Verdana"/>
        <family val="2"/>
      </rPr>
      <t>944,74</t>
    </r>
  </si>
  <si>
    <r>
      <rPr>
        <sz val="7"/>
        <rFont val="Verdana"/>
        <family val="2"/>
      </rPr>
      <t>1009,18</t>
    </r>
  </si>
  <si>
    <r>
      <rPr>
        <sz val="7"/>
        <rFont val="Verdana"/>
        <family val="2"/>
      </rPr>
      <t>969,64</t>
    </r>
  </si>
  <si>
    <r>
      <rPr>
        <sz val="7"/>
        <rFont val="Verdana"/>
        <family val="2"/>
      </rPr>
      <t>981,68</t>
    </r>
  </si>
  <si>
    <r>
      <rPr>
        <sz val="7"/>
        <rFont val="Verdana"/>
        <family val="2"/>
      </rPr>
      <t>943,93</t>
    </r>
  </si>
  <si>
    <r>
      <rPr>
        <sz val="7"/>
        <rFont val="Verdana"/>
        <family val="2"/>
      </rPr>
      <t>1013,33</t>
    </r>
  </si>
  <si>
    <r>
      <rPr>
        <sz val="7"/>
        <rFont val="Verdana"/>
        <family val="2"/>
      </rPr>
      <t>982,89</t>
    </r>
  </si>
  <si>
    <r>
      <rPr>
        <sz val="7"/>
        <rFont val="Verdana"/>
        <family val="2"/>
      </rPr>
      <t>924,32</t>
    </r>
  </si>
  <si>
    <r>
      <rPr>
        <sz val="7"/>
        <rFont val="Verdana"/>
        <family val="2"/>
      </rPr>
      <t>878,89</t>
    </r>
  </si>
  <si>
    <r>
      <rPr>
        <sz val="7"/>
        <rFont val="Verdana"/>
        <family val="2"/>
      </rPr>
      <t>880,49</t>
    </r>
  </si>
  <si>
    <r>
      <rPr>
        <sz val="7"/>
        <rFont val="Verdana"/>
        <family val="2"/>
      </rPr>
      <t>920,92</t>
    </r>
  </si>
  <si>
    <r>
      <rPr>
        <sz val="7"/>
        <rFont val="Verdana"/>
        <family val="2"/>
      </rPr>
      <t>882,84</t>
    </r>
  </si>
  <si>
    <r>
      <rPr>
        <sz val="7"/>
        <rFont val="Verdana"/>
        <family val="2"/>
      </rPr>
      <t>1078,66</t>
    </r>
  </si>
  <si>
    <r>
      <rPr>
        <sz val="7"/>
        <rFont val="Verdana"/>
        <family val="2"/>
      </rPr>
      <t>921,76</t>
    </r>
  </si>
  <si>
    <r>
      <rPr>
        <sz val="7"/>
        <rFont val="Verdana"/>
        <family val="2"/>
      </rPr>
      <t>1079,12</t>
    </r>
  </si>
  <si>
    <r>
      <rPr>
        <sz val="7"/>
        <rFont val="Verdana"/>
        <family val="2"/>
      </rPr>
      <t>906,05</t>
    </r>
  </si>
  <si>
    <r>
      <rPr>
        <sz val="7"/>
        <rFont val="Verdana"/>
        <family val="2"/>
      </rPr>
      <t>906,47</t>
    </r>
  </si>
  <si>
    <r>
      <rPr>
        <sz val="7"/>
        <rFont val="Verdana"/>
        <family val="2"/>
      </rPr>
      <t>917,93</t>
    </r>
  </si>
  <si>
    <r>
      <rPr>
        <sz val="7"/>
        <rFont val="Verdana"/>
        <family val="2"/>
      </rPr>
      <t>964,17</t>
    </r>
  </si>
  <si>
    <r>
      <rPr>
        <sz val="7"/>
        <rFont val="Verdana"/>
        <family val="2"/>
      </rPr>
      <t>943,42</t>
    </r>
  </si>
  <si>
    <r>
      <rPr>
        <sz val="7"/>
        <rFont val="Verdana"/>
        <family val="2"/>
      </rPr>
      <t>944,98</t>
    </r>
  </si>
  <si>
    <r>
      <rPr>
        <sz val="7"/>
        <rFont val="Verdana"/>
        <family val="2"/>
      </rPr>
      <t>912,40</t>
    </r>
  </si>
  <si>
    <r>
      <rPr>
        <sz val="7"/>
        <rFont val="Verdana"/>
        <family val="2"/>
      </rPr>
      <t>969,69</t>
    </r>
  </si>
  <si>
    <r>
      <rPr>
        <sz val="7"/>
        <rFont val="Verdana"/>
        <family val="2"/>
      </rPr>
      <t>933,44</t>
    </r>
  </si>
  <si>
    <r>
      <rPr>
        <sz val="7"/>
        <rFont val="Verdana"/>
        <family val="2"/>
      </rPr>
      <t>937,59</t>
    </r>
  </si>
  <si>
    <r>
      <rPr>
        <sz val="7"/>
        <rFont val="Verdana"/>
        <family val="2"/>
      </rPr>
      <t>911,28</t>
    </r>
  </si>
  <si>
    <r>
      <rPr>
        <sz val="7"/>
        <rFont val="Verdana"/>
        <family val="2"/>
      </rPr>
      <t>966,06</t>
    </r>
  </si>
  <si>
    <r>
      <rPr>
        <sz val="7"/>
        <rFont val="Verdana"/>
        <family val="2"/>
      </rPr>
      <t>938,54</t>
    </r>
  </si>
  <si>
    <r>
      <rPr>
        <sz val="7"/>
        <rFont val="Verdana"/>
        <family val="2"/>
      </rPr>
      <t>895,54</t>
    </r>
  </si>
  <si>
    <r>
      <rPr>
        <sz val="7"/>
        <rFont val="Verdana"/>
        <family val="2"/>
      </rPr>
      <t>862,35</t>
    </r>
  </si>
  <si>
    <r>
      <rPr>
        <sz val="7"/>
        <rFont val="Verdana"/>
        <family val="2"/>
      </rPr>
      <t>863,89</t>
    </r>
  </si>
  <si>
    <r>
      <rPr>
        <sz val="7"/>
        <rFont val="Verdana"/>
        <family val="2"/>
      </rPr>
      <t>892,97</t>
    </r>
  </si>
  <si>
    <r>
      <rPr>
        <sz val="7"/>
        <rFont val="Verdana"/>
        <family val="2"/>
      </rPr>
      <t>873,12</t>
    </r>
  </si>
  <si>
    <r>
      <rPr>
        <sz val="7"/>
        <rFont val="Verdana"/>
        <family val="2"/>
      </rPr>
      <t>1024,82</t>
    </r>
  </si>
  <si>
    <r>
      <rPr>
        <sz val="7"/>
        <rFont val="Verdana"/>
        <family val="2"/>
      </rPr>
      <t>890,83</t>
    </r>
  </si>
  <si>
    <r>
      <rPr>
        <sz val="7"/>
        <rFont val="Verdana"/>
        <family val="2"/>
      </rPr>
      <t>1023,79</t>
    </r>
  </si>
  <si>
    <r>
      <rPr>
        <sz val="7"/>
        <rFont val="Verdana"/>
        <family val="2"/>
      </rPr>
      <t>880,56</t>
    </r>
  </si>
  <si>
    <r>
      <rPr>
        <sz val="7"/>
        <rFont val="Verdana"/>
        <family val="2"/>
      </rPr>
      <t>880,82</t>
    </r>
  </si>
  <si>
    <r>
      <rPr>
        <sz val="7"/>
        <rFont val="Verdana"/>
        <family val="2"/>
      </rPr>
      <t>867,23</t>
    </r>
  </si>
  <si>
    <r>
      <rPr>
        <sz val="7"/>
        <rFont val="Verdana"/>
        <family val="2"/>
      </rPr>
      <t>904,02</t>
    </r>
  </si>
  <si>
    <r>
      <rPr>
        <sz val="7"/>
        <rFont val="Verdana"/>
        <family val="2"/>
      </rPr>
      <t>888,09</t>
    </r>
  </si>
  <si>
    <r>
      <rPr>
        <sz val="7"/>
        <rFont val="Verdana"/>
        <family val="2"/>
      </rPr>
      <t>889,75</t>
    </r>
  </si>
  <si>
    <r>
      <rPr>
        <sz val="7"/>
        <rFont val="Verdana"/>
        <family val="2"/>
      </rPr>
      <t>858,65</t>
    </r>
  </si>
  <si>
    <r>
      <rPr>
        <sz val="7"/>
        <rFont val="Verdana"/>
        <family val="2"/>
      </rPr>
      <t>903,61</t>
    </r>
  </si>
  <si>
    <r>
      <rPr>
        <sz val="7"/>
        <rFont val="Verdana"/>
        <family val="2"/>
      </rPr>
      <t>873,99</t>
    </r>
  </si>
  <si>
    <r>
      <rPr>
        <sz val="7"/>
        <rFont val="Verdana"/>
        <family val="2"/>
      </rPr>
      <t>872,98</t>
    </r>
  </si>
  <si>
    <r>
      <rPr>
        <sz val="7"/>
        <rFont val="Verdana"/>
        <family val="2"/>
      </rPr>
      <t>862,76</t>
    </r>
  </si>
  <si>
    <r>
      <rPr>
        <sz val="7"/>
        <rFont val="Verdana"/>
        <family val="2"/>
      </rPr>
      <t>905,36</t>
    </r>
  </si>
  <si>
    <r>
      <rPr>
        <sz val="7"/>
        <rFont val="Verdana"/>
        <family val="2"/>
      </rPr>
      <t>878,83</t>
    </r>
  </si>
  <si>
    <r>
      <rPr>
        <sz val="7"/>
        <rFont val="Verdana"/>
        <family val="2"/>
      </rPr>
      <t>850,79</t>
    </r>
  </si>
  <si>
    <r>
      <rPr>
        <sz val="7"/>
        <rFont val="Verdana"/>
        <family val="2"/>
      </rPr>
      <t>827,69</t>
    </r>
  </si>
  <si>
    <r>
      <rPr>
        <sz val="7"/>
        <rFont val="Verdana"/>
        <family val="2"/>
      </rPr>
      <t>829,19</t>
    </r>
  </si>
  <si>
    <r>
      <rPr>
        <sz val="7"/>
        <rFont val="Verdana"/>
        <family val="2"/>
      </rPr>
      <t>843,81</t>
    </r>
  </si>
  <si>
    <r>
      <rPr>
        <sz val="7"/>
        <rFont val="Verdana"/>
        <family val="2"/>
      </rPr>
      <t>833,14</t>
    </r>
  </si>
  <si>
    <r>
      <rPr>
        <sz val="7"/>
        <rFont val="Verdana"/>
        <family val="2"/>
      </rPr>
      <t>945,63</t>
    </r>
  </si>
  <si>
    <r>
      <rPr>
        <sz val="7"/>
        <rFont val="Verdana"/>
        <family val="2"/>
      </rPr>
      <t>846,86</t>
    </r>
  </si>
  <si>
    <r>
      <rPr>
        <sz val="7"/>
        <rFont val="Verdana"/>
        <family val="2"/>
      </rPr>
      <t>949,74</t>
    </r>
  </si>
  <si>
    <r>
      <rPr>
        <sz val="7"/>
        <rFont val="Verdana"/>
        <family val="2"/>
      </rPr>
      <t>835,92</t>
    </r>
  </si>
  <si>
    <r>
      <rPr>
        <sz val="7"/>
        <rFont val="Verdana"/>
        <family val="2"/>
      </rPr>
      <t>841,10</t>
    </r>
  </si>
  <si>
    <r>
      <rPr>
        <b/>
        <sz val="24"/>
        <color rgb="FF3C3C3C"/>
        <rFont val="Verdana"/>
        <family val="2"/>
      </rPr>
      <t>TOP Promo Utrzymanie Grudzień 3 2023</t>
    </r>
  </si>
  <si>
    <r>
      <rPr>
        <b/>
        <sz val="24"/>
        <color rgb="FF3C3C3C"/>
        <rFont val="Verdana"/>
        <family val="2"/>
      </rPr>
      <t xml:space="preserve">TOP Promo Utrzymanie Grudzień 3 2023
</t>
    </r>
    <r>
      <rPr>
        <sz val="18"/>
        <color rgb="FF3C3C3C"/>
        <rFont val="Verdana"/>
        <family val="2"/>
      </rPr>
      <t>Ceny maksymalne</t>
    </r>
  </si>
  <si>
    <r>
      <rPr>
        <b/>
        <sz val="24"/>
        <color rgb="FF3C3C3C"/>
        <rFont val="Verdana"/>
        <family val="2"/>
      </rPr>
      <t xml:space="preserve">Produkt FIX Price Change (250 MWh)
</t>
    </r>
    <r>
      <rPr>
        <b/>
        <sz val="24"/>
        <color rgb="FF3C3C3C"/>
        <rFont val="Verdana"/>
        <family val="2"/>
      </rPr>
      <t>Grudzień 3 2023</t>
    </r>
  </si>
  <si>
    <r>
      <rPr>
        <b/>
        <sz val="7"/>
        <color rgb="FFFFFFFF"/>
        <rFont val="Cambria"/>
        <family val="1"/>
      </rPr>
      <t>C1x</t>
    </r>
  </si>
  <si>
    <r>
      <rPr>
        <b/>
        <sz val="7"/>
        <color rgb="FFFFFFFF"/>
        <rFont val="Cambria"/>
        <family val="1"/>
      </rPr>
      <t>B1x/B2x</t>
    </r>
  </si>
  <si>
    <r>
      <rPr>
        <sz val="7"/>
        <rFont val="Verdana"/>
        <family val="2"/>
      </rPr>
      <t>630,65</t>
    </r>
  </si>
  <si>
    <r>
      <rPr>
        <sz val="7"/>
        <rFont val="Verdana"/>
        <family val="2"/>
      </rPr>
      <t>624,54</t>
    </r>
  </si>
  <si>
    <r>
      <rPr>
        <sz val="7"/>
        <rFont val="Verdana"/>
        <family val="2"/>
      </rPr>
      <t>724,06</t>
    </r>
  </si>
  <si>
    <r>
      <rPr>
        <sz val="7"/>
        <rFont val="Verdana"/>
        <family val="2"/>
      </rPr>
      <t>715,09</t>
    </r>
  </si>
  <si>
    <r>
      <rPr>
        <b/>
        <sz val="7"/>
        <rFont val="Verdana"/>
        <family val="2"/>
      </rPr>
      <t xml:space="preserve">2026                                                               </t>
    </r>
    <r>
      <rPr>
        <sz val="7"/>
        <rFont val="Verdana"/>
        <family val="2"/>
      </rPr>
      <t xml:space="preserve">752,57                                                            743,54                                                            742,30
</t>
    </r>
    <r>
      <rPr>
        <b/>
        <sz val="7"/>
        <rFont val="Verdana"/>
        <family val="2"/>
      </rPr>
      <t xml:space="preserve">2027                                                               </t>
    </r>
    <r>
      <rPr>
        <sz val="7"/>
        <rFont val="Verdana"/>
        <family val="2"/>
      </rPr>
      <t xml:space="preserve">734,28                                                            723,91                                                            723,03
</t>
    </r>
    <r>
      <rPr>
        <b/>
        <sz val="7"/>
        <rFont val="Verdana"/>
        <family val="2"/>
      </rPr>
      <t xml:space="preserve">2028                                                               </t>
    </r>
    <r>
      <rPr>
        <sz val="7"/>
        <rFont val="Verdana"/>
        <family val="2"/>
      </rPr>
      <t xml:space="preserve">698,09                                                            688,97                                                            687,52
</t>
    </r>
    <r>
      <rPr>
        <b/>
        <sz val="7"/>
        <rFont val="Verdana"/>
        <family val="2"/>
      </rPr>
      <t xml:space="preserve">2029                                                               </t>
    </r>
    <r>
      <rPr>
        <sz val="7"/>
        <rFont val="Verdana"/>
        <family val="2"/>
      </rPr>
      <t>617,94                                                            610,00                                                            608,64</t>
    </r>
  </si>
  <si>
    <r>
      <rPr>
        <sz val="7"/>
        <rFont val="Verdana"/>
        <family val="2"/>
      </rPr>
      <t>OH z e-fakturą</t>
    </r>
  </si>
  <si>
    <r>
      <rPr>
        <b/>
        <sz val="24"/>
        <color rgb="FF3C3C3C"/>
        <rFont val="Verdana"/>
        <family val="2"/>
      </rPr>
      <t xml:space="preserve">Produkt FIX Price Change (250 MWh)
</t>
    </r>
    <r>
      <rPr>
        <b/>
        <sz val="24"/>
        <color rgb="FF3C3C3C"/>
        <rFont val="Verdana"/>
        <family val="2"/>
      </rPr>
      <t xml:space="preserve">Grudzień 3 2023 </t>
    </r>
    <r>
      <rPr>
        <sz val="18"/>
        <color rgb="FF3C3C3C"/>
        <rFont val="Verdana"/>
        <family val="2"/>
      </rPr>
      <t>Ceny maksymalne</t>
    </r>
  </si>
  <si>
    <r>
      <rPr>
        <b/>
        <sz val="8"/>
        <color rgb="FFFFFFFF"/>
        <rFont val="Cambria"/>
        <family val="1"/>
      </rPr>
      <t>C1x</t>
    </r>
  </si>
  <si>
    <r>
      <rPr>
        <b/>
        <sz val="8"/>
        <color rgb="FFFFFFFF"/>
        <rFont val="Cambria"/>
        <family val="1"/>
      </rPr>
      <t>C2x</t>
    </r>
  </si>
  <si>
    <r>
      <rPr>
        <b/>
        <sz val="8"/>
        <color rgb="FFFFFFFF"/>
        <rFont val="Cambria"/>
        <family val="1"/>
      </rPr>
      <t>B1x/B2x</t>
    </r>
  </si>
  <si>
    <r>
      <rPr>
        <sz val="7"/>
        <rFont val="Verdana"/>
        <family val="2"/>
      </rPr>
      <t>681,09</t>
    </r>
  </si>
  <si>
    <r>
      <rPr>
        <sz val="7"/>
        <rFont val="Verdana"/>
        <family val="2"/>
      </rPr>
      <t>675,69</t>
    </r>
  </si>
  <si>
    <r>
      <rPr>
        <sz val="7"/>
        <rFont val="Verdana"/>
        <family val="2"/>
      </rPr>
      <t>674,98</t>
    </r>
  </si>
  <si>
    <r>
      <rPr>
        <sz val="7"/>
        <rFont val="Verdana"/>
        <family val="2"/>
      </rPr>
      <t>1074,06</t>
    </r>
  </si>
  <si>
    <r>
      <rPr>
        <sz val="7"/>
        <rFont val="Verdana"/>
        <family val="2"/>
      </rPr>
      <t>1066,38</t>
    </r>
  </si>
  <si>
    <r>
      <rPr>
        <sz val="7"/>
        <rFont val="Verdana"/>
        <family val="2"/>
      </rPr>
      <t>1065,09</t>
    </r>
  </si>
  <si>
    <r>
      <rPr>
        <sz val="7"/>
        <rFont val="Verdana"/>
        <family val="2"/>
      </rPr>
      <t>1102,57</t>
    </r>
  </si>
  <si>
    <r>
      <rPr>
        <sz val="7"/>
        <rFont val="Verdana"/>
        <family val="2"/>
      </rPr>
      <t>1093,54</t>
    </r>
  </si>
  <si>
    <r>
      <rPr>
        <sz val="7"/>
        <rFont val="Verdana"/>
        <family val="2"/>
      </rPr>
      <t>1092,30</t>
    </r>
  </si>
  <si>
    <r>
      <rPr>
        <sz val="7"/>
        <rFont val="Verdana"/>
        <family val="2"/>
      </rPr>
      <t>1084,28</t>
    </r>
  </si>
  <si>
    <r>
      <rPr>
        <sz val="7"/>
        <rFont val="Verdana"/>
        <family val="2"/>
      </rPr>
      <t>1073,91</t>
    </r>
  </si>
  <si>
    <r>
      <rPr>
        <sz val="7"/>
        <rFont val="Verdana"/>
        <family val="2"/>
      </rPr>
      <t>1073,03</t>
    </r>
  </si>
  <si>
    <r>
      <rPr>
        <sz val="7"/>
        <rFont val="Verdana"/>
        <family val="2"/>
      </rPr>
      <t>1048,09</t>
    </r>
  </si>
  <si>
    <r>
      <rPr>
        <sz val="7"/>
        <rFont val="Verdana"/>
        <family val="2"/>
      </rPr>
      <t>1038,97</t>
    </r>
  </si>
  <si>
    <r>
      <rPr>
        <sz val="7"/>
        <rFont val="Verdana"/>
        <family val="2"/>
      </rPr>
      <t>1037,52</t>
    </r>
  </si>
  <si>
    <r>
      <rPr>
        <sz val="7"/>
        <rFont val="Verdana"/>
        <family val="2"/>
      </rPr>
      <t>967,94</t>
    </r>
  </si>
  <si>
    <r>
      <rPr>
        <sz val="7"/>
        <rFont val="Verdana"/>
        <family val="2"/>
      </rPr>
      <t>960,00</t>
    </r>
  </si>
  <si>
    <r>
      <rPr>
        <sz val="7"/>
        <rFont val="Verdana"/>
        <family val="2"/>
      </rPr>
      <t>958,64</t>
    </r>
  </si>
  <si>
    <r>
      <rPr>
        <sz val="10"/>
        <color rgb="FF3C3C3C"/>
        <rFont val="Verdana"/>
        <family val="2"/>
      </rPr>
      <t>W tabeli podane są ceny maksymalne energii netto [zł/MWh]</t>
    </r>
  </si>
  <si>
    <r>
      <rPr>
        <b/>
        <sz val="24"/>
        <color rgb="FF3C3C3C"/>
        <rFont val="Verdana"/>
        <family val="2"/>
      </rPr>
      <t xml:space="preserve">Produkt NEW_FIX Price Change (250 MWh)
</t>
    </r>
    <r>
      <rPr>
        <b/>
        <sz val="24"/>
        <color rgb="FF3C3C3C"/>
        <rFont val="Verdana"/>
        <family val="2"/>
      </rPr>
      <t>Grudzień 3 2023</t>
    </r>
  </si>
  <si>
    <r>
      <rPr>
        <sz val="7"/>
        <rFont val="Verdana"/>
        <family val="2"/>
      </rPr>
      <t>592,14</t>
    </r>
  </si>
  <si>
    <r>
      <rPr>
        <sz val="7"/>
        <rFont val="Verdana"/>
        <family val="2"/>
      </rPr>
      <t>690,79</t>
    </r>
  </si>
  <si>
    <r>
      <rPr>
        <b/>
        <sz val="7"/>
        <rFont val="Verdana"/>
        <family val="2"/>
      </rPr>
      <t xml:space="preserve">2026                                                              </t>
    </r>
    <r>
      <rPr>
        <sz val="7"/>
        <rFont val="Verdana"/>
        <family val="2"/>
      </rPr>
      <t xml:space="preserve">717,85                                                            708,82                                                            707,58
</t>
    </r>
    <r>
      <rPr>
        <b/>
        <sz val="7"/>
        <rFont val="Verdana"/>
        <family val="2"/>
      </rPr>
      <t xml:space="preserve">2027                                                              </t>
    </r>
    <r>
      <rPr>
        <sz val="7"/>
        <rFont val="Verdana"/>
        <family val="2"/>
      </rPr>
      <t xml:space="preserve">696,96                                                            686,59                                                            685,71
</t>
    </r>
    <r>
      <rPr>
        <b/>
        <sz val="7"/>
        <rFont val="Verdana"/>
        <family val="2"/>
      </rPr>
      <t xml:space="preserve">2028                                                              </t>
    </r>
    <r>
      <rPr>
        <sz val="7"/>
        <rFont val="Verdana"/>
        <family val="2"/>
      </rPr>
      <t xml:space="preserve">654,95                                                            645,83                                                            644,38
</t>
    </r>
    <r>
      <rPr>
        <b/>
        <sz val="7"/>
        <rFont val="Verdana"/>
        <family val="2"/>
      </rPr>
      <t xml:space="preserve">2029                                                              </t>
    </r>
    <r>
      <rPr>
        <sz val="7"/>
        <rFont val="Verdana"/>
        <family val="2"/>
      </rPr>
      <t>617,94                                                            610,00                                                            608,64</t>
    </r>
  </si>
  <si>
    <r>
      <rPr>
        <b/>
        <sz val="24"/>
        <color rgb="FF3C3C3C"/>
        <rFont val="Verdana"/>
        <family val="2"/>
      </rPr>
      <t xml:space="preserve">Produkt NEW_FIX Price Change (250 MWh)
</t>
    </r>
    <r>
      <rPr>
        <b/>
        <sz val="24"/>
        <color rgb="FF3C3C3C"/>
        <rFont val="Verdana"/>
        <family val="2"/>
      </rPr>
      <t xml:space="preserve">Grudzień 3 2023 </t>
    </r>
    <r>
      <rPr>
        <sz val="18"/>
        <color rgb="FF3C3C3C"/>
        <rFont val="Verdana"/>
        <family val="2"/>
      </rPr>
      <t>Ceny maksymalne</t>
    </r>
  </si>
  <si>
    <r>
      <rPr>
        <sz val="7"/>
        <rFont val="Verdana"/>
        <family val="2"/>
      </rPr>
      <t>1040,79</t>
    </r>
  </si>
  <si>
    <r>
      <rPr>
        <sz val="7"/>
        <rFont val="Verdana"/>
        <family val="2"/>
      </rPr>
      <t>1031,82</t>
    </r>
  </si>
  <si>
    <r>
      <rPr>
        <sz val="7"/>
        <rFont val="Verdana"/>
        <family val="2"/>
      </rPr>
      <t>1067,85</t>
    </r>
  </si>
  <si>
    <r>
      <rPr>
        <sz val="7"/>
        <rFont val="Verdana"/>
        <family val="2"/>
      </rPr>
      <t>1058,82</t>
    </r>
  </si>
  <si>
    <r>
      <rPr>
        <sz val="7"/>
        <rFont val="Verdana"/>
        <family val="2"/>
      </rPr>
      <t>1057,58</t>
    </r>
  </si>
  <si>
    <r>
      <rPr>
        <sz val="7"/>
        <rFont val="Verdana"/>
        <family val="2"/>
      </rPr>
      <t>1046,96</t>
    </r>
  </si>
  <si>
    <r>
      <rPr>
        <sz val="7"/>
        <rFont val="Verdana"/>
        <family val="2"/>
      </rPr>
      <t>1036,59</t>
    </r>
  </si>
  <si>
    <r>
      <rPr>
        <sz val="7"/>
        <rFont val="Verdana"/>
        <family val="2"/>
      </rPr>
      <t>1035,71</t>
    </r>
  </si>
  <si>
    <r>
      <rPr>
        <sz val="7"/>
        <rFont val="Verdana"/>
        <family val="2"/>
      </rPr>
      <t>1004,95</t>
    </r>
  </si>
  <si>
    <r>
      <rPr>
        <sz val="7"/>
        <rFont val="Verdana"/>
        <family val="2"/>
      </rPr>
      <t>995,83</t>
    </r>
  </si>
  <si>
    <r>
      <rPr>
        <sz val="7"/>
        <rFont val="Verdana"/>
        <family val="2"/>
      </rPr>
      <t>994,38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</si>
</sst>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1"/>
      <color theme="1"/>
      <name val="Calibri"/>
      <family val="2"/>
      <scheme val="minor"/>
    </font>
    <font>
      <b/>
      <sz val="6"/>
      <name val="Calibri"/>
      <family val="2"/>
    </font>
    <font>
      <b/>
      <sz val="7.5"/>
      <name val="Calibri"/>
      <family val="2"/>
    </font>
    <font>
      <b/>
      <sz val="15"/>
      <color rgb="FFFF0000"/>
      <name val="Calibri"/>
      <family val="2"/>
    </font>
    <font>
      <b/>
      <sz val="7.5"/>
      <color rgb="FF000000"/>
      <name val="Calibri"/>
      <family val="2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6"/>
      <name val="Calibri"/>
    </font>
    <font>
      <b/>
      <sz val="7.5"/>
      <name val="Calibri"/>
    </font>
    <font>
      <b/>
      <sz val="15"/>
      <name val="Calibri"/>
    </font>
    <font>
      <sz val="6"/>
      <name val="Arial"/>
    </font>
    <font>
      <sz val="6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  <font>
      <b/>
      <sz val="5.5"/>
      <name val="Calibri"/>
    </font>
    <font>
      <b/>
      <sz val="5.5"/>
      <name val="Calibri"/>
      <family val="2"/>
    </font>
    <font>
      <b/>
      <sz val="6.5"/>
      <name val="Calibri"/>
    </font>
    <font>
      <b/>
      <sz val="6.5"/>
      <name val="Calibri"/>
      <family val="2"/>
    </font>
    <font>
      <b/>
      <sz val="13.5"/>
      <name val="Calibri"/>
    </font>
    <font>
      <b/>
      <sz val="13.5"/>
      <color rgb="FFFF0000"/>
      <name val="Calibri"/>
      <family val="2"/>
    </font>
    <font>
      <b/>
      <sz val="6.5"/>
      <color rgb="FF000000"/>
      <name val="Calibri"/>
      <family val="2"/>
    </font>
    <font>
      <sz val="5.5"/>
      <name val="Arial"/>
    </font>
    <font>
      <sz val="5.5"/>
      <name val="Arial"/>
      <family val="2"/>
    </font>
    <font>
      <b/>
      <sz val="5.5"/>
      <name val="Arial"/>
      <family val="2"/>
    </font>
    <font>
      <b/>
      <u/>
      <sz val="5.5"/>
      <name val="Arial"/>
      <family val="2"/>
    </font>
    <font>
      <b/>
      <sz val="11.5"/>
      <name val="Arial"/>
      <family val="2"/>
    </font>
    <font>
      <b/>
      <sz val="7"/>
      <name val="Calibri"/>
    </font>
    <font>
      <b/>
      <sz val="7"/>
      <name val="Calibri"/>
      <family val="2"/>
    </font>
    <font>
      <b/>
      <sz val="8.5"/>
      <name val="Calibri"/>
    </font>
    <font>
      <b/>
      <sz val="8.5"/>
      <name val="Calibri"/>
      <family val="2"/>
    </font>
    <font>
      <b/>
      <sz val="17"/>
      <name val="Calibri"/>
    </font>
    <font>
      <b/>
      <sz val="17"/>
      <color rgb="FFFF0000"/>
      <name val="Calibri"/>
      <family val="2"/>
    </font>
    <font>
      <b/>
      <sz val="8.5"/>
      <color rgb="FF000000"/>
      <name val="Calibri"/>
      <family val="2"/>
    </font>
    <font>
      <sz val="7"/>
      <name val="Arial"/>
    </font>
    <font>
      <sz val="7"/>
      <name val="Arial"/>
      <family val="2"/>
    </font>
    <font>
      <sz val="26"/>
      <color rgb="FFFF0000"/>
      <name val="Arial"/>
      <family val="2"/>
      <charset val="238"/>
    </font>
    <font>
      <b/>
      <i/>
      <sz val="26"/>
      <color rgb="FFFF0000"/>
      <name val="Arial"/>
      <family val="2"/>
    </font>
    <font>
      <sz val="26"/>
      <color rgb="FFFF0000"/>
      <name val="Calibri"/>
      <family val="2"/>
      <scheme val="minor"/>
    </font>
    <font>
      <sz val="24"/>
      <color rgb="FFFF0000"/>
      <name val="Arial"/>
      <family val="2"/>
      <charset val="238"/>
    </font>
    <font>
      <b/>
      <i/>
      <sz val="28"/>
      <color rgb="FFFF0000"/>
      <name val="Arial"/>
      <family val="2"/>
      <charset val="238"/>
    </font>
    <font>
      <sz val="8"/>
      <name val="Calibri"/>
      <family val="2"/>
      <scheme val="minor"/>
    </font>
    <font>
      <sz val="10"/>
      <color rgb="FF000000"/>
      <name val="Times New Roman"/>
      <family val="1"/>
      <charset val="238"/>
    </font>
    <font>
      <b/>
      <sz val="24"/>
      <name val="Verdana"/>
      <family val="2"/>
      <charset val="238"/>
    </font>
    <font>
      <sz val="16"/>
      <name val="Verdana"/>
      <family val="2"/>
      <charset val="238"/>
    </font>
    <font>
      <b/>
      <sz val="8"/>
      <name val="Verdana"/>
      <family val="2"/>
      <charset val="238"/>
    </font>
    <font>
      <b/>
      <sz val="7"/>
      <name val="Verdana"/>
      <family val="2"/>
      <charset val="238"/>
    </font>
    <font>
      <sz val="7"/>
      <name val="Verdana"/>
      <family val="2"/>
      <charset val="238"/>
    </font>
    <font>
      <sz val="7"/>
      <color rgb="FF3C3C3C"/>
      <name val="Verdana"/>
      <family val="2"/>
    </font>
    <font>
      <sz val="10"/>
      <name val="Verdana"/>
      <family val="2"/>
      <charset val="238"/>
    </font>
    <font>
      <b/>
      <sz val="7"/>
      <color rgb="FF000000"/>
      <name val="Verdana"/>
      <family val="2"/>
    </font>
    <font>
      <b/>
      <sz val="7"/>
      <name val="Cambria"/>
      <family val="1"/>
      <charset val="238"/>
    </font>
    <font>
      <sz val="7"/>
      <color rgb="FF000000"/>
      <name val="Verdana"/>
      <family val="2"/>
    </font>
    <font>
      <b/>
      <sz val="8"/>
      <name val="Cambria"/>
      <family val="1"/>
      <charset val="238"/>
    </font>
    <font>
      <b/>
      <sz val="24"/>
      <color rgb="FF3C3C3C"/>
      <name val="Verdana"/>
      <family val="2"/>
    </font>
    <font>
      <b/>
      <sz val="8"/>
      <color rgb="FFFFFFFF"/>
      <name val="Verdana"/>
      <family val="2"/>
    </font>
    <font>
      <b/>
      <sz val="7"/>
      <color rgb="FFFFFFFF"/>
      <name val="Verdana"/>
      <family val="2"/>
    </font>
    <font>
      <b/>
      <sz val="7"/>
      <name val="Verdana"/>
      <family val="2"/>
    </font>
    <font>
      <sz val="7"/>
      <name val="Verdana"/>
      <family val="2"/>
    </font>
    <font>
      <sz val="18"/>
      <color rgb="FF3C3C3C"/>
      <name val="Verdana"/>
      <family val="2"/>
    </font>
    <font>
      <sz val="10"/>
      <color rgb="FF3C3C3C"/>
      <name val="Verdana"/>
      <family val="2"/>
    </font>
    <font>
      <b/>
      <sz val="7"/>
      <color rgb="FFFFFFFF"/>
      <name val="Cambria"/>
      <family val="1"/>
    </font>
    <font>
      <b/>
      <sz val="8"/>
      <color rgb="FFFFFFFF"/>
      <name val="Cambria"/>
      <family val="1"/>
    </font>
    <font>
      <b/>
      <sz val="22"/>
      <color rgb="FFFF0000"/>
      <name val="Arial"/>
      <family val="2"/>
    </font>
    <font>
      <sz val="22"/>
      <color theme="1"/>
      <name val="Calibri"/>
      <family val="2"/>
      <scheme val="minor"/>
    </font>
    <font>
      <b/>
      <sz val="24"/>
      <color rgb="FFFF0000"/>
      <name val="Arial"/>
      <family val="2"/>
    </font>
    <font>
      <sz val="24"/>
      <color theme="1"/>
      <name val="Calibri"/>
      <family val="2"/>
      <scheme val="minor"/>
    </font>
    <font>
      <b/>
      <sz val="26"/>
      <color rgb="FFFF0000"/>
      <name val="Arial"/>
      <family val="2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7.5"/>
      <name val="Calibri"/>
      <family val="2"/>
      <scheme val="minor"/>
    </font>
    <font>
      <sz val="10"/>
      <color rgb="FF000000"/>
      <name val="Times New Roman"/>
      <charset val="204"/>
    </font>
    <font>
      <b/>
      <sz val="6.5"/>
      <name val="Calibri"/>
      <family val="2"/>
      <scheme val="minor"/>
    </font>
    <font>
      <b/>
      <sz val="8.5"/>
      <name val="Calibri"/>
      <family val="2"/>
      <scheme val="minor"/>
    </font>
    <font>
      <sz val="7"/>
      <name val="Verdana"/>
    </font>
    <font>
      <sz val="11"/>
      <name val="Calibri"/>
      <family val="2"/>
      <charset val="238"/>
      <scheme val="minor"/>
    </font>
    <font>
      <b/>
      <sz val="6"/>
      <name val="Calibri"/>
      <family val="2"/>
      <charset val="238"/>
    </font>
    <font>
      <b/>
      <sz val="7.5"/>
      <name val="Calibri"/>
      <family val="2"/>
      <charset val="238"/>
    </font>
    <font>
      <b/>
      <sz val="15"/>
      <name val="Calibri"/>
      <family val="2"/>
      <charset val="238"/>
    </font>
    <font>
      <b/>
      <sz val="5.5"/>
      <name val="Calibri"/>
      <family val="2"/>
      <charset val="238"/>
    </font>
    <font>
      <b/>
      <sz val="6.5"/>
      <name val="Calibri"/>
      <family val="2"/>
      <charset val="238"/>
    </font>
    <font>
      <b/>
      <sz val="13.5"/>
      <name val="Calibri"/>
      <family val="2"/>
      <charset val="238"/>
    </font>
    <font>
      <b/>
      <sz val="7"/>
      <name val="Calibri"/>
      <family val="2"/>
      <charset val="238"/>
    </font>
    <font>
      <b/>
      <sz val="8.5"/>
      <name val="Calibri"/>
      <family val="2"/>
      <charset val="238"/>
    </font>
    <font>
      <b/>
      <sz val="17"/>
      <name val="Calibri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EBEBE"/>
      </patternFill>
    </fill>
    <fill>
      <patternFill patternType="solid">
        <fgColor rgb="FFC0C0C0"/>
      </patternFill>
    </fill>
    <fill>
      <patternFill patternType="solid">
        <fgColor rgb="FF00AFEF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3C3C3C"/>
      </patternFill>
    </fill>
    <fill>
      <patternFill patternType="solid">
        <f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BEBE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1" fillId="0" borderId="0"/>
  </cellStyleXfs>
  <cellXfs count="327">
    <xf numFmtId="0" fontId="0" fillId="0" borderId="0" xfId="0"/>
    <xf numFmtId="0" fontId="46" fillId="0" borderId="12" xfId="1" applyFont="1" applyBorder="1" applyAlignment="1">
      <alignment horizontal="center" vertical="center" wrapText="1"/>
    </xf>
    <xf numFmtId="0" fontId="46" fillId="0" borderId="13" xfId="1" applyFont="1" applyBorder="1" applyAlignment="1">
      <alignment horizontal="center" vertical="center" wrapText="1"/>
    </xf>
    <xf numFmtId="1" fontId="47" fillId="0" borderId="13" xfId="1" applyNumberFormat="1" applyFont="1" applyBorder="1" applyAlignment="1">
      <alignment horizontal="center" vertical="center" shrinkToFit="1"/>
    </xf>
    <xf numFmtId="0" fontId="46" fillId="0" borderId="0" xfId="1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0" fillId="13" borderId="14" xfId="0" applyFont="1" applyFill="1" applyBorder="1" applyAlignment="1">
      <alignment horizontal="center" vertical="center" wrapText="1"/>
    </xf>
    <xf numFmtId="0" fontId="70" fillId="13" borderId="11" xfId="0" applyFont="1" applyFill="1" applyBorder="1" applyAlignment="1">
      <alignment horizontal="center" vertical="center" wrapText="1"/>
    </xf>
    <xf numFmtId="0" fontId="70" fillId="12" borderId="14" xfId="0" applyFont="1" applyFill="1" applyBorder="1" applyAlignment="1">
      <alignment horizontal="center" vertical="center" wrapText="1"/>
    </xf>
    <xf numFmtId="0" fontId="70" fillId="12" borderId="11" xfId="0" applyFont="1" applyFill="1" applyBorder="1" applyAlignment="1">
      <alignment horizontal="center" vertical="center" wrapText="1"/>
    </xf>
    <xf numFmtId="0" fontId="5" fillId="14" borderId="16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12" xfId="0" applyNumberFormat="1" applyFont="1" applyBorder="1" applyAlignment="1">
      <alignment horizontal="center" vertical="center" shrinkToFit="1"/>
    </xf>
    <xf numFmtId="1" fontId="4" fillId="0" borderId="6" xfId="0" applyNumberFormat="1" applyFont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  <xf numFmtId="1" fontId="4" fillId="0" borderId="7" xfId="0" applyNumberFormat="1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1" fontId="4" fillId="0" borderId="13" xfId="0" applyNumberFormat="1" applyFont="1" applyBorder="1" applyAlignment="1">
      <alignment horizontal="center" vertical="center" shrinkToFit="1"/>
    </xf>
    <xf numFmtId="1" fontId="4" fillId="0" borderId="9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" fontId="20" fillId="0" borderId="5" xfId="0" applyNumberFormat="1" applyFont="1" applyBorder="1" applyAlignment="1">
      <alignment horizontal="center" vertical="center" shrinkToFit="1"/>
    </xf>
    <xf numFmtId="1" fontId="20" fillId="0" borderId="12" xfId="0" applyNumberFormat="1" applyFont="1" applyBorder="1" applyAlignment="1">
      <alignment horizontal="center" vertical="center" shrinkToFit="1"/>
    </xf>
    <xf numFmtId="1" fontId="20" fillId="0" borderId="6" xfId="0" applyNumberFormat="1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" fontId="20" fillId="0" borderId="4" xfId="0" applyNumberFormat="1" applyFont="1" applyBorder="1" applyAlignment="1">
      <alignment horizontal="center" vertical="center" shrinkToFit="1"/>
    </xf>
    <xf numFmtId="1" fontId="20" fillId="0" borderId="0" xfId="0" applyNumberFormat="1" applyFont="1" applyAlignment="1">
      <alignment horizontal="center" vertical="center" shrinkToFit="1"/>
    </xf>
    <xf numFmtId="1" fontId="20" fillId="0" borderId="7" xfId="0" applyNumberFormat="1" applyFont="1" applyBorder="1" applyAlignment="1">
      <alignment horizontal="center" vertical="center" shrinkToFi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1" fontId="20" fillId="0" borderId="8" xfId="0" applyNumberFormat="1" applyFont="1" applyBorder="1" applyAlignment="1">
      <alignment horizontal="center" vertical="center" shrinkToFit="1"/>
    </xf>
    <xf numFmtId="1" fontId="20" fillId="0" borderId="13" xfId="0" applyNumberFormat="1" applyFont="1" applyBorder="1" applyAlignment="1">
      <alignment horizontal="center" vertical="center" shrinkToFit="1"/>
    </xf>
    <xf numFmtId="1" fontId="20" fillId="0" borderId="9" xfId="0" applyNumberFormat="1" applyFont="1" applyBorder="1" applyAlignment="1">
      <alignment horizontal="center" vertical="center" shrinkToFi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70" fillId="13" borderId="10" xfId="0" applyFont="1" applyFill="1" applyBorder="1" applyAlignment="1">
      <alignment horizontal="center" vertical="center" wrapText="1"/>
    </xf>
    <xf numFmtId="0" fontId="70" fillId="12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1" fontId="32" fillId="0" borderId="5" xfId="0" applyNumberFormat="1" applyFont="1" applyBorder="1" applyAlignment="1">
      <alignment horizontal="center" vertical="center" shrinkToFit="1"/>
    </xf>
    <xf numFmtId="1" fontId="32" fillId="0" borderId="6" xfId="0" applyNumberFormat="1" applyFont="1" applyBorder="1" applyAlignment="1">
      <alignment horizontal="center" vertical="center" shrinkToFit="1"/>
    </xf>
    <xf numFmtId="0" fontId="28" fillId="0" borderId="0" xfId="0" applyFont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1" fontId="32" fillId="0" borderId="4" xfId="0" applyNumberFormat="1" applyFont="1" applyBorder="1" applyAlignment="1">
      <alignment horizontal="center" vertical="center" shrinkToFit="1"/>
    </xf>
    <xf numFmtId="1" fontId="32" fillId="0" borderId="7" xfId="0" applyNumberFormat="1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1" fontId="32" fillId="0" borderId="8" xfId="0" applyNumberFormat="1" applyFont="1" applyBorder="1" applyAlignment="1">
      <alignment horizontal="center" vertical="center" shrinkToFit="1"/>
    </xf>
    <xf numFmtId="1" fontId="32" fillId="0" borderId="9" xfId="0" applyNumberFormat="1" applyFont="1" applyBorder="1" applyAlignment="1">
      <alignment horizontal="center" vertical="center" shrinkToFit="1"/>
    </xf>
    <xf numFmtId="0" fontId="0" fillId="4" borderId="1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9" fillId="0" borderId="8" xfId="0" applyFont="1" applyBorder="1" applyAlignment="1">
      <alignment horizontal="center" vertical="center" wrapText="1"/>
    </xf>
    <xf numFmtId="0" fontId="69" fillId="0" borderId="16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69" fillId="0" borderId="14" xfId="0" applyFont="1" applyBorder="1" applyAlignment="1">
      <alignment horizontal="center" vertical="center" wrapText="1"/>
    </xf>
    <xf numFmtId="0" fontId="69" fillId="0" borderId="11" xfId="0" applyFont="1" applyBorder="1" applyAlignment="1">
      <alignment horizontal="center" vertical="center" wrapText="1"/>
    </xf>
    <xf numFmtId="0" fontId="69" fillId="0" borderId="10" xfId="0" applyFont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30" fillId="6" borderId="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8" fillId="6" borderId="14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30" fillId="6" borderId="9" xfId="0" applyFont="1" applyFill="1" applyBorder="1" applyAlignment="1">
      <alignment horizontal="center" vertical="center" wrapText="1"/>
    </xf>
    <xf numFmtId="0" fontId="30" fillId="6" borderId="7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5" fillId="15" borderId="16" xfId="0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46" fillId="0" borderId="11" xfId="1" applyFont="1" applyBorder="1" applyAlignment="1">
      <alignment horizontal="center" vertical="center" wrapText="1"/>
    </xf>
    <xf numFmtId="0" fontId="43" fillId="0" borderId="0" xfId="1" applyFont="1" applyAlignment="1">
      <alignment horizontal="center" vertical="center" wrapText="1"/>
    </xf>
    <xf numFmtId="0" fontId="41" fillId="0" borderId="0" xfId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74" fillId="0" borderId="0" xfId="0" applyFont="1"/>
    <xf numFmtId="0" fontId="6" fillId="0" borderId="13" xfId="0" applyFont="1" applyBorder="1" applyAlignment="1">
      <alignment vertical="center" wrapText="1"/>
    </xf>
    <xf numFmtId="0" fontId="70" fillId="12" borderId="14" xfId="0" applyFont="1" applyFill="1" applyBorder="1" applyAlignment="1">
      <alignment vertical="center" wrapText="1"/>
    </xf>
    <xf numFmtId="0" fontId="70" fillId="12" borderId="11" xfId="0" applyFont="1" applyFill="1" applyBorder="1" applyAlignment="1">
      <alignment vertical="center" wrapText="1"/>
    </xf>
    <xf numFmtId="0" fontId="70" fillId="12" borderId="10" xfId="0" applyFont="1" applyFill="1" applyBorder="1" applyAlignment="1">
      <alignment vertical="center" wrapText="1"/>
    </xf>
    <xf numFmtId="0" fontId="70" fillId="13" borderId="14" xfId="0" applyFont="1" applyFill="1" applyBorder="1" applyAlignment="1">
      <alignment vertical="center" wrapText="1"/>
    </xf>
    <xf numFmtId="0" fontId="70" fillId="13" borderId="10" xfId="0" applyFont="1" applyFill="1" applyBorder="1" applyAlignment="1">
      <alignment vertical="center" wrapText="1"/>
    </xf>
    <xf numFmtId="0" fontId="69" fillId="0" borderId="14" xfId="0" applyFont="1" applyBorder="1" applyAlignment="1">
      <alignment vertical="center" wrapText="1"/>
    </xf>
    <xf numFmtId="0" fontId="69" fillId="0" borderId="11" xfId="0" applyFont="1" applyBorder="1" applyAlignment="1">
      <alignment vertical="center" wrapText="1"/>
    </xf>
    <xf numFmtId="0" fontId="69" fillId="0" borderId="10" xfId="0" applyFont="1" applyBorder="1" applyAlignment="1">
      <alignment vertical="center" wrapText="1"/>
    </xf>
    <xf numFmtId="0" fontId="68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62" fillId="0" borderId="13" xfId="0" applyFont="1" applyBorder="1" applyAlignment="1">
      <alignment vertical="center" wrapText="1"/>
    </xf>
    <xf numFmtId="0" fontId="63" fillId="0" borderId="13" xfId="0" applyFont="1" applyBorder="1" applyAlignment="1">
      <alignment vertical="center" wrapText="1"/>
    </xf>
    <xf numFmtId="0" fontId="64" fillId="0" borderId="13" xfId="0" applyFont="1" applyBorder="1" applyAlignment="1">
      <alignment vertical="center" wrapText="1"/>
    </xf>
    <xf numFmtId="0" fontId="65" fillId="0" borderId="13" xfId="0" applyFont="1" applyBorder="1" applyAlignment="1">
      <alignment vertical="center" wrapText="1"/>
    </xf>
    <xf numFmtId="0" fontId="35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vertical="center" wrapText="1"/>
    </xf>
    <xf numFmtId="0" fontId="39" fillId="0" borderId="13" xfId="0" applyFont="1" applyBorder="1" applyAlignment="1">
      <alignment vertical="center" wrapText="1"/>
    </xf>
    <xf numFmtId="0" fontId="70" fillId="13" borderId="11" xfId="0" applyFont="1" applyFill="1" applyBorder="1" applyAlignment="1">
      <alignment vertical="center" wrapText="1"/>
    </xf>
    <xf numFmtId="0" fontId="71" fillId="0" borderId="14" xfId="0" applyFont="1" applyBorder="1" applyAlignment="1">
      <alignment vertical="top" wrapText="1"/>
    </xf>
    <xf numFmtId="0" fontId="71" fillId="0" borderId="10" xfId="0" applyFont="1" applyBorder="1" applyAlignment="1">
      <alignment vertical="top" wrapText="1"/>
    </xf>
    <xf numFmtId="0" fontId="70" fillId="13" borderId="14" xfId="0" applyFont="1" applyFill="1" applyBorder="1" applyAlignment="1">
      <alignment wrapText="1"/>
    </xf>
    <xf numFmtId="0" fontId="70" fillId="13" borderId="11" xfId="0" applyFont="1" applyFill="1" applyBorder="1" applyAlignment="1">
      <alignment wrapText="1"/>
    </xf>
    <xf numFmtId="0" fontId="70" fillId="13" borderId="10" xfId="0" applyFont="1" applyFill="1" applyBorder="1" applyAlignment="1">
      <alignment wrapText="1"/>
    </xf>
    <xf numFmtId="0" fontId="70" fillId="12" borderId="14" xfId="0" applyFont="1" applyFill="1" applyBorder="1" applyAlignment="1">
      <alignment wrapText="1"/>
    </xf>
    <xf numFmtId="0" fontId="70" fillId="12" borderId="10" xfId="0" applyFont="1" applyFill="1" applyBorder="1" applyAlignment="1">
      <alignment wrapText="1"/>
    </xf>
    <xf numFmtId="0" fontId="71" fillId="0" borderId="11" xfId="0" applyFont="1" applyBorder="1" applyAlignment="1">
      <alignment vertical="top" wrapText="1"/>
    </xf>
    <xf numFmtId="0" fontId="70" fillId="12" borderId="11" xfId="0" applyFont="1" applyFill="1" applyBorder="1" applyAlignment="1">
      <alignment wrapText="1"/>
    </xf>
    <xf numFmtId="0" fontId="66" fillId="0" borderId="13" xfId="0" applyFont="1" applyBorder="1" applyAlignment="1">
      <alignment vertical="center" wrapText="1"/>
    </xf>
    <xf numFmtId="0" fontId="67" fillId="0" borderId="13" xfId="0" applyFont="1" applyBorder="1" applyAlignment="1">
      <alignment vertical="center" wrapText="1"/>
    </xf>
    <xf numFmtId="0" fontId="71" fillId="0" borderId="14" xfId="0" applyFont="1" applyBorder="1" applyAlignment="1">
      <alignment vertical="center" wrapText="1"/>
    </xf>
    <xf numFmtId="0" fontId="71" fillId="0" borderId="10" xfId="0" applyFont="1" applyBorder="1" applyAlignment="1">
      <alignment vertical="center" wrapText="1"/>
    </xf>
    <xf numFmtId="0" fontId="71" fillId="0" borderId="11" xfId="0" applyFont="1" applyBorder="1" applyAlignment="1">
      <alignment vertical="center" wrapText="1"/>
    </xf>
    <xf numFmtId="0" fontId="72" fillId="0" borderId="14" xfId="0" applyFont="1" applyBorder="1" applyAlignment="1">
      <alignment vertical="center" wrapText="1"/>
    </xf>
    <xf numFmtId="0" fontId="72" fillId="0" borderId="11" xfId="0" applyFont="1" applyBorder="1" applyAlignment="1">
      <alignment vertical="center" wrapText="1"/>
    </xf>
    <xf numFmtId="0" fontId="72" fillId="0" borderId="10" xfId="0" applyFont="1" applyBorder="1" applyAlignment="1">
      <alignment vertical="center" wrapText="1"/>
    </xf>
    <xf numFmtId="0" fontId="72" fillId="0" borderId="14" xfId="0" applyFont="1" applyBorder="1" applyAlignment="1">
      <alignment vertical="top" wrapText="1"/>
    </xf>
    <xf numFmtId="0" fontId="72" fillId="0" borderId="11" xfId="0" applyFont="1" applyBorder="1" applyAlignment="1">
      <alignment vertical="top" wrapText="1"/>
    </xf>
    <xf numFmtId="0" fontId="72" fillId="0" borderId="10" xfId="0" applyFont="1" applyBorder="1" applyAlignment="1">
      <alignment vertical="top" wrapText="1"/>
    </xf>
    <xf numFmtId="0" fontId="75" fillId="2" borderId="1" xfId="0" applyFont="1" applyFill="1" applyBorder="1" applyAlignment="1">
      <alignment vertical="center" wrapText="1"/>
    </xf>
    <xf numFmtId="0" fontId="75" fillId="2" borderId="5" xfId="0" applyFont="1" applyFill="1" applyBorder="1" applyAlignment="1">
      <alignment vertical="top" wrapText="1"/>
    </xf>
    <xf numFmtId="0" fontId="75" fillId="0" borderId="14" xfId="0" applyFont="1" applyBorder="1" applyAlignment="1">
      <alignment vertical="top" wrapText="1"/>
    </xf>
    <xf numFmtId="0" fontId="75" fillId="0" borderId="11" xfId="0" applyFont="1" applyBorder="1" applyAlignment="1">
      <alignment vertical="top" wrapText="1"/>
    </xf>
    <xf numFmtId="0" fontId="75" fillId="0" borderId="5" xfId="0" applyFont="1" applyBorder="1" applyAlignment="1">
      <alignment vertical="top" wrapText="1"/>
    </xf>
    <xf numFmtId="0" fontId="75" fillId="2" borderId="2" xfId="0" applyFont="1" applyFill="1" applyBorder="1" applyAlignment="1">
      <alignment vertical="center" wrapText="1"/>
    </xf>
    <xf numFmtId="0" fontId="75" fillId="2" borderId="4" xfId="0" applyFont="1" applyFill="1" applyBorder="1" applyAlignment="1">
      <alignment vertical="top" wrapText="1"/>
    </xf>
    <xf numFmtId="0" fontId="75" fillId="0" borderId="8" xfId="0" applyFont="1" applyBorder="1" applyAlignment="1">
      <alignment vertical="top" wrapText="1"/>
    </xf>
    <xf numFmtId="0" fontId="75" fillId="2" borderId="3" xfId="0" applyFont="1" applyFill="1" applyBorder="1" applyAlignment="1">
      <alignment vertical="center" wrapText="1"/>
    </xf>
    <xf numFmtId="0" fontId="75" fillId="2" borderId="8" xfId="0" applyFont="1" applyFill="1" applyBorder="1" applyAlignment="1">
      <alignment vertical="top" wrapText="1"/>
    </xf>
    <xf numFmtId="0" fontId="76" fillId="2" borderId="15" xfId="0" applyFont="1" applyFill="1" applyBorder="1" applyAlignment="1">
      <alignment horizontal="center" vertical="top" wrapText="1"/>
    </xf>
    <xf numFmtId="0" fontId="77" fillId="2" borderId="5" xfId="0" applyFont="1" applyFill="1" applyBorder="1" applyAlignment="1">
      <alignment vertical="center" wrapText="1"/>
    </xf>
    <xf numFmtId="0" fontId="76" fillId="0" borderId="14" xfId="0" applyFont="1" applyBorder="1" applyAlignment="1">
      <alignment vertical="top" wrapText="1"/>
    </xf>
    <xf numFmtId="0" fontId="0" fillId="3" borderId="14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76" fillId="0" borderId="5" xfId="0" applyFont="1" applyBorder="1" applyAlignment="1">
      <alignment vertical="center" wrapText="1"/>
    </xf>
    <xf numFmtId="0" fontId="77" fillId="2" borderId="4" xfId="0" applyFont="1" applyFill="1" applyBorder="1" applyAlignment="1">
      <alignment vertical="center" wrapText="1"/>
    </xf>
    <xf numFmtId="0" fontId="76" fillId="0" borderId="4" xfId="0" applyFont="1" applyBorder="1" applyAlignment="1">
      <alignment vertical="center" wrapText="1"/>
    </xf>
    <xf numFmtId="0" fontId="77" fillId="2" borderId="8" xfId="0" applyFont="1" applyFill="1" applyBorder="1" applyAlignment="1">
      <alignment vertical="center" wrapText="1"/>
    </xf>
    <xf numFmtId="0" fontId="78" fillId="5" borderId="1" xfId="0" applyFont="1" applyFill="1" applyBorder="1" applyAlignment="1">
      <alignment vertical="top" wrapText="1"/>
    </xf>
    <xf numFmtId="0" fontId="78" fillId="5" borderId="5" xfId="0" applyFont="1" applyFill="1" applyBorder="1" applyAlignment="1">
      <alignment vertical="top" wrapText="1"/>
    </xf>
    <xf numFmtId="0" fontId="78" fillId="0" borderId="14" xfId="0" applyFont="1" applyBorder="1" applyAlignment="1">
      <alignment vertical="top" wrapText="1"/>
    </xf>
    <xf numFmtId="0" fontId="78" fillId="0" borderId="11" xfId="0" applyFont="1" applyBorder="1" applyAlignment="1">
      <alignment vertical="top" wrapText="1"/>
    </xf>
    <xf numFmtId="0" fontId="78" fillId="0" borderId="5" xfId="0" applyFont="1" applyBorder="1" applyAlignment="1">
      <alignment vertical="top" wrapText="1"/>
    </xf>
    <xf numFmtId="0" fontId="78" fillId="5" borderId="2" xfId="0" applyFont="1" applyFill="1" applyBorder="1" applyAlignment="1">
      <alignment vertical="top" wrapText="1"/>
    </xf>
    <xf numFmtId="0" fontId="78" fillId="5" borderId="4" xfId="0" applyFont="1" applyFill="1" applyBorder="1" applyAlignment="1">
      <alignment vertical="top" wrapText="1"/>
    </xf>
    <xf numFmtId="0" fontId="78" fillId="0" borderId="8" xfId="0" applyFont="1" applyBorder="1" applyAlignment="1">
      <alignment vertical="top" wrapText="1"/>
    </xf>
    <xf numFmtId="0" fontId="78" fillId="5" borderId="3" xfId="0" applyFont="1" applyFill="1" applyBorder="1" applyAlignment="1">
      <alignment vertical="top" wrapText="1"/>
    </xf>
    <xf numFmtId="0" fontId="78" fillId="5" borderId="8" xfId="0" applyFont="1" applyFill="1" applyBorder="1" applyAlignment="1">
      <alignment vertical="top" wrapText="1"/>
    </xf>
    <xf numFmtId="0" fontId="79" fillId="5" borderId="15" xfId="0" applyFont="1" applyFill="1" applyBorder="1" applyAlignment="1">
      <alignment horizontal="center" vertical="top" wrapText="1"/>
    </xf>
    <xf numFmtId="0" fontId="80" fillId="5" borderId="5" xfId="0" applyFont="1" applyFill="1" applyBorder="1" applyAlignment="1">
      <alignment vertical="top" wrapText="1"/>
    </xf>
    <xf numFmtId="0" fontId="79" fillId="0" borderId="14" xfId="0" applyFont="1" applyBorder="1" applyAlignment="1">
      <alignment vertical="top" wrapText="1"/>
    </xf>
    <xf numFmtId="0" fontId="79" fillId="0" borderId="5" xfId="0" applyFont="1" applyBorder="1" applyAlignment="1">
      <alignment vertical="center" wrapText="1"/>
    </xf>
    <xf numFmtId="0" fontId="80" fillId="5" borderId="8" xfId="0" applyFont="1" applyFill="1" applyBorder="1" applyAlignment="1">
      <alignment vertical="top" wrapText="1"/>
    </xf>
    <xf numFmtId="0" fontId="80" fillId="5" borderId="4" xfId="0" applyFont="1" applyFill="1" applyBorder="1" applyAlignment="1">
      <alignment vertical="top" wrapText="1"/>
    </xf>
    <xf numFmtId="0" fontId="78" fillId="5" borderId="1" xfId="0" applyFont="1" applyFill="1" applyBorder="1" applyAlignment="1">
      <alignment vertical="center" wrapText="1"/>
    </xf>
    <xf numFmtId="0" fontId="78" fillId="5" borderId="2" xfId="0" applyFont="1" applyFill="1" applyBorder="1" applyAlignment="1">
      <alignment vertical="center" wrapText="1"/>
    </xf>
    <xf numFmtId="0" fontId="78" fillId="5" borderId="3" xfId="0" applyFont="1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81" fillId="6" borderId="5" xfId="0" applyFont="1" applyFill="1" applyBorder="1" applyAlignment="1">
      <alignment vertical="top" wrapText="1"/>
    </xf>
    <xf numFmtId="0" fontId="81" fillId="0" borderId="14" xfId="0" applyFont="1" applyBorder="1" applyAlignment="1">
      <alignment vertical="top" wrapText="1"/>
    </xf>
    <xf numFmtId="0" fontId="81" fillId="0" borderId="11" xfId="0" applyFont="1" applyBorder="1" applyAlignment="1">
      <alignment vertical="top" wrapText="1"/>
    </xf>
    <xf numFmtId="0" fontId="81" fillId="0" borderId="5" xfId="0" applyFont="1" applyBorder="1" applyAlignment="1">
      <alignment vertical="top" wrapText="1"/>
    </xf>
    <xf numFmtId="0" fontId="81" fillId="6" borderId="4" xfId="0" applyFont="1" applyFill="1" applyBorder="1" applyAlignment="1">
      <alignment vertical="top" wrapText="1"/>
    </xf>
    <xf numFmtId="0" fontId="81" fillId="0" borderId="8" xfId="0" applyFont="1" applyBorder="1" applyAlignment="1">
      <alignment vertical="top" wrapText="1"/>
    </xf>
    <xf numFmtId="0" fontId="81" fillId="6" borderId="8" xfId="0" applyFont="1" applyFill="1" applyBorder="1" applyAlignment="1">
      <alignment vertical="top" wrapText="1"/>
    </xf>
    <xf numFmtId="0" fontId="82" fillId="6" borderId="14" xfId="0" applyFont="1" applyFill="1" applyBorder="1" applyAlignment="1">
      <alignment vertical="top" wrapText="1"/>
    </xf>
    <xf numFmtId="0" fontId="83" fillId="6" borderId="5" xfId="0" applyFont="1" applyFill="1" applyBorder="1" applyAlignment="1">
      <alignment vertical="top" wrapText="1"/>
    </xf>
    <xf numFmtId="0" fontId="82" fillId="0" borderId="14" xfId="0" applyFont="1" applyBorder="1" applyAlignment="1">
      <alignment vertical="top" wrapText="1"/>
    </xf>
    <xf numFmtId="0" fontId="82" fillId="0" borderId="5" xfId="0" applyFont="1" applyBorder="1" applyAlignment="1">
      <alignment vertical="center" wrapText="1"/>
    </xf>
    <xf numFmtId="0" fontId="83" fillId="6" borderId="8" xfId="0" applyFont="1" applyFill="1" applyBorder="1" applyAlignment="1">
      <alignment vertical="top" wrapText="1"/>
    </xf>
    <xf numFmtId="0" fontId="83" fillId="6" borderId="4" xfId="0" applyFont="1" applyFill="1" applyBorder="1" applyAlignment="1">
      <alignment vertical="top" wrapText="1"/>
    </xf>
    <xf numFmtId="0" fontId="42" fillId="0" borderId="0" xfId="1" applyFont="1" applyAlignment="1">
      <alignment horizontal="center" vertical="center" wrapText="1"/>
    </xf>
    <xf numFmtId="0" fontId="41" fillId="8" borderId="0" xfId="1" applyFill="1" applyAlignment="1">
      <alignment horizontal="center" vertical="center" wrapText="1"/>
    </xf>
    <xf numFmtId="0" fontId="44" fillId="8" borderId="0" xfId="1" applyFont="1" applyFill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1" fillId="0" borderId="12" xfId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/>
    </xf>
    <xf numFmtId="0" fontId="45" fillId="8" borderId="0" xfId="1" applyFont="1" applyFill="1" applyAlignment="1">
      <alignment horizontal="center" vertical="center" wrapText="1"/>
    </xf>
    <xf numFmtId="0" fontId="41" fillId="0" borderId="0" xfId="1" applyAlignment="1">
      <alignment horizontal="center" vertical="center"/>
    </xf>
    <xf numFmtId="0" fontId="48" fillId="0" borderId="0" xfId="1" applyFont="1" applyAlignment="1">
      <alignment horizontal="center" vertical="center" wrapText="1"/>
    </xf>
    <xf numFmtId="0" fontId="57" fillId="0" borderId="0" xfId="1" applyFont="1" applyAlignment="1">
      <alignment horizontal="center" vertical="center" wrapText="1"/>
    </xf>
    <xf numFmtId="0" fontId="0" fillId="18" borderId="16" xfId="0" applyFill="1" applyBorder="1" applyAlignment="1">
      <alignment horizontal="center" vertical="center"/>
    </xf>
    <xf numFmtId="0" fontId="52" fillId="9" borderId="0" xfId="1" applyFont="1" applyFill="1" applyAlignment="1">
      <alignment horizontal="center" vertical="center" wrapText="1"/>
    </xf>
    <xf numFmtId="2" fontId="0" fillId="0" borderId="16" xfId="0" applyNumberFormat="1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7" borderId="16" xfId="0" applyFill="1" applyBorder="1" applyAlignment="1" applyProtection="1">
      <alignment horizontal="center" vertical="center"/>
      <protection locked="0"/>
    </xf>
    <xf numFmtId="0" fontId="0" fillId="18" borderId="0" xfId="0" applyFill="1" applyAlignment="1">
      <alignment horizontal="center" vertical="center"/>
    </xf>
    <xf numFmtId="2" fontId="0" fillId="18" borderId="0" xfId="0" applyNumberFormat="1" applyFill="1" applyAlignment="1">
      <alignment horizontal="center" vertical="center"/>
    </xf>
    <xf numFmtId="0" fontId="74" fillId="18" borderId="0" xfId="0" applyFont="1" applyFill="1" applyAlignment="1">
      <alignment horizontal="center" vertical="center"/>
    </xf>
    <xf numFmtId="0" fontId="74" fillId="0" borderId="0" xfId="0" applyFont="1" applyAlignment="1">
      <alignment horizontal="center" vertical="center"/>
    </xf>
    <xf numFmtId="14" fontId="0" fillId="18" borderId="0" xfId="0" applyNumberFormat="1" applyFill="1" applyAlignment="1">
      <alignment horizontal="center" vertical="center"/>
    </xf>
    <xf numFmtId="0" fontId="0" fillId="0" borderId="16" xfId="0" applyBorder="1"/>
    <xf numFmtId="0" fontId="73" fillId="0" borderId="0" xfId="0" applyFont="1" applyAlignment="1">
      <alignment horizontal="center" vertical="top" wrapText="1"/>
    </xf>
    <xf numFmtId="0" fontId="73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left" vertical="center" wrapText="1"/>
    </xf>
    <xf numFmtId="0" fontId="73" fillId="0" borderId="13" xfId="0" applyFont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53" fillId="0" borderId="0" xfId="1" applyFont="1" applyAlignment="1">
      <alignment horizontal="center" vertical="center" wrapText="1"/>
    </xf>
    <xf numFmtId="0" fontId="41" fillId="0" borderId="0" xfId="1" applyAlignment="1">
      <alignment horizontal="center" vertical="center" wrapText="1"/>
    </xf>
    <xf numFmtId="0" fontId="46" fillId="0" borderId="0" xfId="1" applyFont="1" applyAlignment="1">
      <alignment horizontal="center" vertical="center" wrapText="1"/>
    </xf>
    <xf numFmtId="0" fontId="46" fillId="0" borderId="13" xfId="1" applyFont="1" applyBorder="1" applyAlignment="1">
      <alignment horizontal="center" vertical="center" wrapText="1"/>
    </xf>
    <xf numFmtId="0" fontId="42" fillId="0" borderId="0" xfId="1" applyFont="1" applyAlignment="1">
      <alignment horizontal="center" vertical="center" wrapText="1"/>
    </xf>
    <xf numFmtId="0" fontId="43" fillId="0" borderId="0" xfId="1" applyFont="1" applyAlignment="1">
      <alignment horizontal="center" vertical="center" wrapText="1"/>
    </xf>
    <xf numFmtId="1" fontId="49" fillId="0" borderId="12" xfId="1" applyNumberFormat="1" applyFont="1" applyBorder="1" applyAlignment="1">
      <alignment horizontal="center" vertical="center" shrinkToFit="1"/>
    </xf>
    <xf numFmtId="0" fontId="46" fillId="0" borderId="12" xfId="1" applyFont="1" applyBorder="1" applyAlignment="1">
      <alignment horizontal="center" vertical="center" wrapText="1"/>
    </xf>
    <xf numFmtId="0" fontId="41" fillId="9" borderId="0" xfId="1" applyFill="1" applyAlignment="1">
      <alignment horizontal="center" vertical="center" wrapText="1"/>
    </xf>
    <xf numFmtId="0" fontId="50" fillId="9" borderId="0" xfId="1" applyFont="1" applyFill="1" applyAlignment="1">
      <alignment horizontal="center" vertical="center" wrapText="1"/>
    </xf>
    <xf numFmtId="1" fontId="49" fillId="0" borderId="0" xfId="1" applyNumberFormat="1" applyFont="1" applyAlignment="1">
      <alignment horizontal="center" vertical="center" shrinkToFit="1"/>
    </xf>
    <xf numFmtId="1" fontId="49" fillId="0" borderId="13" xfId="1" applyNumberFormat="1" applyFont="1" applyBorder="1" applyAlignment="1">
      <alignment horizontal="center" vertical="center" shrinkToFit="1"/>
    </xf>
    <xf numFmtId="1" fontId="51" fillId="0" borderId="13" xfId="1" applyNumberFormat="1" applyFont="1" applyBorder="1" applyAlignment="1">
      <alignment horizontal="center" vertical="center" shrinkToFit="1"/>
    </xf>
    <xf numFmtId="0" fontId="52" fillId="9" borderId="0" xfId="1" applyFont="1" applyFill="1" applyAlignment="1">
      <alignment horizontal="center" vertical="center" wrapText="1"/>
    </xf>
    <xf numFmtId="0" fontId="45" fillId="9" borderId="0" xfId="1" applyFont="1" applyFill="1" applyAlignment="1">
      <alignment horizontal="center" vertical="center" wrapText="1"/>
    </xf>
    <xf numFmtId="1" fontId="49" fillId="0" borderId="11" xfId="1" applyNumberFormat="1" applyFont="1" applyBorder="1" applyAlignment="1">
      <alignment horizontal="center" vertical="center" shrinkToFit="1"/>
    </xf>
    <xf numFmtId="0" fontId="46" fillId="0" borderId="11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Normalny" xfId="0" builtinId="0"/>
    <cellStyle name="Normalny 2" xfId="1" xr:uid="{AAC80FD8-88CA-44C4-949C-CC5C48C626E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63</xdr:col>
      <xdr:colOff>0</xdr:colOff>
      <xdr:row>32</xdr:row>
      <xdr:rowOff>3173</xdr:rowOff>
    </xdr:from>
    <xdr:ext cx="2092325" cy="0"/>
    <xdr:sp macro="" textlink="">
      <xdr:nvSpPr>
        <xdr:cNvPr id="10" name="Shape 13">
          <a:extLst>
            <a:ext uri="{FF2B5EF4-FFF2-40B4-BE49-F238E27FC236}">
              <a16:creationId xmlns:a16="http://schemas.microsoft.com/office/drawing/2014/main" id="{FFB0C788-F676-48C9-99DE-84C5A227DF32}"/>
            </a:ext>
          </a:extLst>
        </xdr:cNvPr>
        <xdr:cNvSpPr/>
      </xdr:nvSpPr>
      <xdr:spPr>
        <a:xfrm>
          <a:off x="10914633" y="32794573"/>
          <a:ext cx="2092325" cy="0"/>
        </a:xfrm>
        <a:custGeom>
          <a:avLst/>
          <a:gdLst/>
          <a:ahLst/>
          <a:cxnLst/>
          <a:rect l="0" t="0" r="0" b="0"/>
          <a:pathLst>
            <a:path w="2092325">
              <a:moveTo>
                <a:pt x="0" y="0"/>
              </a:moveTo>
              <a:lnTo>
                <a:pt x="209181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63</xdr:col>
      <xdr:colOff>0</xdr:colOff>
      <xdr:row>54</xdr:row>
      <xdr:rowOff>0</xdr:rowOff>
    </xdr:from>
    <xdr:ext cx="8857615" cy="178435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99456321-5112-4879-8757-A73769E48A52}"/>
            </a:ext>
          </a:extLst>
        </xdr:cNvPr>
        <xdr:cNvSpPr/>
      </xdr:nvSpPr>
      <xdr:spPr>
        <a:xfrm>
          <a:off x="0" y="38539419"/>
          <a:ext cx="8857615" cy="178435"/>
        </a:xfrm>
        <a:custGeom>
          <a:avLst/>
          <a:gdLst/>
          <a:ahLst/>
          <a:cxnLst/>
          <a:rect l="0" t="0" r="0" b="0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</xdr:spPr>
    </xdr:sp>
    <xdr:clientData/>
  </xdr:oneCellAnchor>
  <xdr:oneCellAnchor>
    <xdr:from>
      <xdr:col>63</xdr:col>
      <xdr:colOff>0</xdr:colOff>
      <xdr:row>82</xdr:row>
      <xdr:rowOff>3175</xdr:rowOff>
    </xdr:from>
    <xdr:ext cx="2092325" cy="0"/>
    <xdr:sp macro="" textlink="">
      <xdr:nvSpPr>
        <xdr:cNvPr id="12" name="Shape 15">
          <a:extLst>
            <a:ext uri="{FF2B5EF4-FFF2-40B4-BE49-F238E27FC236}">
              <a16:creationId xmlns:a16="http://schemas.microsoft.com/office/drawing/2014/main" id="{01A26D2D-8C08-4B14-8CCA-6C7B6F54E9A2}"/>
            </a:ext>
          </a:extLst>
        </xdr:cNvPr>
        <xdr:cNvSpPr/>
      </xdr:nvSpPr>
      <xdr:spPr>
        <a:xfrm>
          <a:off x="10914633" y="45170725"/>
          <a:ext cx="2092325" cy="0"/>
        </a:xfrm>
        <a:custGeom>
          <a:avLst/>
          <a:gdLst/>
          <a:ahLst/>
          <a:cxnLst/>
          <a:rect l="0" t="0" r="0" b="0"/>
          <a:pathLst>
            <a:path w="2092325">
              <a:moveTo>
                <a:pt x="0" y="0"/>
              </a:moveTo>
              <a:lnTo>
                <a:pt x="209181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63</xdr:col>
      <xdr:colOff>0</xdr:colOff>
      <xdr:row>106</xdr:row>
      <xdr:rowOff>166371</xdr:rowOff>
    </xdr:from>
    <xdr:ext cx="8857615" cy="178435"/>
    <xdr:sp macro="" textlink="">
      <xdr:nvSpPr>
        <xdr:cNvPr id="13" name="Shape 16">
          <a:extLst>
            <a:ext uri="{FF2B5EF4-FFF2-40B4-BE49-F238E27FC236}">
              <a16:creationId xmlns:a16="http://schemas.microsoft.com/office/drawing/2014/main" id="{FEE272F5-C976-49EF-A8EC-A39578598467}"/>
            </a:ext>
          </a:extLst>
        </xdr:cNvPr>
        <xdr:cNvSpPr/>
      </xdr:nvSpPr>
      <xdr:spPr>
        <a:xfrm>
          <a:off x="0" y="50915571"/>
          <a:ext cx="8857615" cy="178435"/>
        </a:xfrm>
        <a:custGeom>
          <a:avLst/>
          <a:gdLst/>
          <a:ahLst/>
          <a:cxnLst/>
          <a:rect l="0" t="0" r="0" b="0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</xdr:spPr>
    </xdr:sp>
    <xdr:clientData/>
  </xdr:oneCellAnchor>
  <xdr:oneCellAnchor>
    <xdr:from>
      <xdr:col>63</xdr:col>
      <xdr:colOff>0</xdr:colOff>
      <xdr:row>136</xdr:row>
      <xdr:rowOff>3176</xdr:rowOff>
    </xdr:from>
    <xdr:ext cx="2091689" cy="0"/>
    <xdr:sp macro="" textlink="">
      <xdr:nvSpPr>
        <xdr:cNvPr id="14" name="Shape 17">
          <a:extLst>
            <a:ext uri="{FF2B5EF4-FFF2-40B4-BE49-F238E27FC236}">
              <a16:creationId xmlns:a16="http://schemas.microsoft.com/office/drawing/2014/main" id="{E48D5C5F-45C2-476E-9666-4975AD6C0FDE}"/>
            </a:ext>
          </a:extLst>
        </xdr:cNvPr>
        <xdr:cNvSpPr/>
      </xdr:nvSpPr>
      <xdr:spPr>
        <a:xfrm>
          <a:off x="10914126" y="57553226"/>
          <a:ext cx="2091689" cy="0"/>
        </a:xfrm>
        <a:custGeom>
          <a:avLst/>
          <a:gdLst/>
          <a:ahLst/>
          <a:cxnLst/>
          <a:rect l="0" t="0" r="0" b="0"/>
          <a:pathLst>
            <a:path w="2091689">
              <a:moveTo>
                <a:pt x="0" y="0"/>
              </a:moveTo>
              <a:lnTo>
                <a:pt x="209169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63</xdr:col>
      <xdr:colOff>0</xdr:colOff>
      <xdr:row>162</xdr:row>
      <xdr:rowOff>166372</xdr:rowOff>
    </xdr:from>
    <xdr:ext cx="8857615" cy="178435"/>
    <xdr:sp macro="" textlink="">
      <xdr:nvSpPr>
        <xdr:cNvPr id="15" name="Shape 18">
          <a:extLst>
            <a:ext uri="{FF2B5EF4-FFF2-40B4-BE49-F238E27FC236}">
              <a16:creationId xmlns:a16="http://schemas.microsoft.com/office/drawing/2014/main" id="{C1E9BB4A-8396-4678-866F-BE4611525F7B}"/>
            </a:ext>
          </a:extLst>
        </xdr:cNvPr>
        <xdr:cNvSpPr/>
      </xdr:nvSpPr>
      <xdr:spPr>
        <a:xfrm>
          <a:off x="0" y="63298072"/>
          <a:ext cx="8857615" cy="178435"/>
        </a:xfrm>
        <a:custGeom>
          <a:avLst/>
          <a:gdLst/>
          <a:ahLst/>
          <a:cxnLst/>
          <a:rect l="0" t="0" r="0" b="0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</xdr:spPr>
    </xdr:sp>
    <xdr:clientData/>
  </xdr:oneCellAnchor>
  <xdr:oneCellAnchor>
    <xdr:from>
      <xdr:col>63</xdr:col>
      <xdr:colOff>0</xdr:colOff>
      <xdr:row>177</xdr:row>
      <xdr:rowOff>3176</xdr:rowOff>
    </xdr:from>
    <xdr:ext cx="2096135" cy="0"/>
    <xdr:sp macro="" textlink="">
      <xdr:nvSpPr>
        <xdr:cNvPr id="16" name="Shape 19">
          <a:extLst>
            <a:ext uri="{FF2B5EF4-FFF2-40B4-BE49-F238E27FC236}">
              <a16:creationId xmlns:a16="http://schemas.microsoft.com/office/drawing/2014/main" id="{1E3A4657-9C9A-463E-808F-DB11CEFE47D3}"/>
            </a:ext>
          </a:extLst>
        </xdr:cNvPr>
        <xdr:cNvSpPr/>
      </xdr:nvSpPr>
      <xdr:spPr>
        <a:xfrm>
          <a:off x="10914633" y="69999226"/>
          <a:ext cx="2096135" cy="0"/>
        </a:xfrm>
        <a:custGeom>
          <a:avLst/>
          <a:gdLst/>
          <a:ahLst/>
          <a:cxnLst/>
          <a:rect l="0" t="0" r="0" b="0"/>
          <a:pathLst>
            <a:path w="2096135">
              <a:moveTo>
                <a:pt x="0" y="0"/>
              </a:moveTo>
              <a:lnTo>
                <a:pt x="209562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63</xdr:col>
      <xdr:colOff>0</xdr:colOff>
      <xdr:row>200</xdr:row>
      <xdr:rowOff>3176</xdr:rowOff>
    </xdr:from>
    <xdr:ext cx="2096135" cy="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554A5D12-6A0B-4A96-B9B4-355968A37683}"/>
            </a:ext>
          </a:extLst>
        </xdr:cNvPr>
        <xdr:cNvSpPr/>
      </xdr:nvSpPr>
      <xdr:spPr>
        <a:xfrm>
          <a:off x="10914633" y="82496026"/>
          <a:ext cx="2096135" cy="0"/>
        </a:xfrm>
        <a:custGeom>
          <a:avLst/>
          <a:gdLst/>
          <a:ahLst/>
          <a:cxnLst/>
          <a:rect l="0" t="0" r="0" b="0"/>
          <a:pathLst>
            <a:path w="2096135">
              <a:moveTo>
                <a:pt x="0" y="0"/>
              </a:moveTo>
              <a:lnTo>
                <a:pt x="209562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0</xdr:colOff>
      <xdr:row>44</xdr:row>
      <xdr:rowOff>166369</xdr:rowOff>
    </xdr:from>
    <xdr:ext cx="8857615" cy="178435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9E54E77C-92EC-4D7B-A4E7-F80ACB5B816B}"/>
            </a:ext>
          </a:extLst>
        </xdr:cNvPr>
        <xdr:cNvSpPr/>
      </xdr:nvSpPr>
      <xdr:spPr>
        <a:xfrm>
          <a:off x="0" y="36682044"/>
          <a:ext cx="8857615" cy="178435"/>
        </a:xfrm>
        <a:custGeom>
          <a:avLst/>
          <a:gdLst/>
          <a:ahLst/>
          <a:cxnLst/>
          <a:rect l="0" t="0" r="0" b="0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</xdr:spPr>
    </xdr:sp>
    <xdr:clientData/>
  </xdr:oneCellAnchor>
  <xdr:oneCellAnchor>
    <xdr:from>
      <xdr:col>4</xdr:col>
      <xdr:colOff>0</xdr:colOff>
      <xdr:row>89</xdr:row>
      <xdr:rowOff>166371</xdr:rowOff>
    </xdr:from>
    <xdr:ext cx="8857615" cy="178435"/>
    <xdr:sp macro="" textlink="">
      <xdr:nvSpPr>
        <xdr:cNvPr id="3" name="Shape 16">
          <a:extLst>
            <a:ext uri="{FF2B5EF4-FFF2-40B4-BE49-F238E27FC236}">
              <a16:creationId xmlns:a16="http://schemas.microsoft.com/office/drawing/2014/main" id="{A81D42F9-F727-448A-997E-E190FA6523A2}"/>
            </a:ext>
          </a:extLst>
        </xdr:cNvPr>
        <xdr:cNvSpPr/>
      </xdr:nvSpPr>
      <xdr:spPr>
        <a:xfrm>
          <a:off x="0" y="47197646"/>
          <a:ext cx="8857615" cy="178435"/>
        </a:xfrm>
        <a:custGeom>
          <a:avLst/>
          <a:gdLst/>
          <a:ahLst/>
          <a:cxnLst/>
          <a:rect l="0" t="0" r="0" b="0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</xdr:spPr>
    </xdr:sp>
    <xdr:clientData/>
  </xdr:oneCellAnchor>
  <xdr:oneCellAnchor>
    <xdr:from>
      <xdr:col>4</xdr:col>
      <xdr:colOff>0</xdr:colOff>
      <xdr:row>133</xdr:row>
      <xdr:rowOff>166372</xdr:rowOff>
    </xdr:from>
    <xdr:ext cx="8857615" cy="178435"/>
    <xdr:sp macro="" textlink="">
      <xdr:nvSpPr>
        <xdr:cNvPr id="4" name="Shape 18">
          <a:extLst>
            <a:ext uri="{FF2B5EF4-FFF2-40B4-BE49-F238E27FC236}">
              <a16:creationId xmlns:a16="http://schemas.microsoft.com/office/drawing/2014/main" id="{95503500-B6E7-45F1-BB1D-908670FF9958}"/>
            </a:ext>
          </a:extLst>
        </xdr:cNvPr>
        <xdr:cNvSpPr/>
      </xdr:nvSpPr>
      <xdr:spPr>
        <a:xfrm>
          <a:off x="0" y="58103772"/>
          <a:ext cx="8857615" cy="178435"/>
        </a:xfrm>
        <a:custGeom>
          <a:avLst/>
          <a:gdLst/>
          <a:ahLst/>
          <a:cxnLst/>
          <a:rect l="0" t="0" r="0" b="0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922-AB70-472C-BE36-EA2B0FABC193}">
  <sheetPr codeName="Arkusz1"/>
  <dimension ref="A1:P26"/>
  <sheetViews>
    <sheetView tabSelected="1" zoomScale="85" zoomScaleNormal="85" workbookViewId="0">
      <selection activeCell="E7" sqref="E7"/>
    </sheetView>
  </sheetViews>
  <sheetFormatPr defaultColWidth="8.7109375" defaultRowHeight="14.45"/>
  <cols>
    <col min="1" max="1" width="12.7109375" style="7" customWidth="1"/>
    <col min="2" max="2" width="18.85546875" style="7" customWidth="1"/>
    <col min="3" max="6" width="12.42578125" style="7" customWidth="1"/>
    <col min="7" max="7" width="9.5703125" style="7" customWidth="1"/>
    <col min="8" max="8" width="20.5703125" style="7" customWidth="1"/>
    <col min="9" max="9" width="19.140625" style="7" customWidth="1"/>
    <col min="10" max="10" width="11.85546875" style="7" customWidth="1"/>
    <col min="11" max="11" width="12.140625" style="7" customWidth="1"/>
    <col min="12" max="16384" width="8.7109375" style="7"/>
  </cols>
  <sheetData>
    <row r="1" spans="1:16">
      <c r="A1" s="274"/>
      <c r="B1" s="274" t="s">
        <v>0</v>
      </c>
      <c r="C1" s="278">
        <v>45308</v>
      </c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</row>
    <row r="2" spans="1:16">
      <c r="A2" s="274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</row>
    <row r="3" spans="1:16">
      <c r="A3" s="27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</row>
    <row r="4" spans="1:16">
      <c r="A4" s="274"/>
      <c r="B4" s="292" t="s">
        <v>1</v>
      </c>
      <c r="C4" s="293"/>
      <c r="D4" s="274"/>
      <c r="E4" s="274"/>
      <c r="F4" s="274"/>
      <c r="G4" s="274"/>
      <c r="H4" s="296" t="s">
        <v>2</v>
      </c>
      <c r="I4" s="297"/>
      <c r="J4" s="274"/>
      <c r="K4" s="274"/>
      <c r="L4" s="274"/>
      <c r="M4" s="274"/>
      <c r="N4" s="274"/>
      <c r="O4" s="274"/>
      <c r="P4" s="274"/>
    </row>
    <row r="5" spans="1:16">
      <c r="A5" s="274"/>
      <c r="B5" s="294"/>
      <c r="C5" s="295"/>
      <c r="D5" s="274"/>
      <c r="E5" s="274"/>
      <c r="F5" s="274"/>
      <c r="G5" s="274"/>
      <c r="H5" s="298"/>
      <c r="I5" s="299"/>
      <c r="J5" s="274"/>
      <c r="K5" s="274"/>
      <c r="L5" s="274"/>
      <c r="M5" s="274"/>
      <c r="N5" s="274"/>
      <c r="O5" s="274"/>
      <c r="P5" s="274"/>
    </row>
    <row r="6" spans="1:16">
      <c r="A6" s="274"/>
      <c r="B6" s="6" t="s">
        <v>3</v>
      </c>
      <c r="C6" s="273" t="s">
        <v>4</v>
      </c>
      <c r="D6" s="274"/>
      <c r="E6" s="274"/>
      <c r="F6" s="274"/>
      <c r="G6" s="274"/>
      <c r="H6" s="6" t="s">
        <v>3</v>
      </c>
      <c r="I6" s="273" t="s">
        <v>5</v>
      </c>
      <c r="J6" s="274"/>
      <c r="K6" s="274"/>
      <c r="L6" s="274"/>
      <c r="M6" s="274"/>
      <c r="N6" s="274"/>
      <c r="O6" s="274"/>
      <c r="P6" s="274"/>
    </row>
    <row r="7" spans="1:16">
      <c r="A7" s="274"/>
      <c r="B7" s="6" t="s">
        <v>6</v>
      </c>
      <c r="C7" s="273">
        <v>2025</v>
      </c>
      <c r="D7" s="274"/>
      <c r="E7" s="274"/>
      <c r="F7" s="274"/>
      <c r="G7" s="274"/>
      <c r="H7" s="6" t="s">
        <v>6</v>
      </c>
      <c r="I7" s="273">
        <v>2027</v>
      </c>
      <c r="J7" s="274"/>
      <c r="K7" s="274"/>
      <c r="L7" s="275"/>
      <c r="M7" s="274"/>
      <c r="N7" s="274"/>
      <c r="O7" s="274"/>
      <c r="P7" s="274"/>
    </row>
    <row r="8" spans="1:16">
      <c r="A8" s="274"/>
      <c r="B8" s="6" t="s">
        <v>7</v>
      </c>
      <c r="C8" s="273" t="s">
        <v>8</v>
      </c>
      <c r="D8" s="274"/>
      <c r="E8" s="274"/>
      <c r="F8" s="274"/>
      <c r="G8" s="274"/>
      <c r="H8" s="6" t="s">
        <v>7</v>
      </c>
      <c r="I8" s="273" t="s">
        <v>9</v>
      </c>
      <c r="J8" s="274"/>
      <c r="K8" s="274"/>
      <c r="L8" s="274"/>
      <c r="M8" s="274"/>
      <c r="N8" s="274"/>
      <c r="O8" s="274"/>
      <c r="P8" s="274"/>
    </row>
    <row r="9" spans="1:16">
      <c r="A9" s="274"/>
      <c r="B9" s="6" t="s">
        <v>10</v>
      </c>
      <c r="C9" s="272">
        <f>VLOOKUP(C10,Marże!C3:E9,3,TRUE)</f>
        <v>150</v>
      </c>
      <c r="D9" s="274"/>
      <c r="E9" s="274"/>
      <c r="F9" s="274"/>
      <c r="G9" s="274"/>
      <c r="H9" s="6" t="s">
        <v>10</v>
      </c>
      <c r="I9" s="272">
        <f>VLOOKUP(I10,Marże!C3:E9,3,1)</f>
        <v>100</v>
      </c>
      <c r="J9" s="274"/>
      <c r="K9" s="274"/>
      <c r="L9" s="274"/>
      <c r="M9" s="274"/>
      <c r="N9" s="274"/>
      <c r="O9" s="274"/>
      <c r="P9" s="274"/>
    </row>
    <row r="10" spans="1:16">
      <c r="A10" s="274"/>
      <c r="B10" s="6" t="s">
        <v>11</v>
      </c>
      <c r="C10" s="273">
        <v>4</v>
      </c>
      <c r="D10" s="274"/>
      <c r="E10" s="274"/>
      <c r="F10" s="274"/>
      <c r="G10" s="274"/>
      <c r="H10" s="6" t="s">
        <v>11</v>
      </c>
      <c r="I10" s="273">
        <v>40</v>
      </c>
      <c r="J10" s="274"/>
      <c r="K10" s="274"/>
      <c r="L10" s="274"/>
      <c r="M10" s="274"/>
      <c r="N10" s="274"/>
      <c r="O10" s="274"/>
      <c r="P10" s="274"/>
    </row>
    <row r="11" spans="1:16">
      <c r="A11" s="274"/>
      <c r="B11" s="274"/>
      <c r="C11" s="274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4"/>
    </row>
    <row r="12" spans="1:16">
      <c r="A12" s="274"/>
      <c r="B12" s="6"/>
      <c r="C12" s="6" t="s">
        <v>12</v>
      </c>
      <c r="D12" s="6" t="s">
        <v>13</v>
      </c>
      <c r="E12" s="6" t="s">
        <v>14</v>
      </c>
      <c r="F12" s="6" t="s">
        <v>15</v>
      </c>
      <c r="G12" s="274"/>
      <c r="H12" s="6"/>
      <c r="I12" s="6" t="s">
        <v>12</v>
      </c>
      <c r="J12" s="6" t="s">
        <v>13</v>
      </c>
      <c r="K12" s="6" t="s">
        <v>14</v>
      </c>
      <c r="L12" s="6" t="s">
        <v>16</v>
      </c>
      <c r="M12" s="274"/>
      <c r="N12" s="274"/>
      <c r="O12" s="274"/>
      <c r="P12" s="274"/>
    </row>
    <row r="13" spans="1:16">
      <c r="A13" s="274"/>
      <c r="B13" s="6" t="s">
        <v>17</v>
      </c>
      <c r="C13" s="271" t="e">
        <f ca="1">C9+D13</f>
        <v>#VALUE!</v>
      </c>
      <c r="D13" s="271" t="str">
        <f ca="1">INDEX((Enea!Z2:AK7,Enea!AN2:AY7,Enea!BB2:BM7),MATCH(Kalkulator!C7,Enea!Y2:Y7,0),MATCH(Kalkulator!C6,Enea!Z1:AK1,0),MATCH(Kalkulator!C8,Enea!U7:U9,0))</f>
        <v>665,10</v>
      </c>
      <c r="E13" s="271" t="str">
        <f ca="1">INDEX((Enea!Z36:AK41,Enea!AN36:AY41,Enea!BB36:BM41),MATCH(Kalkulator!C7,Enea!Y2:Y7,0),MATCH(Kalkulator!C6,Enea!Z1:AK1,0),MATCH(Kalkulator!C8,Enea!U7:U9,0))</f>
        <v>825,10</v>
      </c>
      <c r="F13" s="271">
        <f>C10*C9</f>
        <v>600</v>
      </c>
      <c r="G13" s="274"/>
      <c r="H13" s="6" t="s">
        <v>17</v>
      </c>
      <c r="I13" s="272" t="e">
        <f ca="1">I9+J13</f>
        <v>#VALUE!</v>
      </c>
      <c r="J13" s="272" t="str">
        <f ca="1">INDEX((Axpo!T4:AD9,Axpo!AH4:AR9,Axpo!AV4:BF9),MATCH(Kalkulator!I7,Axpo!S4:S9,0),MATCH(Kalkulator!I6,Axpo!T3:AD3,0),MATCH(I8,Axpo!R35:R37,0))</f>
        <v>602,46</v>
      </c>
      <c r="K13" s="272" t="str">
        <f ca="1">INDEX((Axpo!T43:AD48,Axpo!AH43:AR48,Axpo!AV43:BF48),MATCH(Kalkulator!I7,Axpo!S4:S9,0),MATCH(Kalkulator!I6,Axpo!T3:AD3,0),MATCH(I8,Axpo!R35:R37,0))</f>
        <v>952,46</v>
      </c>
      <c r="L13" s="272">
        <f>I10*I9</f>
        <v>4000</v>
      </c>
      <c r="M13" s="274"/>
      <c r="N13" s="274"/>
      <c r="O13" s="274"/>
      <c r="P13" s="274"/>
    </row>
    <row r="14" spans="1:16">
      <c r="A14" s="274"/>
      <c r="B14" s="6" t="s">
        <v>18</v>
      </c>
      <c r="C14" s="271">
        <f ca="1">C9+D14</f>
        <v>150</v>
      </c>
      <c r="D14" s="271">
        <f ca="1">INDEX((Enea!Z9:AK14,Enea!AN9:AY14,Enea!BB9:BM14),MATCH(Kalkulator!C7,Enea!Y9:Y14,0),MATCH(Kalkulator!C6,Enea!Z1:AK1,0),MATCH(Kalkulator!C8,Enea!U7:U9,0))</f>
        <v>0</v>
      </c>
      <c r="E14" s="271">
        <f ca="1">INDEX((Enea!Z43:AK48,Enea!AN43:AY48,Enea!BB43:BM48),MATCH(Kalkulator!C7,Enea!Y9:Y14,0),MATCH(Kalkulator!C6,Enea!Z1:AK1,0),MATCH(Kalkulator!C8,Enea!U7:U9,0))</f>
        <v>0</v>
      </c>
      <c r="F14" s="275"/>
      <c r="G14" s="274"/>
      <c r="H14" s="6" t="s">
        <v>18</v>
      </c>
      <c r="I14" s="272">
        <f ca="1">I9+J14</f>
        <v>100</v>
      </c>
      <c r="J14" s="272">
        <f ca="1">INDEX((Axpo!T13:AD18,Axpo!AH13:AR18,Axpo!AV13:BF18),MATCH(Kalkulator!I7,_xlfn.ANCHORARRAY(Axpo!AG13),0),MATCH(Kalkulator!I6,_xlfn.ANCHORARRAY(Axpo!AH12),0),MATCH(Kalkulator!I8,Axpo!R35:R37,0))</f>
        <v>0</v>
      </c>
      <c r="K14" s="272">
        <f ca="1">INDEX((Axpo!T52:AD57,Axpo!AH52:AR57,Axpo!AV52:BF57),MATCH(Kalkulator!I7,Axpo!S4:S9,0),MATCH(Kalkulator!I6,Axpo!T3:AD3,0),MATCH(I8,Axpo!R35:R37,0))</f>
        <v>0</v>
      </c>
      <c r="L14" s="274"/>
      <c r="M14" s="274"/>
      <c r="N14" s="274"/>
      <c r="O14" s="274"/>
      <c r="P14" s="274"/>
    </row>
    <row r="15" spans="1:16">
      <c r="A15" s="274"/>
      <c r="B15" s="6" t="s">
        <v>19</v>
      </c>
      <c r="C15" s="271">
        <f ca="1">C9+D15</f>
        <v>150</v>
      </c>
      <c r="D15" s="271">
        <f ca="1">INDEX((Enea!Z17:AK22,Enea!AN17:AY22,Enea!BB17:BM22),MATCH(Kalkulator!C7,Enea!Y17:Y22,0),MATCH(Kalkulator!C6,Enea!Z16:AK16,0),MATCH(Kalkulator!C8,Enea!U7:U9,0))</f>
        <v>0</v>
      </c>
      <c r="E15" s="271">
        <f ca="1">INDEX((Enea!BB51:BM56,Enea!AN51:AY56,Enea!Z51:AK56),MATCH(Kalkulator!C7,Enea!Y9:Y14,0),MATCH(Kalkulator!C6,Enea!Z1:AK1,0),MATCH(Kalkulator!C8,Enea!U7:U9,0))</f>
        <v>0</v>
      </c>
      <c r="F15" s="275"/>
      <c r="G15" s="274"/>
      <c r="H15" s="6" t="s">
        <v>19</v>
      </c>
      <c r="I15" s="272">
        <f ca="1">I9+J15</f>
        <v>100</v>
      </c>
      <c r="J15" s="272">
        <f ca="1">INDEX((Axpo!T22:AD27,Axpo!AH22:AR27,Axpo!AV22:BF27),MATCH(Kalkulator!I7,_xlfn.ANCHORARRAY(Axpo!AG22),0),MATCH(Kalkulator!I6,_xlfn.ANCHORARRAY(Axpo!AH21),0),MATCH(Kalkulator!I8,Axpo!R35:R37,0))</f>
        <v>0</v>
      </c>
      <c r="K15" s="272">
        <f ca="1">INDEX((Axpo!T61:AD66,Axpo!AH61:AR66,Axpo!AV61:BF66),MATCH(Kalkulator!I7,Axpo!S4:S9,0),MATCH(Kalkulator!I6,Axpo!T3:AD3,0),MATCH(I8,Axpo!R35:R37,0))</f>
        <v>0</v>
      </c>
      <c r="L15" s="274"/>
      <c r="M15" s="274"/>
      <c r="N15" s="274"/>
      <c r="O15" s="274"/>
      <c r="P15" s="274"/>
    </row>
    <row r="16" spans="1:16">
      <c r="A16" s="274"/>
      <c r="B16" s="6" t="s">
        <v>20</v>
      </c>
      <c r="C16" s="272" t="str">
        <f ca="1">INDEX((Enea!Z24:AK24,Enea!AN24:AY24,Enea!BB24:BM24),MATCH(Kalkulator!B16,Enea!Y24,0),MATCH(Kalkulator!C6,Enea!Z23:AK23,0),MATCH(Kalkulator!C8,Enea!U7:U9,0))</f>
        <v>0,00</v>
      </c>
      <c r="D16" s="274"/>
      <c r="E16" s="274"/>
      <c r="F16" s="274"/>
      <c r="G16" s="274"/>
      <c r="H16" s="6" t="s">
        <v>20</v>
      </c>
      <c r="I16" s="272">
        <f ca="1">INDEX((Axpo!T31:AD31,Axpo!AH31:AR31,_xlfn.ANCHORARRAY(Axpo!AV31)),MATCH(H16,Axpo!AG31,0),MATCH(I6,_xlfn.ANCHORARRAY(Axpo!AH30),0),MATCH(Kalkulator!I8,Axpo!R35:R37,0))</f>
        <v>35</v>
      </c>
      <c r="J16" s="274"/>
      <c r="K16" s="274"/>
      <c r="L16" s="274"/>
      <c r="M16" s="274"/>
      <c r="N16" s="274"/>
      <c r="O16" s="274"/>
      <c r="P16" s="274"/>
    </row>
    <row r="17" spans="1:16">
      <c r="A17" s="274"/>
      <c r="B17" s="274"/>
      <c r="C17" s="27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  <c r="O17" s="274"/>
      <c r="P17" s="274"/>
    </row>
    <row r="18" spans="1:16">
      <c r="A18" s="274"/>
      <c r="B18" s="274"/>
      <c r="C18" s="274"/>
      <c r="D18" s="274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</row>
    <row r="19" spans="1:16">
      <c r="A19" s="274"/>
      <c r="B19" s="274"/>
      <c r="C19" s="274"/>
      <c r="D19" s="274"/>
      <c r="E19" s="274"/>
      <c r="F19" s="274"/>
      <c r="G19" s="274"/>
      <c r="H19" s="274"/>
      <c r="I19" s="274"/>
      <c r="J19" s="274"/>
      <c r="K19" s="274"/>
      <c r="L19" s="274"/>
      <c r="M19" s="274"/>
      <c r="N19" s="274"/>
      <c r="O19" s="274"/>
      <c r="P19" s="274"/>
    </row>
    <row r="20" spans="1:16">
      <c r="A20" s="274"/>
      <c r="B20" s="274"/>
      <c r="C20" s="274"/>
      <c r="D20" s="274"/>
      <c r="E20" s="274"/>
      <c r="F20" s="274"/>
      <c r="G20" s="274"/>
      <c r="H20" s="274"/>
      <c r="I20" s="274"/>
      <c r="J20" s="274"/>
      <c r="K20" s="274"/>
      <c r="L20" s="274"/>
      <c r="M20" s="274"/>
      <c r="N20" s="274"/>
      <c r="O20" s="274"/>
      <c r="P20" s="274"/>
    </row>
    <row r="21" spans="1:16">
      <c r="A21" s="274"/>
      <c r="B21" s="274"/>
      <c r="C21" s="274"/>
      <c r="D21" s="274"/>
      <c r="E21" s="274"/>
      <c r="F21" s="274"/>
      <c r="G21" s="274"/>
      <c r="H21" s="274"/>
      <c r="I21" s="276"/>
      <c r="J21" s="274"/>
      <c r="K21" s="274"/>
      <c r="L21" s="274"/>
      <c r="M21" s="274"/>
      <c r="N21" s="274"/>
      <c r="O21" s="274"/>
      <c r="P21" s="274"/>
    </row>
    <row r="22" spans="1:16">
      <c r="A22" s="274"/>
      <c r="B22" s="274"/>
      <c r="C22" s="274"/>
      <c r="D22" s="274"/>
      <c r="E22" s="274"/>
      <c r="F22" s="274"/>
      <c r="G22" s="274"/>
      <c r="H22" s="274"/>
      <c r="I22" s="276"/>
      <c r="J22" s="274"/>
      <c r="K22" s="274"/>
      <c r="L22" s="274"/>
      <c r="M22" s="274"/>
      <c r="N22" s="274"/>
      <c r="O22" s="274"/>
      <c r="P22" s="274"/>
    </row>
    <row r="23" spans="1:16">
      <c r="A23" s="274"/>
      <c r="B23" s="274"/>
      <c r="C23" s="274"/>
      <c r="D23" s="274"/>
      <c r="E23" s="274"/>
      <c r="F23" s="274"/>
      <c r="G23" s="274"/>
      <c r="H23" s="274"/>
      <c r="I23" s="276"/>
      <c r="J23" s="274"/>
      <c r="K23" s="274"/>
      <c r="L23" s="274"/>
      <c r="M23" s="274"/>
      <c r="N23" s="274"/>
      <c r="O23" s="274"/>
      <c r="P23" s="274"/>
    </row>
    <row r="24" spans="1:16">
      <c r="I24" s="277"/>
    </row>
    <row r="25" spans="1:16">
      <c r="I25" s="277"/>
    </row>
    <row r="26" spans="1:16">
      <c r="I26" s="277"/>
    </row>
  </sheetData>
  <sheetProtection algorithmName="SHA-512" hashValue="Fo/DiT2nyzDPys4oTnGT3JHEwPNziFa72cUzqmcni6SP/j1v1Y7yst/snGHUQUYzMKwWL59yiA5+CS7QZK/HQQ==" saltValue="+o/c+uLYsmAI7i6HR5K91g==" spinCount="100000" sheet="1" objects="1" scenarios="1"/>
  <mergeCells count="2">
    <mergeCell ref="B4:C5"/>
    <mergeCell ref="H4:I5"/>
  </mergeCells>
  <dataValidations count="1">
    <dataValidation allowBlank="1" showInputMessage="1" showErrorMessage="1" sqref="D3:G11" xr:uid="{2E3350C1-38C0-498C-8FE6-0F77333E4F8A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7E83E81-CC65-4706-9C2B-261FB547C87F}">
          <x14:formula1>
            <xm:f>Enea!$T$20:$T$25</xm:f>
          </x14:formula1>
          <xm:sqref>C7</xm:sqref>
        </x14:dataValidation>
        <x14:dataValidation type="list" allowBlank="1" showInputMessage="1" showErrorMessage="1" xr:uid="{4AD53E70-D1C6-4AD4-98B4-82C906D541EC}">
          <x14:formula1>
            <xm:f>Enea!$U$7:$U$9</xm:f>
          </x14:formula1>
          <xm:sqref>C8</xm:sqref>
        </x14:dataValidation>
        <x14:dataValidation type="list" allowBlank="1" showInputMessage="1" showErrorMessage="1" xr:uid="{12251C56-399D-45CE-9E49-6C2C7A5A1AAC}">
          <x14:formula1>
            <xm:f>Axpo!$T$3:$AD$3</xm:f>
          </x14:formula1>
          <xm:sqref>I6</xm:sqref>
        </x14:dataValidation>
        <x14:dataValidation type="list" allowBlank="1" showInputMessage="1" showErrorMessage="1" xr:uid="{FF6B8A4B-7445-486F-A5D1-22EA2D2B7CC9}">
          <x14:formula1>
            <xm:f>Axpo!$R$35:$R$37</xm:f>
          </x14:formula1>
          <xm:sqref>I8</xm:sqref>
        </x14:dataValidation>
        <x14:dataValidation type="list" allowBlank="1" showInputMessage="1" showErrorMessage="1" xr:uid="{76945234-A2AE-4D33-8727-7CFEB7704969}">
          <x14:formula1>
            <xm:f>Axpo!$S$4:$S$9</xm:f>
          </x14:formula1>
          <xm:sqref>I7</xm:sqref>
        </x14:dataValidation>
        <x14:dataValidation type="list" allowBlank="1" showInputMessage="1" showErrorMessage="1" xr:uid="{B993015A-C3F8-4C6A-AF1E-438005E22BAC}">
          <x14:formula1>
            <xm:f>Enea!$Z$1:$AK$1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BCAA-E919-49B9-8442-19E8021DADCC}">
  <sheetPr codeName="Arkusz5"/>
  <dimension ref="A2:O18"/>
  <sheetViews>
    <sheetView workbookViewId="0">
      <selection activeCell="N3" sqref="N3"/>
    </sheetView>
  </sheetViews>
  <sheetFormatPr defaultColWidth="8.7109375" defaultRowHeight="14.45"/>
  <cols>
    <col min="1" max="1" width="37.140625" style="38" customWidth="1"/>
    <col min="2" max="9" width="8.7109375" style="38"/>
    <col min="10" max="10" width="18.42578125" style="38" customWidth="1"/>
    <col min="11" max="16384" width="8.7109375" style="38"/>
  </cols>
  <sheetData>
    <row r="2" spans="1:15" ht="57.95">
      <c r="H2" s="79" t="s">
        <v>21</v>
      </c>
      <c r="J2" s="38" t="s">
        <v>22</v>
      </c>
    </row>
    <row r="3" spans="1:15">
      <c r="H3" s="38" t="s">
        <v>23</v>
      </c>
      <c r="J3" s="38">
        <v>2024</v>
      </c>
    </row>
    <row r="4" spans="1:15">
      <c r="C4" s="300" t="s">
        <v>24</v>
      </c>
      <c r="D4" s="300"/>
      <c r="E4" s="300"/>
      <c r="H4" s="38" t="s">
        <v>25</v>
      </c>
      <c r="J4" s="38">
        <v>2025</v>
      </c>
    </row>
    <row r="5" spans="1:15">
      <c r="H5" s="38" t="s">
        <v>26</v>
      </c>
      <c r="J5" s="38">
        <v>2026</v>
      </c>
    </row>
    <row r="6" spans="1:15">
      <c r="A6" s="300" t="s">
        <v>27</v>
      </c>
      <c r="B6" s="300" t="s">
        <v>28</v>
      </c>
      <c r="C6" s="300"/>
      <c r="D6" s="300"/>
      <c r="E6" s="300"/>
      <c r="F6" s="300"/>
      <c r="H6" s="38" t="s">
        <v>29</v>
      </c>
      <c r="J6" s="38" t="s">
        <v>30</v>
      </c>
    </row>
    <row r="7" spans="1:15">
      <c r="A7" s="300"/>
      <c r="B7" s="300" t="s">
        <v>3</v>
      </c>
      <c r="C7" s="300"/>
      <c r="D7" s="300"/>
      <c r="E7" s="300"/>
      <c r="F7" s="300"/>
      <c r="H7" s="38" t="s">
        <v>31</v>
      </c>
      <c r="J7" s="38" t="s">
        <v>32</v>
      </c>
    </row>
    <row r="8" spans="1:15">
      <c r="A8" s="300"/>
      <c r="B8" s="300" t="s">
        <v>22</v>
      </c>
      <c r="C8" s="300"/>
      <c r="D8" s="300"/>
      <c r="E8" s="300"/>
      <c r="F8" s="300"/>
      <c r="H8" s="38" t="s">
        <v>33</v>
      </c>
      <c r="J8" s="38" t="s">
        <v>34</v>
      </c>
    </row>
    <row r="9" spans="1:15" ht="60" customHeight="1">
      <c r="H9" s="38" t="s">
        <v>35</v>
      </c>
      <c r="J9" s="38" t="s">
        <v>36</v>
      </c>
      <c r="K9" s="300" t="s">
        <v>37</v>
      </c>
      <c r="L9" s="300"/>
      <c r="M9" s="300"/>
      <c r="N9" s="300"/>
      <c r="O9" s="300"/>
    </row>
    <row r="10" spans="1:15">
      <c r="A10" s="300" t="s">
        <v>38</v>
      </c>
      <c r="B10" s="300" t="s">
        <v>39</v>
      </c>
      <c r="C10" s="300"/>
      <c r="D10" s="300"/>
      <c r="E10" s="300"/>
      <c r="F10" s="300"/>
      <c r="H10" s="38" t="s">
        <v>40</v>
      </c>
    </row>
    <row r="11" spans="1:15">
      <c r="A11" s="300"/>
      <c r="B11" s="300"/>
      <c r="C11" s="300"/>
      <c r="D11" s="300"/>
      <c r="E11" s="300"/>
      <c r="F11" s="300"/>
      <c r="H11" s="38" t="s">
        <v>41</v>
      </c>
    </row>
    <row r="12" spans="1:15">
      <c r="H12" s="38" t="s">
        <v>4</v>
      </c>
    </row>
    <row r="13" spans="1:15">
      <c r="A13" s="300" t="s">
        <v>42</v>
      </c>
      <c r="B13" s="300" t="s">
        <v>43</v>
      </c>
      <c r="C13" s="300"/>
      <c r="D13" s="300"/>
      <c r="E13" s="300"/>
      <c r="F13" s="300"/>
      <c r="H13" s="38" t="s">
        <v>44</v>
      </c>
    </row>
    <row r="14" spans="1:15">
      <c r="A14" s="300"/>
      <c r="B14" s="300"/>
      <c r="C14" s="300"/>
      <c r="D14" s="300"/>
      <c r="E14" s="300"/>
      <c r="F14" s="300"/>
      <c r="H14" s="38" t="s">
        <v>45</v>
      </c>
    </row>
    <row r="15" spans="1:15">
      <c r="H15" s="38" t="s">
        <v>46</v>
      </c>
    </row>
    <row r="16" spans="1:15">
      <c r="A16" s="300" t="s">
        <v>47</v>
      </c>
      <c r="B16" s="300" t="s">
        <v>48</v>
      </c>
      <c r="C16" s="300"/>
      <c r="D16" s="300"/>
      <c r="E16" s="300"/>
      <c r="F16" s="300"/>
      <c r="H16" s="38" t="s">
        <v>49</v>
      </c>
    </row>
    <row r="17" spans="1:8" ht="29.1" customHeight="1">
      <c r="A17" s="300"/>
      <c r="B17" s="300" t="s">
        <v>50</v>
      </c>
      <c r="C17" s="300"/>
      <c r="D17" s="300"/>
      <c r="E17" s="300"/>
      <c r="F17" s="300"/>
      <c r="H17" s="38" t="s">
        <v>51</v>
      </c>
    </row>
    <row r="18" spans="1:8" ht="29.1" customHeight="1">
      <c r="A18" s="300"/>
      <c r="B18" s="300" t="s">
        <v>52</v>
      </c>
      <c r="C18" s="300"/>
      <c r="D18" s="300"/>
      <c r="E18" s="300"/>
      <c r="F18" s="300"/>
      <c r="H18" s="38" t="s">
        <v>5</v>
      </c>
    </row>
  </sheetData>
  <sheetProtection algorithmName="SHA-512" hashValue="qxR+0QjQknC8RHD4R4iKc5/Uj0WtKZvfp8xmjkbiu9pLFfJmw+kQVFr/jyUdM62Nzgc2AJbWR1crEUssEJ6EUg==" saltValue="9lzFjrabKCnlTb9ha2w2Hw==" spinCount="100000" sheet="1" objects="1" scenarios="1"/>
  <mergeCells count="14">
    <mergeCell ref="K9:O9"/>
    <mergeCell ref="B13:F14"/>
    <mergeCell ref="B16:F16"/>
    <mergeCell ref="B17:F17"/>
    <mergeCell ref="B18:F18"/>
    <mergeCell ref="A13:A14"/>
    <mergeCell ref="A6:A8"/>
    <mergeCell ref="A10:A11"/>
    <mergeCell ref="A16:A18"/>
    <mergeCell ref="C4:E4"/>
    <mergeCell ref="B6:F6"/>
    <mergeCell ref="B7:F7"/>
    <mergeCell ref="B8:F8"/>
    <mergeCell ref="B10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D0B-93C3-4045-A379-6A51E6EE724F}">
  <sheetPr codeName="Arkusz2"/>
  <dimension ref="C1:H9"/>
  <sheetViews>
    <sheetView workbookViewId="0">
      <selection activeCell="I15" sqref="I15"/>
    </sheetView>
  </sheetViews>
  <sheetFormatPr defaultRowHeight="14.45"/>
  <cols>
    <col min="3" max="3" width="25.28515625" bestFit="1" customWidth="1"/>
    <col min="4" max="4" width="14" customWidth="1"/>
    <col min="5" max="5" width="28.85546875" bestFit="1" customWidth="1"/>
  </cols>
  <sheetData>
    <row r="1" spans="3:8">
      <c r="C1" s="301" t="s">
        <v>53</v>
      </c>
      <c r="D1" s="301"/>
      <c r="E1" s="301"/>
      <c r="F1" s="301"/>
      <c r="G1" s="301"/>
      <c r="H1" s="301"/>
    </row>
    <row r="3" spans="3:8">
      <c r="C3" s="279">
        <v>0</v>
      </c>
      <c r="D3" s="279" t="s">
        <v>54</v>
      </c>
      <c r="E3" s="279">
        <v>150</v>
      </c>
      <c r="F3" s="165" t="s">
        <v>55</v>
      </c>
    </row>
    <row r="4" spans="3:8">
      <c r="C4" s="279">
        <v>40</v>
      </c>
      <c r="D4" s="279" t="s">
        <v>56</v>
      </c>
      <c r="E4" s="279">
        <v>100</v>
      </c>
      <c r="F4" s="165"/>
    </row>
    <row r="5" spans="3:8">
      <c r="C5" s="279">
        <v>70</v>
      </c>
      <c r="D5" s="279" t="s">
        <v>57</v>
      </c>
      <c r="E5" s="279">
        <v>80</v>
      </c>
      <c r="F5" s="165"/>
    </row>
    <row r="6" spans="3:8">
      <c r="C6" s="279">
        <v>100</v>
      </c>
      <c r="D6" s="279" t="s">
        <v>58</v>
      </c>
      <c r="E6" s="279">
        <v>60</v>
      </c>
      <c r="F6" s="165"/>
    </row>
    <row r="7" spans="3:8">
      <c r="C7" s="279">
        <v>300</v>
      </c>
      <c r="D7" s="279" t="s">
        <v>59</v>
      </c>
      <c r="E7" s="279">
        <v>40</v>
      </c>
      <c r="F7" s="165"/>
    </row>
    <row r="8" spans="3:8">
      <c r="C8" s="279">
        <v>500</v>
      </c>
      <c r="D8" s="279" t="s">
        <v>60</v>
      </c>
      <c r="E8" s="279">
        <v>35</v>
      </c>
      <c r="F8" s="165"/>
    </row>
    <row r="9" spans="3:8">
      <c r="C9" s="279">
        <v>800</v>
      </c>
      <c r="D9" s="279" t="s">
        <v>61</v>
      </c>
      <c r="E9" s="279">
        <v>25</v>
      </c>
    </row>
  </sheetData>
  <sheetProtection algorithmName="SHA-512" hashValue="mzPvQl4RodeVWFxperqE9CBdXa3j/npLBcx5ClYlpZ4QnjRU5RDkE55nVbsoZCnlX3tZcDKu9a2Ufmy9bxPUaA==" saltValue="wLVRJoLGwq4TOum5ZXdLAw==" spinCount="100000" sheet="1" objects="1" scenarios="1"/>
  <mergeCells count="1"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28-7351-45EE-9FC2-260089E4B899}">
  <sheetPr codeName="Arkusz3"/>
  <dimension ref="A1:BW509"/>
  <sheetViews>
    <sheetView zoomScale="70" zoomScaleNormal="70" workbookViewId="0">
      <selection activeCell="A5" sqref="A5:A16"/>
    </sheetView>
  </sheetViews>
  <sheetFormatPr defaultColWidth="8.7109375" defaultRowHeight="14.45"/>
  <cols>
    <col min="1" max="1" width="16.42578125" style="7" customWidth="1"/>
    <col min="2" max="19" width="8.7109375" style="7"/>
    <col min="20" max="20" width="18.85546875" style="7" customWidth="1"/>
    <col min="21" max="22" width="8.7109375" style="85"/>
    <col min="23" max="23" width="12.42578125" style="7" customWidth="1"/>
    <col min="24" max="24" width="8.7109375" style="7"/>
    <col min="25" max="25" width="14.85546875" style="7" customWidth="1"/>
    <col min="26" max="26" width="11.42578125" style="7" customWidth="1"/>
    <col min="27" max="27" width="11.5703125" style="7" customWidth="1"/>
    <col min="28" max="38" width="8.7109375" style="7"/>
    <col min="39" max="39" width="11.42578125" style="7" customWidth="1"/>
    <col min="40" max="16384" width="8.7109375" style="7"/>
  </cols>
  <sheetData>
    <row r="1" spans="1:65" ht="83.45" customHeight="1">
      <c r="A1" s="164">
        <f>T20</f>
        <v>2024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38"/>
      <c r="T1" s="38"/>
      <c r="U1" s="38"/>
      <c r="Y1" s="12" t="str">
        <f>U7</f>
        <v>Zielony</v>
      </c>
      <c r="Z1" s="13" t="str">
        <f>A5</f>
        <v>B11</v>
      </c>
      <c r="AA1" s="13" t="str">
        <f>A6</f>
        <v>B12</v>
      </c>
      <c r="AB1" s="13" t="str">
        <f>A7</f>
        <v>C21</v>
      </c>
      <c r="AC1" s="13" t="str">
        <f>A8</f>
        <v>C22a</v>
      </c>
      <c r="AD1" s="13" t="str">
        <f>A9</f>
        <v>C22b</v>
      </c>
      <c r="AE1" s="13" t="str">
        <f>A10</f>
        <v>C22w</v>
      </c>
      <c r="AF1" s="13" t="str">
        <f>A11</f>
        <v>C23</v>
      </c>
      <c r="AG1" s="13" t="str">
        <f>A12</f>
        <v>C11</v>
      </c>
      <c r="AH1" s="13" t="str">
        <f>A13</f>
        <v>C12a</v>
      </c>
      <c r="AI1" s="13" t="str">
        <f>A14</f>
        <v>C12b</v>
      </c>
      <c r="AJ1" s="13" t="str">
        <f>A15</f>
        <v>C13</v>
      </c>
      <c r="AK1" s="13" t="str">
        <f>A16</f>
        <v>C11o</v>
      </c>
      <c r="AM1" s="157" t="str">
        <f>U8</f>
        <v>Niebieski</v>
      </c>
      <c r="AN1" s="158" t="str" cm="1">
        <f t="array" ref="AN1:AY1">Z1:AK1</f>
        <v>B11</v>
      </c>
      <c r="AO1" s="158" t="str">
        <v>B12</v>
      </c>
      <c r="AP1" s="158" t="str">
        <v>C21</v>
      </c>
      <c r="AQ1" s="158" t="str">
        <v>C22a</v>
      </c>
      <c r="AR1" s="158" t="str">
        <v>C22b</v>
      </c>
      <c r="AS1" s="158" t="str">
        <v>C22w</v>
      </c>
      <c r="AT1" s="158" t="str">
        <v>C23</v>
      </c>
      <c r="AU1" s="158" t="str">
        <v>C11</v>
      </c>
      <c r="AV1" s="158" t="str">
        <v>C12a</v>
      </c>
      <c r="AW1" s="158" t="str">
        <v>C12b</v>
      </c>
      <c r="AX1" s="158" t="str">
        <v>C13</v>
      </c>
      <c r="AY1" s="158" t="str">
        <v>C11o</v>
      </c>
      <c r="BA1" s="159" t="str">
        <f>U9</f>
        <v>Żółty</v>
      </c>
      <c r="BB1" s="160" t="str" cm="1">
        <f t="array" ref="BB1:BM1">_xlfn.ANCHORARRAY(AN1)</f>
        <v>B11</v>
      </c>
      <c r="BC1" s="160" t="str">
        <v>B12</v>
      </c>
      <c r="BD1" s="160" t="str">
        <v>C21</v>
      </c>
      <c r="BE1" s="160" t="str">
        <v>C22a</v>
      </c>
      <c r="BF1" s="160" t="str">
        <v>C22b</v>
      </c>
      <c r="BG1" s="160" t="str">
        <v>C22w</v>
      </c>
      <c r="BH1" s="160" t="str">
        <v>C23</v>
      </c>
      <c r="BI1" s="160" t="str">
        <v>C11</v>
      </c>
      <c r="BJ1" s="160" t="str">
        <v>C12a</v>
      </c>
      <c r="BK1" s="160" t="str">
        <v>C12b</v>
      </c>
      <c r="BL1" s="160" t="str">
        <v>C13</v>
      </c>
      <c r="BM1" s="160" t="str">
        <v>C11o</v>
      </c>
    </row>
    <row r="2" spans="1:65" ht="14.45" customHeight="1">
      <c r="A2" s="18" t="s">
        <v>62</v>
      </c>
      <c r="B2" s="86" t="s">
        <v>63</v>
      </c>
      <c r="C2" s="87"/>
      <c r="D2" s="88" t="s">
        <v>64</v>
      </c>
      <c r="E2" s="89"/>
      <c r="F2" s="89"/>
      <c r="G2" s="89"/>
      <c r="H2" s="89"/>
      <c r="I2" s="89"/>
      <c r="J2" s="89"/>
      <c r="K2" s="89"/>
      <c r="L2" s="89"/>
      <c r="M2" s="90"/>
      <c r="N2" s="91" t="s">
        <v>65</v>
      </c>
      <c r="O2" s="92"/>
      <c r="P2" s="91" t="s">
        <v>66</v>
      </c>
      <c r="Q2" s="93"/>
      <c r="R2" s="92"/>
      <c r="S2" s="38"/>
      <c r="T2" s="38"/>
      <c r="U2" s="38"/>
      <c r="X2" s="302" t="s">
        <v>67</v>
      </c>
      <c r="Y2" s="6">
        <f>A1</f>
        <v>2024</v>
      </c>
      <c r="Z2" s="6" cm="1">
        <f t="array" ref="Z2:AK2">TRANSPOSE(D5:D16)</f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17">
        <v>0</v>
      </c>
      <c r="AK2" s="6">
        <v>0</v>
      </c>
      <c r="AL2" s="302" t="s">
        <v>67</v>
      </c>
      <c r="AM2" s="6">
        <f t="shared" ref="AM2:AM7" si="0">Y2</f>
        <v>2024</v>
      </c>
      <c r="AN2" s="6" t="str" cm="1">
        <f t="array" ref="AN2:AY2">TRANSPOSE(D177:D188)</f>
        <v>561,30</v>
      </c>
      <c r="AO2" s="6" t="str">
        <v>561,30</v>
      </c>
      <c r="AP2" s="6" t="str">
        <v>566,00</v>
      </c>
      <c r="AQ2" s="6" t="str">
        <v>566,00</v>
      </c>
      <c r="AR2" s="6" t="str">
        <v>566,00</v>
      </c>
      <c r="AS2" s="6" t="str">
        <v>566,00</v>
      </c>
      <c r="AT2" s="6" t="str">
        <v>566,00</v>
      </c>
      <c r="AU2" s="6" t="str">
        <v>572,40</v>
      </c>
      <c r="AV2" s="6" t="str">
        <v>572,40</v>
      </c>
      <c r="AW2" s="6" t="str">
        <v>572,40</v>
      </c>
      <c r="AX2" s="6" t="str">
        <v>572,40</v>
      </c>
      <c r="AY2" s="6" t="str">
        <v>543,60</v>
      </c>
      <c r="AZ2" s="302" t="s">
        <v>67</v>
      </c>
      <c r="BA2" s="6">
        <f t="shared" ref="BA2:BA7" si="1">AM2</f>
        <v>2024</v>
      </c>
      <c r="BB2" s="6" cm="1">
        <f t="array" ref="BB2:BM2">TRANSPOSE(D345:D356)</f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</row>
    <row r="3" spans="1:65">
      <c r="A3" s="19"/>
      <c r="B3" s="94"/>
      <c r="C3" s="95"/>
      <c r="D3" s="88" t="s">
        <v>68</v>
      </c>
      <c r="E3" s="89"/>
      <c r="F3" s="90"/>
      <c r="G3" s="88" t="s">
        <v>69</v>
      </c>
      <c r="H3" s="89"/>
      <c r="I3" s="90"/>
      <c r="J3" s="88" t="s">
        <v>70</v>
      </c>
      <c r="K3" s="90"/>
      <c r="L3" s="88" t="s">
        <v>71</v>
      </c>
      <c r="M3" s="90"/>
      <c r="N3" s="96"/>
      <c r="O3" s="97"/>
      <c r="P3" s="96"/>
      <c r="Q3" s="98"/>
      <c r="R3" s="97"/>
      <c r="S3" s="38"/>
      <c r="T3" s="38"/>
      <c r="U3" s="38"/>
      <c r="X3" s="302"/>
      <c r="Y3" s="6">
        <f>A17</f>
        <v>2025</v>
      </c>
      <c r="Z3" s="6" t="str" cm="1">
        <f t="array" ref="Z3:AK3">TRANSPOSE(D21:D32)</f>
        <v>654,70</v>
      </c>
      <c r="AA3" s="6" t="str">
        <v>752,50</v>
      </c>
      <c r="AB3" s="6" t="str">
        <v>657,70</v>
      </c>
      <c r="AC3" s="6" t="str">
        <v>816,90</v>
      </c>
      <c r="AD3" s="6" t="str">
        <v>736,50</v>
      </c>
      <c r="AE3" s="6" t="str">
        <v>763,20</v>
      </c>
      <c r="AF3" s="6" t="str">
        <v>657,70</v>
      </c>
      <c r="AG3" s="6" t="str">
        <v>668,70</v>
      </c>
      <c r="AH3" s="6" t="str">
        <v>867,20</v>
      </c>
      <c r="AI3" s="6" t="str">
        <v>789,70</v>
      </c>
      <c r="AJ3" s="17" t="str">
        <v>668,70</v>
      </c>
      <c r="AK3" s="6" t="str">
        <v>630,70</v>
      </c>
      <c r="AL3" s="302"/>
      <c r="AM3" s="6">
        <f t="shared" si="0"/>
        <v>2025</v>
      </c>
      <c r="AN3" s="6" t="str" cm="1">
        <f t="array" ref="AN3:AY3">TRANSPOSE(D193:D204)</f>
        <v>658,70</v>
      </c>
      <c r="AO3" s="6" t="str">
        <v>756,50</v>
      </c>
      <c r="AP3" s="6" t="str">
        <v>665,10</v>
      </c>
      <c r="AQ3" s="6" t="str">
        <v>824,30</v>
      </c>
      <c r="AR3" s="6" t="str">
        <v>743,90</v>
      </c>
      <c r="AS3" s="6" t="str">
        <v>770,60</v>
      </c>
      <c r="AT3" s="6" t="str">
        <v>665,10</v>
      </c>
      <c r="AU3" s="6" t="str">
        <v>673,20</v>
      </c>
      <c r="AV3" s="6" t="str">
        <v>871,20</v>
      </c>
      <c r="AW3" s="6" t="str">
        <v>793,70</v>
      </c>
      <c r="AX3" s="6" t="str">
        <v>673,20</v>
      </c>
      <c r="AY3" s="6" t="str">
        <v>634,70</v>
      </c>
      <c r="AZ3" s="302"/>
      <c r="BA3" s="6">
        <f t="shared" si="1"/>
        <v>2025</v>
      </c>
      <c r="BB3" s="6" t="str" cm="1">
        <f t="array" ref="BB3:BM3">TRANSPOSE(D361:D372)</f>
        <v>643,40</v>
      </c>
      <c r="BC3" s="6" t="str">
        <v>741,20</v>
      </c>
      <c r="BD3" s="6" t="str">
        <v>645,60</v>
      </c>
      <c r="BE3" s="6" t="str">
        <v>804,80</v>
      </c>
      <c r="BF3" s="6" t="str">
        <v>724,40</v>
      </c>
      <c r="BG3" s="6" t="str">
        <v>751,10</v>
      </c>
      <c r="BH3" s="6" t="str">
        <v>645,60</v>
      </c>
      <c r="BI3" s="6" t="str">
        <v>652,70</v>
      </c>
      <c r="BJ3" s="6" t="str">
        <v>850,70</v>
      </c>
      <c r="BK3" s="6" t="str">
        <v>773,20</v>
      </c>
      <c r="BL3" s="6" t="str">
        <v>652,70</v>
      </c>
      <c r="BM3" s="6" t="str">
        <v>614,20</v>
      </c>
    </row>
    <row r="4" spans="1:65">
      <c r="A4" s="20"/>
      <c r="B4" s="99"/>
      <c r="C4" s="100"/>
      <c r="D4" s="88" t="s">
        <v>72</v>
      </c>
      <c r="E4" s="89"/>
      <c r="F4" s="90"/>
      <c r="G4" s="88" t="s">
        <v>72</v>
      </c>
      <c r="H4" s="89"/>
      <c r="I4" s="90"/>
      <c r="J4" s="88" t="s">
        <v>72</v>
      </c>
      <c r="K4" s="90"/>
      <c r="L4" s="88" t="s">
        <v>72</v>
      </c>
      <c r="M4" s="90"/>
      <c r="N4" s="88" t="s">
        <v>73</v>
      </c>
      <c r="O4" s="90"/>
      <c r="P4" s="88" t="s">
        <v>74</v>
      </c>
      <c r="Q4" s="89"/>
      <c r="R4" s="90"/>
      <c r="S4" s="38"/>
      <c r="T4" s="38"/>
      <c r="U4" s="38"/>
      <c r="X4" s="302"/>
      <c r="Y4" s="6">
        <f>A35</f>
        <v>2026</v>
      </c>
      <c r="Z4" s="101" t="str" cm="1">
        <f t="array" ref="Z4:AK4">TRANSPOSE(D39:D50)</f>
        <v>726,10</v>
      </c>
      <c r="AA4" s="101" t="str">
        <v>834,60</v>
      </c>
      <c r="AB4" s="101" t="str">
        <v>729,50</v>
      </c>
      <c r="AC4" s="101" t="str">
        <v>906,10</v>
      </c>
      <c r="AD4" s="101" t="str">
        <v>816,90</v>
      </c>
      <c r="AE4" s="101" t="str">
        <v>846,10</v>
      </c>
      <c r="AF4" s="101" t="str">
        <v>729,50</v>
      </c>
      <c r="AG4" s="101" t="str">
        <v>741,30</v>
      </c>
      <c r="AH4" s="101" t="str">
        <v>962,00</v>
      </c>
      <c r="AI4" s="101" t="str">
        <v>875,80</v>
      </c>
      <c r="AJ4" s="101" t="str">
        <v>741,30</v>
      </c>
      <c r="AK4" s="102" t="str">
        <v>697,40</v>
      </c>
      <c r="AL4" s="302"/>
      <c r="AM4" s="6">
        <f t="shared" si="0"/>
        <v>2026</v>
      </c>
      <c r="AN4" s="6" t="str" cm="1">
        <f t="array" ref="AN4:AY4">TRANSPOSE(D211:D222)</f>
        <v>730,10</v>
      </c>
      <c r="AO4" s="6" t="str">
        <v>838,60</v>
      </c>
      <c r="AP4" s="6" t="str">
        <v>736,90</v>
      </c>
      <c r="AQ4" s="6" t="str">
        <v>913,50</v>
      </c>
      <c r="AR4" s="6" t="str">
        <v>824,30</v>
      </c>
      <c r="AS4" s="6" t="str">
        <v>853,50</v>
      </c>
      <c r="AT4" s="6" t="str">
        <v>736,90</v>
      </c>
      <c r="AU4" s="6" t="str">
        <v>745,80</v>
      </c>
      <c r="AV4" s="6" t="str">
        <v>966,00</v>
      </c>
      <c r="AW4" s="6" t="str">
        <v>879,80</v>
      </c>
      <c r="AX4" s="6" t="str">
        <v>745,80</v>
      </c>
      <c r="AY4" s="6" t="str">
        <v>701,40</v>
      </c>
      <c r="AZ4" s="302"/>
      <c r="BA4" s="6">
        <f t="shared" si="1"/>
        <v>2026</v>
      </c>
      <c r="BB4" s="6" t="str" cm="1">
        <f t="array" ref="BB4:BM4">TRANSPOSE(D379:D390)</f>
        <v>714,70</v>
      </c>
      <c r="BC4" s="6" t="str">
        <v>823,30</v>
      </c>
      <c r="BD4" s="6" t="str">
        <v>717,40</v>
      </c>
      <c r="BE4" s="6" t="str">
        <v>894,00</v>
      </c>
      <c r="BF4" s="6" t="str">
        <v>804,80</v>
      </c>
      <c r="BG4" s="6" t="str">
        <v>834,00</v>
      </c>
      <c r="BH4" s="6" t="str">
        <v>717,40</v>
      </c>
      <c r="BI4" s="6" t="str">
        <v>725,30</v>
      </c>
      <c r="BJ4" s="6" t="str">
        <v>945,50</v>
      </c>
      <c r="BK4" s="6" t="str">
        <v>859,30</v>
      </c>
      <c r="BL4" s="6" t="str">
        <v>725,30</v>
      </c>
      <c r="BM4" s="6" t="str">
        <v>680,90</v>
      </c>
    </row>
    <row r="5" spans="1:65" ht="14.45" customHeight="1">
      <c r="A5" s="103" t="s">
        <v>75</v>
      </c>
      <c r="B5" s="21" t="s">
        <v>76</v>
      </c>
      <c r="C5" s="22"/>
      <c r="D5" s="104"/>
      <c r="E5" s="105"/>
      <c r="F5" s="106"/>
      <c r="G5" s="167"/>
      <c r="H5" s="168"/>
      <c r="I5" s="169"/>
      <c r="J5" s="8"/>
      <c r="K5" s="60"/>
      <c r="L5" s="170"/>
      <c r="M5" s="171"/>
      <c r="N5" s="23" t="s">
        <v>77</v>
      </c>
      <c r="O5" s="24"/>
      <c r="P5" s="25">
        <v>14</v>
      </c>
      <c r="Q5" s="26"/>
      <c r="R5" s="27"/>
      <c r="S5" s="38"/>
      <c r="T5" s="38"/>
      <c r="U5" s="38"/>
      <c r="X5" s="302"/>
      <c r="Y5" s="6" t="str">
        <f>A51</f>
        <v>2024-2025</v>
      </c>
      <c r="Z5" s="6" cm="1">
        <f t="array" ref="Z5:AK5">TRANSPOSE(D55:D66)</f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17">
        <v>0</v>
      </c>
      <c r="AK5" s="6">
        <v>0</v>
      </c>
      <c r="AL5" s="302"/>
      <c r="AM5" s="6" t="str">
        <f t="shared" si="0"/>
        <v>2024-2025</v>
      </c>
      <c r="AN5" s="6" t="str" cm="1">
        <f t="array" ref="AN5:AY5">TRANSPOSE(D227:D238)</f>
        <v>611,20</v>
      </c>
      <c r="AO5" s="6" t="str">
        <v>611,20</v>
      </c>
      <c r="AP5" s="6" t="str">
        <v>611,20</v>
      </c>
      <c r="AQ5" s="6" t="str">
        <v>611,20</v>
      </c>
      <c r="AR5" s="6" t="str">
        <v>611,20</v>
      </c>
      <c r="AS5" s="6" t="str">
        <v>611,20</v>
      </c>
      <c r="AT5" s="6" t="str">
        <v>611,20</v>
      </c>
      <c r="AU5" s="6" t="str">
        <v>611,20</v>
      </c>
      <c r="AV5" s="6" t="str">
        <v>611,20</v>
      </c>
      <c r="AW5" s="6" t="str">
        <v>611,20</v>
      </c>
      <c r="AX5" s="6" t="str">
        <v>611,20</v>
      </c>
      <c r="AY5" s="6" t="str">
        <v>611,20</v>
      </c>
      <c r="AZ5" s="302"/>
      <c r="BA5" s="6" t="str">
        <f t="shared" si="1"/>
        <v>2024-2025</v>
      </c>
      <c r="BB5" s="6" cm="1">
        <f t="array" ref="BB5:BM5">TRANSPOSE(D395:D406)</f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</row>
    <row r="6" spans="1:65" ht="14.45" customHeight="1">
      <c r="A6" s="103" t="s">
        <v>78</v>
      </c>
      <c r="B6" s="21" t="s">
        <v>76</v>
      </c>
      <c r="C6" s="28"/>
      <c r="D6" s="104"/>
      <c r="E6" s="105"/>
      <c r="F6" s="106"/>
      <c r="G6" s="172"/>
      <c r="H6" s="173"/>
      <c r="I6" s="174"/>
      <c r="J6" s="8"/>
      <c r="K6" s="60"/>
      <c r="L6" s="170"/>
      <c r="M6" s="171"/>
      <c r="N6" s="23" t="s">
        <v>77</v>
      </c>
      <c r="O6" s="29"/>
      <c r="P6" s="30"/>
      <c r="Q6" s="31"/>
      <c r="R6" s="32"/>
      <c r="S6" s="38"/>
      <c r="T6" s="38"/>
      <c r="U6" s="38"/>
      <c r="X6" s="302"/>
      <c r="Y6" s="6" t="str">
        <f>A70</f>
        <v>2024-2026</v>
      </c>
      <c r="Z6" s="6" cm="1">
        <f t="array" ref="Z6:AK6">TRANSPOSE(D74:D85)</f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302"/>
      <c r="AM6" s="6" t="str">
        <f t="shared" si="0"/>
        <v>2024-2026</v>
      </c>
      <c r="AN6" s="6" cm="1">
        <f t="array" ref="AN6:AY6">TRANSPOSE(D245:D256)</f>
        <v>650.79999999999995</v>
      </c>
      <c r="AO6" s="6" t="str">
        <v>650,80</v>
      </c>
      <c r="AP6" s="6" t="str">
        <v>650,80</v>
      </c>
      <c r="AQ6" s="6" t="str">
        <v>650,80</v>
      </c>
      <c r="AR6" s="6" t="str">
        <v>650,80</v>
      </c>
      <c r="AS6" s="6" t="str">
        <v>650,80</v>
      </c>
      <c r="AT6" s="6" t="str">
        <v>650,80</v>
      </c>
      <c r="AU6" s="6" t="str">
        <v>650,80</v>
      </c>
      <c r="AV6" s="6" t="str">
        <v>650,80</v>
      </c>
      <c r="AW6" s="6" t="str">
        <v>650,80</v>
      </c>
      <c r="AX6" s="6" t="str">
        <v>650,80</v>
      </c>
      <c r="AY6" s="6" t="str">
        <v>650,80</v>
      </c>
      <c r="AZ6" s="302"/>
      <c r="BA6" s="6" t="str">
        <f t="shared" si="1"/>
        <v>2024-2026</v>
      </c>
      <c r="BB6" s="6" cm="1">
        <f t="array" ref="BB6:BM6">TRANSPOSE(D413:D424)</f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</row>
    <row r="7" spans="1:65" ht="14.45" customHeight="1">
      <c r="A7" s="103" t="s">
        <v>79</v>
      </c>
      <c r="B7" s="21" t="s">
        <v>76</v>
      </c>
      <c r="C7" s="28"/>
      <c r="D7" s="104"/>
      <c r="E7" s="105"/>
      <c r="F7" s="106"/>
      <c r="G7" s="167"/>
      <c r="H7" s="168"/>
      <c r="I7" s="169"/>
      <c r="J7" s="8"/>
      <c r="K7" s="60"/>
      <c r="L7" s="170"/>
      <c r="M7" s="171"/>
      <c r="N7" s="23" t="s">
        <v>77</v>
      </c>
      <c r="O7" s="29"/>
      <c r="P7" s="30"/>
      <c r="Q7" s="31"/>
      <c r="R7" s="32"/>
      <c r="S7" s="38"/>
      <c r="T7" s="21" t="s">
        <v>76</v>
      </c>
      <c r="U7" s="38" t="s">
        <v>80</v>
      </c>
      <c r="Y7" s="14" t="str">
        <f>A86</f>
        <v>2025-2026</v>
      </c>
      <c r="Z7" s="6" t="str" cm="1">
        <f t="array" ref="Z7:AK7">TRANSPOSE(D90:D101)</f>
        <v>690,40</v>
      </c>
      <c r="AA7" s="6" t="str">
        <v>793,60</v>
      </c>
      <c r="AB7" s="6" t="str">
        <v>693,60</v>
      </c>
      <c r="AC7" s="6" t="str">
        <v>861,50</v>
      </c>
      <c r="AD7" s="6" t="str">
        <v>776,70</v>
      </c>
      <c r="AE7" s="6" t="str">
        <v>804,60</v>
      </c>
      <c r="AF7" s="6" t="str">
        <v>693,60</v>
      </c>
      <c r="AG7" s="6" t="str">
        <v>705,00</v>
      </c>
      <c r="AH7" s="6" t="str">
        <v>914,60</v>
      </c>
      <c r="AI7" s="6" t="str">
        <v>832,70</v>
      </c>
      <c r="AJ7" s="6" t="str">
        <v>705,00</v>
      </c>
      <c r="AK7" s="6" t="str">
        <v>664,10</v>
      </c>
      <c r="AM7" s="6" t="str">
        <f t="shared" si="0"/>
        <v>2025-2026</v>
      </c>
      <c r="AN7" s="6" t="str" cm="1">
        <f t="array" ref="AN7:AY7">TRANSPOSE(D261:D272)</f>
        <v>694,40</v>
      </c>
      <c r="AO7" s="6" t="str">
        <v>797,60</v>
      </c>
      <c r="AP7" s="6" t="str">
        <v>701,00</v>
      </c>
      <c r="AQ7" s="6" t="str">
        <v>868,90</v>
      </c>
      <c r="AR7" s="6" t="str">
        <v>784,10</v>
      </c>
      <c r="AS7" s="6" t="str">
        <v>812,00</v>
      </c>
      <c r="AT7" s="6" t="str">
        <v>701,00</v>
      </c>
      <c r="AU7" s="6" t="str">
        <v>709,50</v>
      </c>
      <c r="AV7" s="6" t="str">
        <v>918,60</v>
      </c>
      <c r="AW7" s="6" t="str">
        <v>836,70</v>
      </c>
      <c r="AX7" s="6" t="str">
        <v>709,50</v>
      </c>
      <c r="AY7" s="6" t="str">
        <v>668,10</v>
      </c>
      <c r="BA7" s="6" t="str">
        <f t="shared" si="1"/>
        <v>2025-2026</v>
      </c>
      <c r="BB7" s="6" t="str" cm="1">
        <f t="array" ref="BB7:BM7">TRANSPOSE(D429:D440)</f>
        <v>679,10</v>
      </c>
      <c r="BC7" s="6" t="str">
        <v>782,20</v>
      </c>
      <c r="BD7" s="6" t="str">
        <v>681,50</v>
      </c>
      <c r="BE7" s="6" t="str">
        <v>849,40</v>
      </c>
      <c r="BF7" s="6" t="str">
        <v>764,60</v>
      </c>
      <c r="BG7" s="6" t="str">
        <v>792,50</v>
      </c>
      <c r="BH7" s="6" t="str">
        <v>681,50</v>
      </c>
      <c r="BI7" s="6" t="str">
        <v>689,00</v>
      </c>
      <c r="BJ7" s="6" t="str">
        <v>898,10</v>
      </c>
      <c r="BK7" s="6" t="str">
        <v>816,20</v>
      </c>
      <c r="BL7" s="6" t="str">
        <v>689,00</v>
      </c>
      <c r="BM7" s="6" t="str">
        <v>647,60</v>
      </c>
    </row>
    <row r="8" spans="1:65" ht="14.45" customHeight="1">
      <c r="A8" s="103" t="s">
        <v>81</v>
      </c>
      <c r="B8" s="21" t="s">
        <v>76</v>
      </c>
      <c r="C8" s="28"/>
      <c r="D8" s="104"/>
      <c r="E8" s="105"/>
      <c r="F8" s="106"/>
      <c r="G8" s="172"/>
      <c r="H8" s="173"/>
      <c r="I8" s="174"/>
      <c r="J8" s="8"/>
      <c r="K8" s="60"/>
      <c r="L8" s="170"/>
      <c r="M8" s="171"/>
      <c r="N8" s="23" t="s">
        <v>77</v>
      </c>
      <c r="O8" s="29"/>
      <c r="P8" s="30"/>
      <c r="Q8" s="31"/>
      <c r="R8" s="32"/>
      <c r="S8" s="38"/>
      <c r="T8" s="107" t="s">
        <v>82</v>
      </c>
      <c r="U8" s="38" t="s">
        <v>8</v>
      </c>
      <c r="Y8" s="13" t="str" cm="1">
        <f t="array" ref="Y8:AK8">Y1:AK1</f>
        <v>Zielony</v>
      </c>
      <c r="Z8" s="15" t="str">
        <v>B11</v>
      </c>
      <c r="AA8" s="15" t="str">
        <v>B12</v>
      </c>
      <c r="AB8" s="15" t="str">
        <v>C21</v>
      </c>
      <c r="AC8" s="15" t="str">
        <v>C22a</v>
      </c>
      <c r="AD8" s="15" t="str">
        <v>C22b</v>
      </c>
      <c r="AE8" s="15" t="str">
        <v>C22w</v>
      </c>
      <c r="AF8" s="16" t="str">
        <v>C23</v>
      </c>
      <c r="AG8" s="16" t="str">
        <v>C11</v>
      </c>
      <c r="AH8" s="16" t="str">
        <v>C12a</v>
      </c>
      <c r="AI8" s="16" t="str">
        <v>C12b</v>
      </c>
      <c r="AJ8" s="16" t="str">
        <v>C13</v>
      </c>
      <c r="AK8" s="16" t="str">
        <v>C11o</v>
      </c>
      <c r="AM8" s="158" t="str" cm="1">
        <f t="array" ref="AM8">_xlfn.ANCHORARRAY(AM1)</f>
        <v>Niebieski</v>
      </c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BA8" s="160" t="str" cm="1">
        <f t="array" ref="BA8">_xlfn.ANCHORARRAY(BA1)</f>
        <v>Żółty</v>
      </c>
      <c r="BB8" s="160" t="str" cm="1">
        <f t="array" ref="BB8:BM8">_xlfn.ANCHORARRAY(BB1)</f>
        <v>B11</v>
      </c>
      <c r="BC8" s="160" t="str">
        <v>B12</v>
      </c>
      <c r="BD8" s="160" t="str">
        <v>C21</v>
      </c>
      <c r="BE8" s="160" t="str">
        <v>C22a</v>
      </c>
      <c r="BF8" s="160" t="str">
        <v>C22b</v>
      </c>
      <c r="BG8" s="160" t="str">
        <v>C22w</v>
      </c>
      <c r="BH8" s="160" t="str">
        <v>C23</v>
      </c>
      <c r="BI8" s="160" t="str">
        <v>C11</v>
      </c>
      <c r="BJ8" s="160" t="str">
        <v>C12a</v>
      </c>
      <c r="BK8" s="160" t="str">
        <v>C12b</v>
      </c>
      <c r="BL8" s="160" t="str">
        <v>C13</v>
      </c>
      <c r="BM8" s="160" t="str">
        <v>C11o</v>
      </c>
    </row>
    <row r="9" spans="1:65" ht="14.45" customHeight="1">
      <c r="A9" s="103" t="s">
        <v>83</v>
      </c>
      <c r="B9" s="21" t="s">
        <v>76</v>
      </c>
      <c r="C9" s="28"/>
      <c r="D9" s="104"/>
      <c r="E9" s="105"/>
      <c r="F9" s="106"/>
      <c r="G9" s="172"/>
      <c r="H9" s="173"/>
      <c r="I9" s="174"/>
      <c r="J9" s="8"/>
      <c r="K9" s="60"/>
      <c r="L9" s="170"/>
      <c r="M9" s="171"/>
      <c r="N9" s="23" t="s">
        <v>77</v>
      </c>
      <c r="O9" s="29"/>
      <c r="P9" s="30"/>
      <c r="Q9" s="31"/>
      <c r="R9" s="32"/>
      <c r="S9" s="38"/>
      <c r="T9" s="107" t="s">
        <v>84</v>
      </c>
      <c r="U9" s="38" t="s">
        <v>85</v>
      </c>
      <c r="X9" s="304" t="s">
        <v>86</v>
      </c>
      <c r="Y9" s="6">
        <f t="shared" ref="Y9:Y14" si="2">Y2</f>
        <v>2024</v>
      </c>
      <c r="Z9" s="6" cm="1">
        <f t="array" ref="Z9:AK9">TRANSPOSE(G5:G16)</f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304" t="s">
        <v>86</v>
      </c>
      <c r="AM9" s="6">
        <f t="shared" ref="AM9:AM14" si="3">AM2</f>
        <v>2024</v>
      </c>
      <c r="AN9" s="6" cm="1">
        <f t="array" ref="AN9:AY9">TRANSPOSE(F177:F188)</f>
        <v>0</v>
      </c>
      <c r="AO9" s="6" t="str">
        <v>561,30</v>
      </c>
      <c r="AP9" s="6">
        <v>0</v>
      </c>
      <c r="AQ9" s="6" t="str">
        <v>566,00</v>
      </c>
      <c r="AR9" s="6" t="str">
        <v>566,00</v>
      </c>
      <c r="AS9" s="6" t="str">
        <v>566,00</v>
      </c>
      <c r="AT9" s="6" t="str">
        <v>566,00</v>
      </c>
      <c r="AU9" s="6">
        <v>0</v>
      </c>
      <c r="AV9" s="6" t="str">
        <v>572,40</v>
      </c>
      <c r="AW9" s="6" t="str">
        <v>572,40</v>
      </c>
      <c r="AX9" s="6" t="str">
        <v>572,40</v>
      </c>
      <c r="AY9" s="6">
        <v>0</v>
      </c>
      <c r="AZ9" s="302" t="s">
        <v>86</v>
      </c>
      <c r="BA9" s="6">
        <f t="shared" ref="BA9:BA14" si="4">BA2</f>
        <v>2024</v>
      </c>
      <c r="BB9" s="6" cm="1">
        <f t="array" ref="BB9:BM9">TRANSPOSE(G345:G356)</f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</row>
    <row r="10" spans="1:65" ht="14.45" customHeight="1">
      <c r="A10" s="103" t="s">
        <v>87</v>
      </c>
      <c r="B10" s="21" t="s">
        <v>76</v>
      </c>
      <c r="C10" s="28"/>
      <c r="D10" s="104"/>
      <c r="E10" s="105"/>
      <c r="F10" s="106"/>
      <c r="G10" s="172"/>
      <c r="H10" s="173"/>
      <c r="I10" s="174"/>
      <c r="J10" s="8"/>
      <c r="K10" s="60"/>
      <c r="L10" s="170"/>
      <c r="M10" s="171"/>
      <c r="N10" s="23" t="s">
        <v>77</v>
      </c>
      <c r="O10" s="29"/>
      <c r="P10" s="30"/>
      <c r="Q10" s="31"/>
      <c r="R10" s="32"/>
      <c r="S10" s="38"/>
      <c r="T10" s="108" t="s">
        <v>88</v>
      </c>
      <c r="U10" s="38"/>
      <c r="X10" s="304"/>
      <c r="Y10" s="6">
        <f t="shared" si="2"/>
        <v>2025</v>
      </c>
      <c r="Z10" s="6" cm="1">
        <f t="array" ref="Z10:AK10">TRANSPOSE(G21:G32)</f>
        <v>0</v>
      </c>
      <c r="AA10" s="6" t="str">
        <v>495,70</v>
      </c>
      <c r="AB10" s="6">
        <v>0</v>
      </c>
      <c r="AC10" s="6" t="str">
        <v>592,90</v>
      </c>
      <c r="AD10" s="6" t="str">
        <v>479,70</v>
      </c>
      <c r="AE10" s="6" t="str">
        <v>537,10</v>
      </c>
      <c r="AF10" s="6" t="str">
        <v>657,70</v>
      </c>
      <c r="AG10" s="6">
        <v>0</v>
      </c>
      <c r="AH10" s="6" t="str">
        <v>586,30</v>
      </c>
      <c r="AI10" s="6" t="str">
        <v>513,80</v>
      </c>
      <c r="AJ10" s="6" t="str">
        <v>668,70</v>
      </c>
      <c r="AK10" s="6">
        <v>0</v>
      </c>
      <c r="AL10" s="304"/>
      <c r="AM10" s="6">
        <f t="shared" si="3"/>
        <v>2025</v>
      </c>
      <c r="AN10" s="6" cm="1">
        <f t="array" ref="AN10:AY10">TRANSPOSE(F193:F204)</f>
        <v>0</v>
      </c>
      <c r="AO10" s="6" t="str">
        <v>499,70</v>
      </c>
      <c r="AP10" s="6">
        <v>0</v>
      </c>
      <c r="AQ10" s="6" t="str">
        <v>600,30</v>
      </c>
      <c r="AR10" s="6" t="str">
        <v>487,10</v>
      </c>
      <c r="AS10" s="6" t="str">
        <v>544,50</v>
      </c>
      <c r="AT10" s="6" t="str">
        <v>665,10</v>
      </c>
      <c r="AU10" s="6">
        <v>0</v>
      </c>
      <c r="AV10" s="6" t="str">
        <v>590,30</v>
      </c>
      <c r="AW10" s="6" t="str">
        <v>517,80</v>
      </c>
      <c r="AX10" s="6" t="str">
        <v>673,20</v>
      </c>
      <c r="AY10" s="6">
        <v>0</v>
      </c>
      <c r="AZ10" s="302"/>
      <c r="BA10" s="6">
        <f t="shared" si="4"/>
        <v>2025</v>
      </c>
      <c r="BB10" s="6" cm="1">
        <f t="array" ref="BB10:BM10">TRANSPOSE(G361:G372)</f>
        <v>0</v>
      </c>
      <c r="BC10" s="6" t="str">
        <v>484,30</v>
      </c>
      <c r="BD10" s="6">
        <v>0</v>
      </c>
      <c r="BE10" s="6" t="str">
        <v>580,80</v>
      </c>
      <c r="BF10" s="6" t="str">
        <v>467,60</v>
      </c>
      <c r="BG10" s="6" t="str">
        <v>525,00</v>
      </c>
      <c r="BH10" s="6" t="str">
        <v>645,60</v>
      </c>
      <c r="BI10" s="6">
        <v>0</v>
      </c>
      <c r="BJ10" s="6" t="str">
        <v>569,80</v>
      </c>
      <c r="BK10" s="6" t="str">
        <v>497,30</v>
      </c>
      <c r="BL10" s="6" t="str">
        <v>652,70</v>
      </c>
      <c r="BM10" s="6">
        <v>0</v>
      </c>
    </row>
    <row r="11" spans="1:65" ht="14.45" customHeight="1">
      <c r="A11" s="103" t="s">
        <v>89</v>
      </c>
      <c r="B11" s="21" t="s">
        <v>76</v>
      </c>
      <c r="C11" s="28"/>
      <c r="D11" s="104"/>
      <c r="E11" s="105"/>
      <c r="F11" s="106"/>
      <c r="G11" s="172"/>
      <c r="H11" s="173"/>
      <c r="I11" s="174"/>
      <c r="J11" s="104"/>
      <c r="K11" s="106"/>
      <c r="L11" s="170"/>
      <c r="M11" s="171"/>
      <c r="N11" s="23" t="s">
        <v>77</v>
      </c>
      <c r="O11" s="33"/>
      <c r="P11" s="30"/>
      <c r="Q11" s="31"/>
      <c r="R11" s="32"/>
      <c r="S11" s="38"/>
      <c r="T11" s="108" t="s">
        <v>90</v>
      </c>
      <c r="U11" s="38"/>
      <c r="X11" s="304"/>
      <c r="Y11" s="6">
        <f t="shared" si="2"/>
        <v>2026</v>
      </c>
      <c r="Z11" s="6" cm="1">
        <f t="array" ref="Z11:AK11">TRANSPOSE(G39:G50)</f>
        <v>0</v>
      </c>
      <c r="AA11" s="6" t="str">
        <v>549,30</v>
      </c>
      <c r="AB11" s="6">
        <v>0</v>
      </c>
      <c r="AC11" s="6" t="str">
        <v>657,40</v>
      </c>
      <c r="AD11" s="6" t="str">
        <v>531,80</v>
      </c>
      <c r="AE11" s="6" t="str">
        <v>595,10</v>
      </c>
      <c r="AF11" s="6" t="str">
        <v>729,50</v>
      </c>
      <c r="AG11" s="6">
        <v>0</v>
      </c>
      <c r="AH11" s="6" t="str">
        <v>649,90</v>
      </c>
      <c r="AI11" s="6" t="str">
        <v>569,30</v>
      </c>
      <c r="AJ11" s="6" t="str">
        <v>741,30</v>
      </c>
      <c r="AK11" s="6">
        <v>0</v>
      </c>
      <c r="AL11" s="304"/>
      <c r="AM11" s="6">
        <f t="shared" si="3"/>
        <v>2026</v>
      </c>
      <c r="AN11" s="6" cm="1">
        <f t="array" ref="AN11:AY11">TRANSPOSE(F211:F222)</f>
        <v>0</v>
      </c>
      <c r="AO11" s="6" t="str">
        <v>553,30</v>
      </c>
      <c r="AP11" s="6">
        <v>0</v>
      </c>
      <c r="AQ11" s="6" t="str">
        <v>664,80</v>
      </c>
      <c r="AR11" s="6" t="str">
        <v>539,20</v>
      </c>
      <c r="AS11" s="6" t="str">
        <v>602,50</v>
      </c>
      <c r="AT11" s="6" t="str">
        <v>736,90</v>
      </c>
      <c r="AU11" s="6">
        <v>0</v>
      </c>
      <c r="AV11" s="6" t="str">
        <v>653,90</v>
      </c>
      <c r="AW11" s="6" t="str">
        <v>573,30</v>
      </c>
      <c r="AX11" s="6" t="str">
        <v>745,80</v>
      </c>
      <c r="AY11" s="6">
        <v>0</v>
      </c>
      <c r="AZ11" s="302"/>
      <c r="BA11" s="6">
        <f t="shared" si="4"/>
        <v>2026</v>
      </c>
      <c r="BB11" s="6" cm="1">
        <f t="array" ref="BB11:BM11">TRANSPOSE(G379:G390)</f>
        <v>0</v>
      </c>
      <c r="BC11" s="6" t="str">
        <v>538,00</v>
      </c>
      <c r="BD11" s="6">
        <v>0</v>
      </c>
      <c r="BE11" s="6" t="str">
        <v>645,30</v>
      </c>
      <c r="BF11" s="6" t="str">
        <v>519,70</v>
      </c>
      <c r="BG11" s="6" t="str">
        <v>583,00</v>
      </c>
      <c r="BH11" s="6" t="str">
        <v>717,40</v>
      </c>
      <c r="BI11" s="6">
        <v>0</v>
      </c>
      <c r="BJ11" s="6" t="str">
        <v>633,40</v>
      </c>
      <c r="BK11" s="6" t="str">
        <v>552,80</v>
      </c>
      <c r="BL11" s="6" t="str">
        <v>725,30</v>
      </c>
      <c r="BM11" s="6">
        <v>0</v>
      </c>
    </row>
    <row r="12" spans="1:65" ht="14.45" customHeight="1">
      <c r="A12" s="103" t="s">
        <v>91</v>
      </c>
      <c r="B12" s="21" t="s">
        <v>76</v>
      </c>
      <c r="C12" s="28"/>
      <c r="D12" s="104"/>
      <c r="E12" s="105"/>
      <c r="F12" s="106"/>
      <c r="G12" s="170"/>
      <c r="H12" s="185"/>
      <c r="I12" s="171"/>
      <c r="J12" s="8"/>
      <c r="K12" s="60"/>
      <c r="L12" s="170"/>
      <c r="M12" s="171"/>
      <c r="N12" s="23" t="s">
        <v>92</v>
      </c>
      <c r="O12" s="24"/>
      <c r="P12" s="30"/>
      <c r="Q12" s="31"/>
      <c r="R12" s="32"/>
      <c r="S12" s="38"/>
      <c r="T12" s="38"/>
      <c r="U12" s="38"/>
      <c r="X12" s="304"/>
      <c r="Y12" s="6" t="str">
        <f t="shared" si="2"/>
        <v>2024-2025</v>
      </c>
      <c r="Z12" s="6" cm="1">
        <f t="array" ref="Z12:AK12">TRANSPOSE(G55:G66)</f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304"/>
      <c r="AM12" s="6" t="str">
        <f t="shared" si="3"/>
        <v>2024-2025</v>
      </c>
      <c r="AN12" s="6" cm="1">
        <f t="array" ref="AN12:AY12">TRANSPOSE(F227:F238)</f>
        <v>0</v>
      </c>
      <c r="AO12" s="6" t="str">
        <v>611,20</v>
      </c>
      <c r="AP12" s="6">
        <v>0</v>
      </c>
      <c r="AQ12" s="6" t="str">
        <v>611,20</v>
      </c>
      <c r="AR12" s="6" t="str">
        <v>611,20</v>
      </c>
      <c r="AS12" s="6" t="str">
        <v>611,20</v>
      </c>
      <c r="AT12" s="6" t="str">
        <v>611,20</v>
      </c>
      <c r="AU12" s="6">
        <v>0</v>
      </c>
      <c r="AV12" s="6" t="str">
        <v>611,20</v>
      </c>
      <c r="AW12" s="6" t="str">
        <v>611,20</v>
      </c>
      <c r="AX12" s="6" t="str">
        <v>611,20</v>
      </c>
      <c r="AY12" s="6">
        <v>0</v>
      </c>
      <c r="AZ12" s="302"/>
      <c r="BA12" s="6" t="str">
        <f t="shared" si="4"/>
        <v>2024-2025</v>
      </c>
      <c r="BB12" s="6" cm="1">
        <f t="array" ref="BB12:BM12">TRANSPOSE(G395:G406)</f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</row>
    <row r="13" spans="1:65" ht="14.45" customHeight="1">
      <c r="A13" s="103" t="s">
        <v>93</v>
      </c>
      <c r="B13" s="21" t="s">
        <v>76</v>
      </c>
      <c r="C13" s="28"/>
      <c r="D13" s="104"/>
      <c r="E13" s="105"/>
      <c r="F13" s="106"/>
      <c r="G13" s="172"/>
      <c r="H13" s="173"/>
      <c r="I13" s="174"/>
      <c r="J13" s="8"/>
      <c r="K13" s="60"/>
      <c r="L13" s="170"/>
      <c r="M13" s="171"/>
      <c r="N13" s="23" t="s">
        <v>92</v>
      </c>
      <c r="O13" s="29"/>
      <c r="P13" s="30"/>
      <c r="Q13" s="31"/>
      <c r="R13" s="32"/>
      <c r="S13" s="38"/>
      <c r="T13" s="38"/>
      <c r="U13" s="38"/>
      <c r="X13" s="304"/>
      <c r="Y13" s="6" t="str">
        <f t="shared" si="2"/>
        <v>2024-2026</v>
      </c>
      <c r="Z13" s="6" cm="1">
        <f t="array" ref="Z13:AK13">TRANSPOSE(G74:G85)</f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304"/>
      <c r="AM13" s="6" t="str">
        <f t="shared" si="3"/>
        <v>2024-2026</v>
      </c>
      <c r="AN13" s="6" cm="1">
        <f t="array" ref="AN13:AY13">TRANSPOSE(F245:F256)</f>
        <v>0</v>
      </c>
      <c r="AO13" s="6" t="str">
        <v>650,80</v>
      </c>
      <c r="AP13" s="6">
        <v>0</v>
      </c>
      <c r="AQ13" s="6" t="str">
        <v>650,80</v>
      </c>
      <c r="AR13" s="6" t="str">
        <v>650,80</v>
      </c>
      <c r="AS13" s="6" t="str">
        <v>650,80</v>
      </c>
      <c r="AT13" s="6" t="str">
        <v>650,80</v>
      </c>
      <c r="AU13" s="6">
        <v>0</v>
      </c>
      <c r="AV13" s="6" t="str">
        <v>650,80</v>
      </c>
      <c r="AW13" s="6" t="str">
        <v>650,80</v>
      </c>
      <c r="AX13" s="6" t="str">
        <v>650,80</v>
      </c>
      <c r="AY13" s="6">
        <v>0</v>
      </c>
      <c r="AZ13" s="302"/>
      <c r="BA13" s="6" t="str">
        <f t="shared" si="4"/>
        <v>2024-2026</v>
      </c>
      <c r="BB13" s="6" cm="1">
        <f t="array" ref="BB13:BM13">TRANSPOSE(G413:G424)</f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</row>
    <row r="14" spans="1:65" ht="14.45" customHeight="1">
      <c r="A14" s="103" t="s">
        <v>94</v>
      </c>
      <c r="B14" s="21" t="s">
        <v>76</v>
      </c>
      <c r="C14" s="28"/>
      <c r="D14" s="104"/>
      <c r="E14" s="105"/>
      <c r="F14" s="106"/>
      <c r="G14" s="172"/>
      <c r="H14" s="173"/>
      <c r="I14" s="174"/>
      <c r="J14" s="8"/>
      <c r="K14" s="60"/>
      <c r="L14" s="170"/>
      <c r="M14" s="171"/>
      <c r="N14" s="23" t="s">
        <v>92</v>
      </c>
      <c r="O14" s="29"/>
      <c r="P14" s="30"/>
      <c r="Q14" s="31"/>
      <c r="R14" s="32"/>
      <c r="S14" s="38"/>
      <c r="T14" s="38"/>
      <c r="U14" s="38"/>
      <c r="Y14" s="6" t="str">
        <f t="shared" si="2"/>
        <v>2025-2026</v>
      </c>
      <c r="Z14" s="6" cm="1">
        <f t="array" ref="Z14:AK14">TRANSPOSE(G90:G101)</f>
        <v>0</v>
      </c>
      <c r="AA14" s="6" t="str">
        <v>522,50</v>
      </c>
      <c r="AB14" s="6">
        <v>0</v>
      </c>
      <c r="AC14" s="6" t="str">
        <v>625,10</v>
      </c>
      <c r="AD14" s="6" t="str">
        <v>505,80</v>
      </c>
      <c r="AE14" s="6" t="str">
        <v>566,10</v>
      </c>
      <c r="AF14" s="6" t="str">
        <v>693,60</v>
      </c>
      <c r="AG14" s="6">
        <v>0</v>
      </c>
      <c r="AH14" s="6" t="str">
        <v>618,10</v>
      </c>
      <c r="AI14" s="6" t="str">
        <v>541,50</v>
      </c>
      <c r="AJ14" s="6" t="str">
        <v>705,00</v>
      </c>
      <c r="AK14" s="6">
        <v>0</v>
      </c>
      <c r="AM14" s="6" t="str">
        <f t="shared" si="3"/>
        <v>2025-2026</v>
      </c>
      <c r="AN14" s="6" cm="1">
        <f t="array" ref="AN14:AY14">TRANSPOSE(F261:F272)</f>
        <v>0</v>
      </c>
      <c r="AO14" s="6" t="str">
        <v>526,50</v>
      </c>
      <c r="AP14" s="6">
        <v>0</v>
      </c>
      <c r="AQ14" s="6" t="str">
        <v>632,50</v>
      </c>
      <c r="AR14" s="6" t="str">
        <v>513,20</v>
      </c>
      <c r="AS14" s="6" t="str">
        <v>573,50</v>
      </c>
      <c r="AT14" s="6" t="str">
        <v>701,00</v>
      </c>
      <c r="AU14" s="6">
        <v>0</v>
      </c>
      <c r="AV14" s="6" t="str">
        <v>622,10</v>
      </c>
      <c r="AW14" s="6" t="str">
        <v>545,50</v>
      </c>
      <c r="AX14" s="6" t="str">
        <v>709,50</v>
      </c>
      <c r="AY14" s="6">
        <v>0</v>
      </c>
      <c r="BA14" s="6" t="str">
        <f t="shared" si="4"/>
        <v>2025-2026</v>
      </c>
      <c r="BB14" s="6" cm="1">
        <f t="array" ref="BB14:BM14">TRANSPOSE(G429:G440)</f>
        <v>0</v>
      </c>
      <c r="BC14" s="6" t="str">
        <v>511,20</v>
      </c>
      <c r="BD14" s="6">
        <v>0</v>
      </c>
      <c r="BE14" s="6" t="str">
        <v>613,00</v>
      </c>
      <c r="BF14" s="6" t="str">
        <v>493,70</v>
      </c>
      <c r="BG14" s="6" t="str">
        <v>554,00</v>
      </c>
      <c r="BH14" s="6" t="str">
        <v>681,50</v>
      </c>
      <c r="BI14" s="6">
        <v>0</v>
      </c>
      <c r="BJ14" s="6" t="str">
        <v>601,60</v>
      </c>
      <c r="BK14" s="6" t="str">
        <v>525,00</v>
      </c>
      <c r="BL14" s="6" t="str">
        <v>689,00</v>
      </c>
      <c r="BM14" s="6">
        <v>0</v>
      </c>
    </row>
    <row r="15" spans="1:65" ht="14.45" customHeight="1">
      <c r="A15" s="103" t="s">
        <v>95</v>
      </c>
      <c r="B15" s="21" t="s">
        <v>76</v>
      </c>
      <c r="C15" s="28"/>
      <c r="D15" s="104"/>
      <c r="E15" s="105"/>
      <c r="F15" s="106"/>
      <c r="G15" s="172"/>
      <c r="H15" s="173"/>
      <c r="I15" s="174"/>
      <c r="J15" s="104"/>
      <c r="K15" s="106"/>
      <c r="L15" s="167"/>
      <c r="M15" s="169"/>
      <c r="N15" s="23" t="s">
        <v>92</v>
      </c>
      <c r="O15" s="29"/>
      <c r="P15" s="30"/>
      <c r="Q15" s="31"/>
      <c r="R15" s="32"/>
      <c r="S15" s="38"/>
      <c r="T15" s="38"/>
      <c r="U15" s="38"/>
    </row>
    <row r="16" spans="1:65" ht="14.45" customHeight="1">
      <c r="A16" s="103" t="s">
        <v>96</v>
      </c>
      <c r="B16" s="21" t="s">
        <v>76</v>
      </c>
      <c r="C16" s="34"/>
      <c r="D16" s="104"/>
      <c r="E16" s="105"/>
      <c r="F16" s="106"/>
      <c r="G16" s="170"/>
      <c r="H16" s="185"/>
      <c r="I16" s="171"/>
      <c r="J16" s="8"/>
      <c r="K16" s="60"/>
      <c r="L16" s="167"/>
      <c r="M16" s="169"/>
      <c r="N16" s="23" t="s">
        <v>92</v>
      </c>
      <c r="O16" s="33"/>
      <c r="P16" s="35"/>
      <c r="Q16" s="36"/>
      <c r="R16" s="37"/>
      <c r="S16" s="38"/>
      <c r="T16" s="38"/>
      <c r="U16" s="38"/>
      <c r="X16" s="302" t="s">
        <v>97</v>
      </c>
      <c r="Y16" s="13" t="str" cm="1">
        <f t="array" ref="Y16:AK16">_xlfn.ANCHORARRAY(Y8)</f>
        <v>Zielony</v>
      </c>
      <c r="Z16" s="13" t="str">
        <v>B11</v>
      </c>
      <c r="AA16" s="13" t="str">
        <v>B12</v>
      </c>
      <c r="AB16" s="13" t="str">
        <v>C21</v>
      </c>
      <c r="AC16" s="13" t="str">
        <v>C22a</v>
      </c>
      <c r="AD16" s="13" t="str">
        <v>C22b</v>
      </c>
      <c r="AE16" s="13" t="str">
        <v>C22w</v>
      </c>
      <c r="AF16" s="13" t="str">
        <v>C23</v>
      </c>
      <c r="AG16" s="13" t="str">
        <v>C11</v>
      </c>
      <c r="AH16" s="13" t="str">
        <v>C12a</v>
      </c>
      <c r="AI16" s="13" t="str">
        <v>C12b</v>
      </c>
      <c r="AJ16" s="13" t="str">
        <v>C13</v>
      </c>
      <c r="AK16" s="13" t="str">
        <v>C11o</v>
      </c>
      <c r="AL16" s="302" t="s">
        <v>97</v>
      </c>
      <c r="AM16" s="158" t="str" cm="1">
        <f t="array" ref="AM16">_xlfn.ANCHORARRAY(AM8)</f>
        <v>Niebieski</v>
      </c>
      <c r="AN16" s="158" t="str" cm="1">
        <f t="array" ref="AN16:AY16">_xlfn.ANCHORARRAY(AN1)</f>
        <v>B11</v>
      </c>
      <c r="AO16" s="158" t="str">
        <v>B12</v>
      </c>
      <c r="AP16" s="158" t="str">
        <v>C21</v>
      </c>
      <c r="AQ16" s="158" t="str">
        <v>C22a</v>
      </c>
      <c r="AR16" s="158" t="str">
        <v>C22b</v>
      </c>
      <c r="AS16" s="158" t="str">
        <v>C22w</v>
      </c>
      <c r="AT16" s="158" t="str">
        <v>C23</v>
      </c>
      <c r="AU16" s="158" t="str">
        <v>C11</v>
      </c>
      <c r="AV16" s="158" t="str">
        <v>C12a</v>
      </c>
      <c r="AW16" s="158" t="str">
        <v>C12b</v>
      </c>
      <c r="AX16" s="158" t="str">
        <v>C13</v>
      </c>
      <c r="AY16" s="158" t="str">
        <v>C11o</v>
      </c>
      <c r="AZ16" s="302" t="s">
        <v>97</v>
      </c>
      <c r="BA16" s="160" t="str" cm="1">
        <f t="array" ref="BA16">_xlfn.ANCHORARRAY(BA8)</f>
        <v>Żółty</v>
      </c>
      <c r="BB16" s="160" t="str" cm="1">
        <f t="array" ref="BB16:BM16">_xlfn.ANCHORARRAY(BB1)</f>
        <v>B11</v>
      </c>
      <c r="BC16" s="160" t="str">
        <v>B12</v>
      </c>
      <c r="BD16" s="160" t="str">
        <v>C21</v>
      </c>
      <c r="BE16" s="160" t="str">
        <v>C22a</v>
      </c>
      <c r="BF16" s="160" t="str">
        <v>C22b</v>
      </c>
      <c r="BG16" s="160" t="str">
        <v>C22w</v>
      </c>
      <c r="BH16" s="160" t="str">
        <v>C23</v>
      </c>
      <c r="BI16" s="160" t="str">
        <v>C11</v>
      </c>
      <c r="BJ16" s="160" t="str">
        <v>C12a</v>
      </c>
      <c r="BK16" s="160" t="str">
        <v>C12b</v>
      </c>
      <c r="BL16" s="160" t="str">
        <v>C13</v>
      </c>
      <c r="BM16" s="160" t="str">
        <v>C11o</v>
      </c>
    </row>
    <row r="17" spans="1:65" ht="73.5" customHeight="1">
      <c r="A17" s="164">
        <f>T21</f>
        <v>2025</v>
      </c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38"/>
      <c r="T17" s="38"/>
      <c r="U17" s="38"/>
      <c r="X17" s="302"/>
      <c r="Y17" s="6">
        <f t="shared" ref="Y17:Y22" si="5">Y2</f>
        <v>2024</v>
      </c>
      <c r="Z17" s="6" cm="1">
        <f t="array" ref="Z17:AK17">TRANSPOSE(J5:J16)</f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302"/>
      <c r="AM17" s="6">
        <f t="shared" ref="AM17:AM22" si="6">AM9</f>
        <v>2024</v>
      </c>
      <c r="AN17" s="6" cm="1">
        <f t="array" ref="AN17:AY17">TRANSPOSE(I177:I188)</f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 t="str">
        <v>566,00</v>
      </c>
      <c r="AU17" s="6">
        <v>0</v>
      </c>
      <c r="AV17" s="6">
        <v>0</v>
      </c>
      <c r="AW17" s="6">
        <v>0</v>
      </c>
      <c r="AX17" s="6" t="str">
        <v>572,40</v>
      </c>
      <c r="AY17" s="6">
        <v>0</v>
      </c>
      <c r="AZ17" s="302"/>
      <c r="BA17" s="6">
        <f t="shared" ref="BA17:BA22" si="7">BA9</f>
        <v>2024</v>
      </c>
      <c r="BB17" s="6" cm="1">
        <f t="array" ref="BB17:BM17">TRANSPOSE(J345:J356)</f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</row>
    <row r="18" spans="1:65" ht="14.45" customHeight="1">
      <c r="A18" s="18" t="s">
        <v>62</v>
      </c>
      <c r="B18" s="86" t="s">
        <v>63</v>
      </c>
      <c r="C18" s="87"/>
      <c r="D18" s="88" t="s">
        <v>64</v>
      </c>
      <c r="E18" s="89"/>
      <c r="F18" s="89"/>
      <c r="G18" s="89"/>
      <c r="H18" s="89"/>
      <c r="I18" s="89"/>
      <c r="J18" s="89"/>
      <c r="K18" s="89"/>
      <c r="L18" s="89"/>
      <c r="M18" s="90"/>
      <c r="N18" s="91" t="s">
        <v>65</v>
      </c>
      <c r="O18" s="92"/>
      <c r="P18" s="91" t="s">
        <v>66</v>
      </c>
      <c r="Q18" s="93"/>
      <c r="R18" s="92"/>
      <c r="S18" s="38"/>
      <c r="T18" s="38"/>
      <c r="U18" s="38"/>
      <c r="X18" s="302"/>
      <c r="Y18" s="6">
        <f t="shared" si="5"/>
        <v>2025</v>
      </c>
      <c r="Z18" s="6" cm="1">
        <f t="array" ref="Z18:AK18">TRANSPOSE(J21:J32)</f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 t="str">
        <v>657,70</v>
      </c>
      <c r="AG18" s="6">
        <v>0</v>
      </c>
      <c r="AH18" s="6">
        <v>0</v>
      </c>
      <c r="AI18" s="6">
        <v>0</v>
      </c>
      <c r="AJ18" s="6" t="str">
        <v>668,70</v>
      </c>
      <c r="AK18" s="6">
        <v>0</v>
      </c>
      <c r="AL18" s="302"/>
      <c r="AM18" s="6">
        <f t="shared" si="6"/>
        <v>2025</v>
      </c>
      <c r="AN18" s="6" cm="1">
        <f t="array" ref="AN18:AY18">TRANSPOSE(I193:I204)</f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 t="str">
        <v>665,10</v>
      </c>
      <c r="AU18" s="6">
        <v>0</v>
      </c>
      <c r="AV18" s="6">
        <v>0</v>
      </c>
      <c r="AW18" s="6">
        <v>0</v>
      </c>
      <c r="AX18" s="6" t="str">
        <v>673,20</v>
      </c>
      <c r="AY18" s="6">
        <v>0</v>
      </c>
      <c r="AZ18" s="302"/>
      <c r="BA18" s="6">
        <f t="shared" si="7"/>
        <v>2025</v>
      </c>
      <c r="BB18" s="6" cm="1">
        <f t="array" ref="BB18:BM18">TRANSPOSE(J361:J372)</f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 t="str">
        <v>645,60</v>
      </c>
      <c r="BI18" s="6">
        <v>0</v>
      </c>
      <c r="BJ18" s="6">
        <v>0</v>
      </c>
      <c r="BK18" s="6">
        <v>0</v>
      </c>
      <c r="BL18" s="6" t="str">
        <v>652,70</v>
      </c>
      <c r="BM18" s="6">
        <v>0</v>
      </c>
    </row>
    <row r="19" spans="1:65">
      <c r="A19" s="19"/>
      <c r="B19" s="94"/>
      <c r="C19" s="95"/>
      <c r="D19" s="88" t="s">
        <v>68</v>
      </c>
      <c r="E19" s="89"/>
      <c r="F19" s="90"/>
      <c r="G19" s="88" t="s">
        <v>69</v>
      </c>
      <c r="H19" s="89"/>
      <c r="I19" s="90"/>
      <c r="J19" s="88" t="s">
        <v>70</v>
      </c>
      <c r="K19" s="90"/>
      <c r="L19" s="88" t="s">
        <v>71</v>
      </c>
      <c r="M19" s="90"/>
      <c r="N19" s="96"/>
      <c r="O19" s="97"/>
      <c r="P19" s="96"/>
      <c r="Q19" s="98"/>
      <c r="R19" s="97"/>
      <c r="S19" s="38"/>
      <c r="T19" s="5" t="s">
        <v>98</v>
      </c>
      <c r="U19" s="38"/>
      <c r="X19" s="302"/>
      <c r="Y19" s="6">
        <f t="shared" si="5"/>
        <v>2026</v>
      </c>
      <c r="Z19" s="6" cm="1">
        <f t="array" ref="Z19:AK19">TRANSPOSE(J39:J50)</f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 t="str">
        <v>729,50</v>
      </c>
      <c r="AG19" s="6">
        <v>0</v>
      </c>
      <c r="AH19" s="6">
        <v>0</v>
      </c>
      <c r="AI19" s="6">
        <v>0</v>
      </c>
      <c r="AJ19" s="6" t="str">
        <v>741,30</v>
      </c>
      <c r="AK19" s="6">
        <v>0</v>
      </c>
      <c r="AL19" s="302"/>
      <c r="AM19" s="6">
        <f t="shared" si="6"/>
        <v>2026</v>
      </c>
      <c r="AN19" s="6" cm="1">
        <f t="array" ref="AN19:AY19">TRANSPOSE(I211:I222)</f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 t="str">
        <v>736,90</v>
      </c>
      <c r="AU19" s="6">
        <v>0</v>
      </c>
      <c r="AV19" s="6">
        <v>0</v>
      </c>
      <c r="AW19" s="6">
        <v>0</v>
      </c>
      <c r="AX19" s="6" t="str">
        <v>745,80</v>
      </c>
      <c r="AY19" s="6">
        <v>0</v>
      </c>
      <c r="AZ19" s="302"/>
      <c r="BA19" s="6">
        <f t="shared" si="7"/>
        <v>2026</v>
      </c>
      <c r="BB19" s="6" cm="1">
        <f t="array" ref="BB19:BM19">TRANSPOSE(J379:J390)</f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 t="str">
        <v>717,40</v>
      </c>
      <c r="BI19" s="6">
        <v>0</v>
      </c>
      <c r="BJ19" s="6">
        <v>0</v>
      </c>
      <c r="BK19" s="6">
        <v>0</v>
      </c>
      <c r="BL19" s="6" t="str">
        <v>725,30</v>
      </c>
      <c r="BM19" s="6">
        <v>0</v>
      </c>
    </row>
    <row r="20" spans="1:65">
      <c r="A20" s="20"/>
      <c r="B20" s="99"/>
      <c r="C20" s="100"/>
      <c r="D20" s="88" t="s">
        <v>72</v>
      </c>
      <c r="E20" s="89"/>
      <c r="F20" s="90"/>
      <c r="G20" s="88" t="s">
        <v>72</v>
      </c>
      <c r="H20" s="89"/>
      <c r="I20" s="90"/>
      <c r="J20" s="88" t="s">
        <v>72</v>
      </c>
      <c r="K20" s="90"/>
      <c r="L20" s="88" t="s">
        <v>72</v>
      </c>
      <c r="M20" s="90"/>
      <c r="N20" s="88" t="s">
        <v>73</v>
      </c>
      <c r="O20" s="90"/>
      <c r="P20" s="88" t="s">
        <v>74</v>
      </c>
      <c r="Q20" s="89"/>
      <c r="R20" s="90"/>
      <c r="S20" s="38"/>
      <c r="T20" s="5">
        <v>2024</v>
      </c>
      <c r="U20" s="38"/>
      <c r="X20" s="302"/>
      <c r="Y20" s="6" t="str">
        <f t="shared" si="5"/>
        <v>2024-2025</v>
      </c>
      <c r="Z20" s="6" cm="1">
        <f t="array" ref="Z20:AK20">TRANSPOSE(J55:J66)</f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302"/>
      <c r="AM20" s="6" t="str">
        <f t="shared" si="6"/>
        <v>2024-2025</v>
      </c>
      <c r="AN20" s="6" cm="1">
        <f t="array" ref="AN20:AY20">TRANSPOSE(I227:I238)</f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 t="str">
        <v>611,20</v>
      </c>
      <c r="AU20" s="6">
        <v>0</v>
      </c>
      <c r="AV20" s="6">
        <v>0</v>
      </c>
      <c r="AW20" s="6">
        <v>0</v>
      </c>
      <c r="AX20" s="6" t="str">
        <v>611,20</v>
      </c>
      <c r="AY20" s="6">
        <v>0</v>
      </c>
      <c r="AZ20" s="302"/>
      <c r="BA20" s="6" t="str">
        <f t="shared" si="7"/>
        <v>2024-2025</v>
      </c>
      <c r="BB20" s="6" cm="1">
        <f t="array" ref="BB20:BM20">TRANSPOSE(J395:J406)</f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</row>
    <row r="21" spans="1:65" ht="14.45" customHeight="1">
      <c r="A21" s="103" t="s">
        <v>75</v>
      </c>
      <c r="B21" s="39" t="s">
        <v>99</v>
      </c>
      <c r="C21" s="22"/>
      <c r="D21" s="104" t="s">
        <v>100</v>
      </c>
      <c r="E21" s="105"/>
      <c r="F21" s="106"/>
      <c r="G21" s="167"/>
      <c r="H21" s="168"/>
      <c r="I21" s="169"/>
      <c r="J21" s="170"/>
      <c r="K21" s="171"/>
      <c r="L21" s="170"/>
      <c r="M21" s="171"/>
      <c r="N21" s="23" t="s">
        <v>77</v>
      </c>
      <c r="O21" s="24"/>
      <c r="P21" s="25">
        <v>14</v>
      </c>
      <c r="Q21" s="26"/>
      <c r="R21" s="27"/>
      <c r="S21" s="38"/>
      <c r="T21" s="5">
        <v>2025</v>
      </c>
      <c r="U21" s="38"/>
      <c r="Y21" s="6" t="str">
        <f t="shared" si="5"/>
        <v>2024-2026</v>
      </c>
      <c r="Z21" s="6" cm="1">
        <f t="array" ref="Z21:AK21">TRANSPOSE(J74:J85)</f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M21" s="6" t="str">
        <f t="shared" si="6"/>
        <v>2024-2026</v>
      </c>
      <c r="AN21" s="6" cm="1">
        <f t="array" ref="AN21:AY21">TRANSPOSE(I245:I256)</f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 t="str">
        <v>650,80</v>
      </c>
      <c r="AU21" s="6">
        <v>0</v>
      </c>
      <c r="AV21" s="6">
        <v>0</v>
      </c>
      <c r="AW21" s="6">
        <v>0</v>
      </c>
      <c r="AX21" s="6" t="str">
        <v>650,80</v>
      </c>
      <c r="AY21" s="6">
        <v>0</v>
      </c>
      <c r="BA21" s="6" t="str">
        <f t="shared" si="7"/>
        <v>2024-2026</v>
      </c>
      <c r="BB21" s="6" cm="1">
        <f t="array" ref="BB21:BM21">TRANSPOSE(J413:J424)</f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</row>
    <row r="22" spans="1:65" ht="14.45" customHeight="1">
      <c r="A22" s="103" t="s">
        <v>78</v>
      </c>
      <c r="B22" s="39" t="s">
        <v>99</v>
      </c>
      <c r="C22" s="28"/>
      <c r="D22" s="104" t="s">
        <v>101</v>
      </c>
      <c r="E22" s="105"/>
      <c r="F22" s="106"/>
      <c r="G22" s="172" t="s">
        <v>102</v>
      </c>
      <c r="H22" s="173"/>
      <c r="I22" s="174"/>
      <c r="J22" s="170"/>
      <c r="K22" s="171"/>
      <c r="L22" s="170"/>
      <c r="M22" s="171"/>
      <c r="N22" s="23" t="s">
        <v>77</v>
      </c>
      <c r="O22" s="29"/>
      <c r="P22" s="30"/>
      <c r="Q22" s="31"/>
      <c r="R22" s="32"/>
      <c r="S22" s="38"/>
      <c r="T22" s="5">
        <v>2026</v>
      </c>
      <c r="U22" s="38"/>
      <c r="Y22" s="6" t="str">
        <f t="shared" si="5"/>
        <v>2025-2026</v>
      </c>
      <c r="Z22" s="6" cm="1">
        <f t="array" ref="Z22:AK22">TRANSPOSE(J90:J101)</f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 t="str">
        <v>693,60</v>
      </c>
      <c r="AG22" s="6">
        <v>0</v>
      </c>
      <c r="AH22" s="6">
        <v>0</v>
      </c>
      <c r="AI22" s="6">
        <v>0</v>
      </c>
      <c r="AJ22" s="6" t="str">
        <v>705,00</v>
      </c>
      <c r="AK22" s="6">
        <v>0</v>
      </c>
      <c r="AM22" s="14" t="str">
        <f t="shared" si="6"/>
        <v>2025-2026</v>
      </c>
      <c r="AN22" s="7" cm="1">
        <f t="array" ref="AN22:AY22">TRANSPOSE(I261:I272)</f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 t="str">
        <v>701,00</v>
      </c>
      <c r="AU22" s="7">
        <v>0</v>
      </c>
      <c r="AV22" s="7">
        <v>0</v>
      </c>
      <c r="AW22" s="7">
        <v>0</v>
      </c>
      <c r="AX22" s="7" t="str">
        <v>709,50</v>
      </c>
      <c r="AY22" s="7">
        <v>0</v>
      </c>
      <c r="BA22" s="6" t="str">
        <f t="shared" si="7"/>
        <v>2025-2026</v>
      </c>
      <c r="BB22" s="6" cm="1">
        <f t="array" ref="BB22:BM22">TRANSPOSE(J429:J440)</f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 t="str">
        <v>681,50</v>
      </c>
      <c r="BI22" s="6">
        <v>0</v>
      </c>
      <c r="BJ22" s="6">
        <v>0</v>
      </c>
      <c r="BK22" s="6">
        <v>0</v>
      </c>
      <c r="BL22" s="6" t="str">
        <v>689,00</v>
      </c>
      <c r="BM22" s="6">
        <v>0</v>
      </c>
    </row>
    <row r="23" spans="1:65" ht="14.45" customHeight="1">
      <c r="A23" s="103" t="s">
        <v>79</v>
      </c>
      <c r="B23" s="39" t="s">
        <v>99</v>
      </c>
      <c r="C23" s="28"/>
      <c r="D23" s="104" t="s">
        <v>103</v>
      </c>
      <c r="E23" s="105"/>
      <c r="F23" s="106"/>
      <c r="G23" s="167"/>
      <c r="H23" s="168"/>
      <c r="I23" s="169"/>
      <c r="J23" s="170"/>
      <c r="K23" s="171"/>
      <c r="L23" s="170"/>
      <c r="M23" s="171"/>
      <c r="N23" s="23" t="s">
        <v>77</v>
      </c>
      <c r="O23" s="29"/>
      <c r="P23" s="30"/>
      <c r="Q23" s="31"/>
      <c r="R23" s="32"/>
      <c r="S23" s="38"/>
      <c r="T23" s="5" t="s">
        <v>30</v>
      </c>
      <c r="U23" s="38"/>
      <c r="X23" s="302" t="s">
        <v>20</v>
      </c>
      <c r="Y23" s="13" t="str" cm="1">
        <f t="array" ref="Y23:AK23">_xlfn.ANCHORARRAY(Y16)</f>
        <v>Zielony</v>
      </c>
      <c r="Z23" s="13" t="str">
        <v>B11</v>
      </c>
      <c r="AA23" s="13" t="str">
        <v>B12</v>
      </c>
      <c r="AB23" s="13" t="str">
        <v>C21</v>
      </c>
      <c r="AC23" s="13" t="str">
        <v>C22a</v>
      </c>
      <c r="AD23" s="13" t="str">
        <v>C22b</v>
      </c>
      <c r="AE23" s="13" t="str">
        <v>C22w</v>
      </c>
      <c r="AF23" s="13" t="str">
        <v>C23</v>
      </c>
      <c r="AG23" s="13" t="str">
        <v>C11</v>
      </c>
      <c r="AH23" s="13" t="str">
        <v>C12a</v>
      </c>
      <c r="AI23" s="13" t="str">
        <v>C12b</v>
      </c>
      <c r="AJ23" s="13" t="str">
        <v>C13</v>
      </c>
      <c r="AK23" s="13" t="str">
        <v>C11o</v>
      </c>
      <c r="AL23" s="302" t="s">
        <v>20</v>
      </c>
      <c r="AM23" s="158" t="str" cm="1">
        <f t="array" ref="AM23">_xlfn.ANCHORARRAY(AM16)</f>
        <v>Niebieski</v>
      </c>
      <c r="AN23" s="158" t="str" cm="1">
        <f t="array" ref="AN23:AY23">_xlfn.ANCHORARRAY(AN16)</f>
        <v>B11</v>
      </c>
      <c r="AO23" s="158" t="str">
        <v>B12</v>
      </c>
      <c r="AP23" s="158" t="str">
        <v>C21</v>
      </c>
      <c r="AQ23" s="158" t="str">
        <v>C22a</v>
      </c>
      <c r="AR23" s="158" t="str">
        <v>C22b</v>
      </c>
      <c r="AS23" s="158" t="str">
        <v>C22w</v>
      </c>
      <c r="AT23" s="158" t="str">
        <v>C23</v>
      </c>
      <c r="AU23" s="158" t="str">
        <v>C11</v>
      </c>
      <c r="AV23" s="158" t="str">
        <v>C12a</v>
      </c>
      <c r="AW23" s="158" t="str">
        <v>C12b</v>
      </c>
      <c r="AX23" s="158" t="str">
        <v>C13</v>
      </c>
      <c r="AY23" s="158" t="str">
        <v>C11o</v>
      </c>
      <c r="AZ23" s="302" t="s">
        <v>20</v>
      </c>
      <c r="BA23" s="160" t="str" cm="1">
        <f t="array" ref="BA23">_xlfn.ANCHORARRAY(BA16)</f>
        <v>Żółty</v>
      </c>
      <c r="BB23" s="160" t="str" cm="1">
        <f t="array" ref="BB23:BM23">_xlfn.ANCHORARRAY(BB16)</f>
        <v>B11</v>
      </c>
      <c r="BC23" s="160" t="str">
        <v>B12</v>
      </c>
      <c r="BD23" s="160" t="str">
        <v>C21</v>
      </c>
      <c r="BE23" s="160" t="str">
        <v>C22a</v>
      </c>
      <c r="BF23" s="160" t="str">
        <v>C22b</v>
      </c>
      <c r="BG23" s="160" t="str">
        <v>C22w</v>
      </c>
      <c r="BH23" s="160" t="str">
        <v>C23</v>
      </c>
      <c r="BI23" s="160" t="str">
        <v>C11</v>
      </c>
      <c r="BJ23" s="160" t="str">
        <v>C12a</v>
      </c>
      <c r="BK23" s="160" t="str">
        <v>C12b</v>
      </c>
      <c r="BL23" s="160" t="str">
        <v>C13</v>
      </c>
      <c r="BM23" s="160" t="str">
        <v>C11o</v>
      </c>
    </row>
    <row r="24" spans="1:65" ht="14.45" customHeight="1">
      <c r="A24" s="103" t="s">
        <v>81</v>
      </c>
      <c r="B24" s="39" t="s">
        <v>99</v>
      </c>
      <c r="C24" s="28"/>
      <c r="D24" s="104" t="s">
        <v>104</v>
      </c>
      <c r="E24" s="105"/>
      <c r="F24" s="106"/>
      <c r="G24" s="172" t="s">
        <v>105</v>
      </c>
      <c r="H24" s="173"/>
      <c r="I24" s="174"/>
      <c r="J24" s="170"/>
      <c r="K24" s="171"/>
      <c r="L24" s="170"/>
      <c r="M24" s="171"/>
      <c r="N24" s="23" t="s">
        <v>77</v>
      </c>
      <c r="O24" s="29"/>
      <c r="P24" s="30"/>
      <c r="Q24" s="31"/>
      <c r="R24" s="32"/>
      <c r="S24" s="38"/>
      <c r="T24" s="5" t="s">
        <v>32</v>
      </c>
      <c r="U24" s="38"/>
      <c r="X24" s="302"/>
      <c r="Y24" s="6" t="str">
        <f>X23</f>
        <v>OH</v>
      </c>
      <c r="Z24" s="6" t="str">
        <f>N5</f>
        <v>49,00</v>
      </c>
      <c r="AA24" s="6" t="str">
        <f>N6</f>
        <v>49,00</v>
      </c>
      <c r="AB24" s="6" t="str">
        <f>N7</f>
        <v>49,00</v>
      </c>
      <c r="AC24" s="6" t="str">
        <f>N8</f>
        <v>49,00</v>
      </c>
      <c r="AD24" s="6" t="str">
        <f>N9</f>
        <v>49,00</v>
      </c>
      <c r="AE24" s="6" t="str">
        <f>N10</f>
        <v>49,00</v>
      </c>
      <c r="AF24" s="6" t="str">
        <f>N11</f>
        <v>49,00</v>
      </c>
      <c r="AG24" s="6" t="str">
        <f>N12</f>
        <v>16,50</v>
      </c>
      <c r="AH24" s="6" t="str">
        <f>N13</f>
        <v>16,50</v>
      </c>
      <c r="AI24" s="6" t="str">
        <f>N14</f>
        <v>16,50</v>
      </c>
      <c r="AJ24" s="6" t="str">
        <f>N15</f>
        <v>16,50</v>
      </c>
      <c r="AK24" s="6" t="str">
        <f>N16</f>
        <v>16,50</v>
      </c>
      <c r="AL24" s="302"/>
      <c r="AM24" s="6" t="str">
        <f>Y24</f>
        <v>OH</v>
      </c>
      <c r="AN24" s="6" t="str" cm="1">
        <f t="array" ref="AN24:AY24">TRANSPOSE(M177:M188)</f>
        <v>0,00</v>
      </c>
      <c r="AO24" s="6" t="str">
        <v>0,00</v>
      </c>
      <c r="AP24" s="6" t="str">
        <v>0,00</v>
      </c>
      <c r="AQ24" s="6" t="str">
        <v>0,00</v>
      </c>
      <c r="AR24" s="6" t="str">
        <v>0,00</v>
      </c>
      <c r="AS24" s="6" t="str">
        <v>0,00</v>
      </c>
      <c r="AT24" s="6" t="str">
        <v>0,00</v>
      </c>
      <c r="AU24" s="6" t="str">
        <v>0,00</v>
      </c>
      <c r="AV24" s="6" t="str">
        <v>0,00</v>
      </c>
      <c r="AW24" s="6" t="str">
        <v>0,00</v>
      </c>
      <c r="AX24" s="6" t="str">
        <v>0,00</v>
      </c>
      <c r="AY24" s="6" t="str">
        <v>0,00</v>
      </c>
      <c r="AZ24" s="302"/>
      <c r="BA24" s="6" t="str">
        <f>X23</f>
        <v>OH</v>
      </c>
      <c r="BB24" s="6" t="str" cm="1">
        <f t="array" ref="BB24:BM24">TRANSPOSE(P345:P356)</f>
        <v>65,00</v>
      </c>
      <c r="BC24" s="6" t="str">
        <v>65,00</v>
      </c>
      <c r="BD24" s="6" t="str">
        <v>65,00</v>
      </c>
      <c r="BE24" s="6" t="str">
        <v>65,00</v>
      </c>
      <c r="BF24" s="6" t="str">
        <v>65,00</v>
      </c>
      <c r="BG24" s="6" t="str">
        <v>65,00</v>
      </c>
      <c r="BH24" s="6" t="str">
        <v>65,00</v>
      </c>
      <c r="BI24" s="6" t="str">
        <v>20,00</v>
      </c>
      <c r="BJ24" s="6" t="str">
        <v>20,00</v>
      </c>
      <c r="BK24" s="6" t="str">
        <v>20,00</v>
      </c>
      <c r="BL24" s="6" t="str">
        <v>20,00</v>
      </c>
      <c r="BM24" s="6" t="str">
        <v>20,00</v>
      </c>
    </row>
    <row r="25" spans="1:65" ht="14.45" customHeight="1">
      <c r="A25" s="103" t="s">
        <v>83</v>
      </c>
      <c r="B25" s="39" t="s">
        <v>99</v>
      </c>
      <c r="C25" s="28"/>
      <c r="D25" s="104" t="s">
        <v>106</v>
      </c>
      <c r="E25" s="105"/>
      <c r="F25" s="106"/>
      <c r="G25" s="172" t="s">
        <v>107</v>
      </c>
      <c r="H25" s="173"/>
      <c r="I25" s="174"/>
      <c r="J25" s="170"/>
      <c r="K25" s="171"/>
      <c r="L25" s="170"/>
      <c r="M25" s="171"/>
      <c r="N25" s="23" t="s">
        <v>77</v>
      </c>
      <c r="O25" s="29"/>
      <c r="P25" s="30"/>
      <c r="Q25" s="31"/>
      <c r="R25" s="32"/>
      <c r="S25" s="38"/>
      <c r="T25" s="5" t="s">
        <v>34</v>
      </c>
      <c r="U25" s="38"/>
    </row>
    <row r="26" spans="1:65" ht="14.45" customHeight="1">
      <c r="A26" s="103" t="s">
        <v>87</v>
      </c>
      <c r="B26" s="39" t="s">
        <v>99</v>
      </c>
      <c r="C26" s="28"/>
      <c r="D26" s="104" t="s">
        <v>108</v>
      </c>
      <c r="E26" s="105"/>
      <c r="F26" s="106"/>
      <c r="G26" s="172" t="s">
        <v>109</v>
      </c>
      <c r="H26" s="173"/>
      <c r="I26" s="174"/>
      <c r="J26" s="170"/>
      <c r="K26" s="171"/>
      <c r="L26" s="170"/>
      <c r="M26" s="171"/>
      <c r="N26" s="23" t="s">
        <v>77</v>
      </c>
      <c r="O26" s="29"/>
      <c r="P26" s="30"/>
      <c r="Q26" s="31"/>
      <c r="R26" s="32"/>
      <c r="S26" s="38"/>
      <c r="T26" s="5"/>
      <c r="U26" s="38"/>
    </row>
    <row r="27" spans="1:65" ht="14.45" customHeight="1">
      <c r="A27" s="103" t="s">
        <v>89</v>
      </c>
      <c r="B27" s="39" t="s">
        <v>99</v>
      </c>
      <c r="C27" s="28"/>
      <c r="D27" s="104" t="s">
        <v>103</v>
      </c>
      <c r="E27" s="105"/>
      <c r="F27" s="106"/>
      <c r="G27" s="172" t="s">
        <v>103</v>
      </c>
      <c r="H27" s="173"/>
      <c r="I27" s="174"/>
      <c r="J27" s="172" t="s">
        <v>103</v>
      </c>
      <c r="K27" s="174"/>
      <c r="L27" s="170"/>
      <c r="M27" s="171"/>
      <c r="N27" s="23" t="s">
        <v>77</v>
      </c>
      <c r="O27" s="33"/>
      <c r="P27" s="30"/>
      <c r="Q27" s="31"/>
      <c r="R27" s="32"/>
      <c r="S27" s="38"/>
      <c r="T27" s="38"/>
      <c r="U27" s="38"/>
    </row>
    <row r="28" spans="1:65" ht="14.45" customHeight="1">
      <c r="A28" s="103" t="s">
        <v>91</v>
      </c>
      <c r="B28" s="39" t="s">
        <v>99</v>
      </c>
      <c r="C28" s="28"/>
      <c r="D28" s="104" t="s">
        <v>110</v>
      </c>
      <c r="E28" s="105"/>
      <c r="F28" s="106"/>
      <c r="G28" s="170"/>
      <c r="H28" s="185"/>
      <c r="I28" s="171"/>
      <c r="J28" s="170"/>
      <c r="K28" s="171"/>
      <c r="L28" s="170"/>
      <c r="M28" s="171"/>
      <c r="N28" s="23" t="s">
        <v>92</v>
      </c>
      <c r="O28" s="24"/>
      <c r="P28" s="30"/>
      <c r="Q28" s="31"/>
      <c r="R28" s="32"/>
      <c r="S28" s="38"/>
      <c r="T28" s="38"/>
      <c r="U28" s="38"/>
    </row>
    <row r="29" spans="1:65" ht="14.45" customHeight="1">
      <c r="A29" s="103" t="s">
        <v>93</v>
      </c>
      <c r="B29" s="39" t="s">
        <v>99</v>
      </c>
      <c r="C29" s="28"/>
      <c r="D29" s="104" t="s">
        <v>111</v>
      </c>
      <c r="E29" s="105"/>
      <c r="F29" s="106"/>
      <c r="G29" s="172" t="s">
        <v>112</v>
      </c>
      <c r="H29" s="173"/>
      <c r="I29" s="174"/>
      <c r="J29" s="170"/>
      <c r="K29" s="171"/>
      <c r="L29" s="170"/>
      <c r="M29" s="171"/>
      <c r="N29" s="23" t="s">
        <v>92</v>
      </c>
      <c r="O29" s="29"/>
      <c r="P29" s="30"/>
      <c r="Q29" s="31"/>
      <c r="R29" s="32"/>
      <c r="S29" s="38"/>
      <c r="T29" s="38"/>
      <c r="U29" s="38"/>
    </row>
    <row r="30" spans="1:65" ht="14.45" customHeight="1">
      <c r="A30" s="103" t="s">
        <v>94</v>
      </c>
      <c r="B30" s="39" t="s">
        <v>99</v>
      </c>
      <c r="C30" s="28"/>
      <c r="D30" s="104" t="s">
        <v>113</v>
      </c>
      <c r="E30" s="105"/>
      <c r="F30" s="106"/>
      <c r="G30" s="172" t="s">
        <v>114</v>
      </c>
      <c r="H30" s="173"/>
      <c r="I30" s="174"/>
      <c r="J30" s="170"/>
      <c r="K30" s="171"/>
      <c r="L30" s="170"/>
      <c r="M30" s="171"/>
      <c r="N30" s="23" t="s">
        <v>92</v>
      </c>
      <c r="O30" s="29"/>
      <c r="P30" s="30"/>
      <c r="Q30" s="31"/>
      <c r="R30" s="32"/>
      <c r="S30" s="38"/>
      <c r="T30" s="38"/>
      <c r="U30" s="38"/>
    </row>
    <row r="31" spans="1:65" ht="14.45" customHeight="1">
      <c r="A31" s="103" t="s">
        <v>95</v>
      </c>
      <c r="B31" s="39" t="s">
        <v>99</v>
      </c>
      <c r="C31" s="28"/>
      <c r="D31" s="104" t="s">
        <v>110</v>
      </c>
      <c r="E31" s="105"/>
      <c r="F31" s="106"/>
      <c r="G31" s="172" t="s">
        <v>110</v>
      </c>
      <c r="H31" s="173"/>
      <c r="I31" s="174"/>
      <c r="J31" s="172" t="s">
        <v>110</v>
      </c>
      <c r="K31" s="174"/>
      <c r="L31" s="167"/>
      <c r="M31" s="169"/>
      <c r="N31" s="23" t="s">
        <v>92</v>
      </c>
      <c r="O31" s="29"/>
      <c r="P31" s="30"/>
      <c r="Q31" s="31"/>
      <c r="R31" s="32"/>
      <c r="S31" s="38"/>
      <c r="T31" s="38"/>
      <c r="U31" s="38"/>
    </row>
    <row r="32" spans="1:65" ht="14.45" customHeight="1">
      <c r="A32" s="103" t="s">
        <v>96</v>
      </c>
      <c r="B32" s="39" t="s">
        <v>99</v>
      </c>
      <c r="C32" s="34"/>
      <c r="D32" s="104" t="s">
        <v>115</v>
      </c>
      <c r="E32" s="105"/>
      <c r="F32" s="106"/>
      <c r="G32" s="170"/>
      <c r="H32" s="185"/>
      <c r="I32" s="171"/>
      <c r="J32" s="170"/>
      <c r="K32" s="171"/>
      <c r="L32" s="167"/>
      <c r="M32" s="169"/>
      <c r="N32" s="23" t="s">
        <v>92</v>
      </c>
      <c r="O32" s="33"/>
      <c r="P32" s="35"/>
      <c r="Q32" s="36"/>
      <c r="R32" s="37"/>
      <c r="S32" s="38"/>
      <c r="T32" s="38"/>
      <c r="U32" s="38"/>
    </row>
    <row r="33" spans="1:75" ht="14.45" customHeight="1">
      <c r="A33" s="40" t="s">
        <v>116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 spans="1:75" ht="14.45" customHeight="1">
      <c r="A34" s="40" t="s">
        <v>117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Y34" s="303" t="s">
        <v>118</v>
      </c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03"/>
      <c r="AQ34" s="303"/>
      <c r="AR34" s="303"/>
      <c r="AS34" s="303"/>
      <c r="AT34" s="303"/>
      <c r="AU34" s="303"/>
      <c r="AV34" s="303"/>
      <c r="AW34" s="303"/>
      <c r="AX34" s="303"/>
      <c r="AY34" s="303"/>
      <c r="AZ34" s="303"/>
      <c r="BA34" s="303"/>
      <c r="BB34" s="303"/>
      <c r="BC34" s="303"/>
      <c r="BD34" s="303"/>
      <c r="BE34" s="303"/>
      <c r="BF34" s="303"/>
      <c r="BG34" s="303"/>
      <c r="BH34" s="303"/>
      <c r="BI34" s="303"/>
      <c r="BJ34" s="303"/>
      <c r="BK34" s="303"/>
      <c r="BL34" s="303"/>
      <c r="BM34" s="303"/>
      <c r="BQ34" s="306">
        <f>T20</f>
        <v>2024</v>
      </c>
      <c r="BR34" s="306"/>
      <c r="BS34" s="306"/>
      <c r="BT34" s="306"/>
      <c r="BU34" s="306"/>
      <c r="BV34" s="306"/>
      <c r="BW34" s="306"/>
    </row>
    <row r="35" spans="1:75" ht="99" customHeight="1">
      <c r="A35" s="166">
        <f>T22</f>
        <v>2026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38"/>
      <c r="T35" s="38"/>
      <c r="U35" s="38"/>
      <c r="Y35" s="12" t="str">
        <f>U7</f>
        <v>Zielony</v>
      </c>
      <c r="Z35" s="13" t="str" cm="1">
        <f t="array" ref="Z35:AK35">TRANSPOSE(BQ38:BQ49)</f>
        <v>B11</v>
      </c>
      <c r="AA35" s="13" t="str">
        <v>B12</v>
      </c>
      <c r="AB35" s="13" t="str">
        <v>C21</v>
      </c>
      <c r="AC35" s="13" t="str">
        <v>C22a</v>
      </c>
      <c r="AD35" s="13" t="str">
        <v>C22b</v>
      </c>
      <c r="AE35" s="13" t="str">
        <v>C22w</v>
      </c>
      <c r="AF35" s="13" t="str">
        <v>C23</v>
      </c>
      <c r="AG35" s="13" t="str">
        <v>C11</v>
      </c>
      <c r="AH35" s="13" t="str">
        <v>C12a</v>
      </c>
      <c r="AI35" s="13" t="str">
        <v>C12b</v>
      </c>
      <c r="AJ35" s="13" t="str">
        <v>C13</v>
      </c>
      <c r="AK35" s="13" t="str">
        <v>C11o</v>
      </c>
      <c r="AM35" s="157" t="str">
        <f>U8</f>
        <v>Niebieski</v>
      </c>
      <c r="AN35" s="158" t="str" cm="1">
        <f t="array" ref="AN35:AY35">TRANSPOSE(BQ134:BQ145)</f>
        <v>B11</v>
      </c>
      <c r="AO35" s="158" t="str">
        <v>B12</v>
      </c>
      <c r="AP35" s="158" t="str">
        <v>C21</v>
      </c>
      <c r="AQ35" s="158" t="str">
        <v>C22a</v>
      </c>
      <c r="AR35" s="158" t="str">
        <v>C22b</v>
      </c>
      <c r="AS35" s="158" t="str">
        <v>C22w</v>
      </c>
      <c r="AT35" s="158" t="str">
        <v>C23</v>
      </c>
      <c r="AU35" s="158" t="str">
        <v>C11</v>
      </c>
      <c r="AV35" s="158" t="str">
        <v>C12a</v>
      </c>
      <c r="AW35" s="158" t="str">
        <v>C12b</v>
      </c>
      <c r="AX35" s="158" t="str">
        <v>C13</v>
      </c>
      <c r="AY35" s="158" t="str">
        <v>C11o</v>
      </c>
      <c r="BA35" s="159" t="str">
        <f>U9</f>
        <v>Żółty</v>
      </c>
      <c r="BB35" s="160" t="str" cm="1">
        <f t="array" ref="BB35:BM35">TRANSPOSE(BQ326:BQ337)</f>
        <v>B11</v>
      </c>
      <c r="BC35" s="160" t="str">
        <v>B12</v>
      </c>
      <c r="BD35" s="160" t="str">
        <v>C21</v>
      </c>
      <c r="BE35" s="160" t="str">
        <v>C22a</v>
      </c>
      <c r="BF35" s="160" t="str">
        <v>C22b</v>
      </c>
      <c r="BG35" s="160" t="str">
        <v>C22w</v>
      </c>
      <c r="BH35" s="160" t="str">
        <v>C23</v>
      </c>
      <c r="BI35" s="160" t="str">
        <v>C11</v>
      </c>
      <c r="BJ35" s="160" t="str">
        <v>C12a</v>
      </c>
      <c r="BK35" s="160" t="str">
        <v>C12b</v>
      </c>
      <c r="BL35" s="160" t="str">
        <v>C13</v>
      </c>
      <c r="BM35" s="160" t="str">
        <v>C11o</v>
      </c>
      <c r="BQ35" s="206" t="s">
        <v>62</v>
      </c>
      <c r="BR35" s="207" t="s">
        <v>63</v>
      </c>
      <c r="BS35" s="208" t="s">
        <v>64</v>
      </c>
      <c r="BT35" s="209"/>
      <c r="BU35" s="209"/>
      <c r="BV35" s="209"/>
      <c r="BW35" s="210" t="s">
        <v>65</v>
      </c>
    </row>
    <row r="36" spans="1:75" ht="14.45" customHeight="1">
      <c r="A36" s="18" t="s">
        <v>62</v>
      </c>
      <c r="B36" s="86" t="s">
        <v>63</v>
      </c>
      <c r="C36" s="87"/>
      <c r="D36" s="88" t="s">
        <v>64</v>
      </c>
      <c r="E36" s="89"/>
      <c r="F36" s="89"/>
      <c r="G36" s="89"/>
      <c r="H36" s="89"/>
      <c r="I36" s="89"/>
      <c r="J36" s="89"/>
      <c r="K36" s="89"/>
      <c r="L36" s="89"/>
      <c r="M36" s="90"/>
      <c r="N36" s="91" t="s">
        <v>65</v>
      </c>
      <c r="O36" s="92"/>
      <c r="P36" s="91" t="s">
        <v>66</v>
      </c>
      <c r="Q36" s="93"/>
      <c r="R36" s="92"/>
      <c r="S36" s="38"/>
      <c r="T36" s="38"/>
      <c r="U36" s="38"/>
      <c r="X36" s="302" t="s">
        <v>67</v>
      </c>
      <c r="Y36" s="6" cm="1">
        <f t="array" ref="Y36:Y41">T20:T25</f>
        <v>2024</v>
      </c>
      <c r="Z36" s="6" cm="1">
        <f t="array" ref="Z36:AK36">TRANSPOSE(BS38:BS49)</f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17">
        <v>0</v>
      </c>
      <c r="AK36" s="6">
        <v>0</v>
      </c>
      <c r="AL36" s="302" t="s">
        <v>67</v>
      </c>
      <c r="AM36" s="6" cm="1">
        <f t="array" ref="AM36:AM41">_xlfn.ANCHORARRAY(Y36)</f>
        <v>2024</v>
      </c>
      <c r="AN36" s="6" t="str" cm="1">
        <f t="array" ref="AN36:AY36">TRANSPOSE(BS134:BS145)</f>
        <v>697,00</v>
      </c>
      <c r="AO36" s="6" t="str">
        <v>697,00</v>
      </c>
      <c r="AP36" s="6" t="str">
        <v>697,00</v>
      </c>
      <c r="AQ36" s="6" t="str">
        <v>697,00</v>
      </c>
      <c r="AR36" s="6" t="str">
        <v>697,00</v>
      </c>
      <c r="AS36" s="6" t="str">
        <v>697,00</v>
      </c>
      <c r="AT36" s="6" t="str">
        <v>697,00</v>
      </c>
      <c r="AU36" s="6" t="str">
        <v>697,00</v>
      </c>
      <c r="AV36" s="6" t="str">
        <v>697,00</v>
      </c>
      <c r="AW36" s="6" t="str">
        <v>697,00</v>
      </c>
      <c r="AX36" s="6" t="str">
        <v>697,00</v>
      </c>
      <c r="AY36" s="6" t="str">
        <v>697,00</v>
      </c>
      <c r="AZ36" s="302" t="s">
        <v>67</v>
      </c>
      <c r="BA36" s="6" cm="1">
        <f t="array" ref="BA36:BA41">_xlfn.ANCHORARRAY(AM36)</f>
        <v>2024</v>
      </c>
      <c r="BB36" s="6" cm="1">
        <f t="array" ref="BB36:BM36">TRANSPOSE(BS326:BS337)</f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Q36" s="211"/>
      <c r="BR36" s="212"/>
      <c r="BS36" s="208" t="s">
        <v>68</v>
      </c>
      <c r="BT36" s="208" t="s">
        <v>69</v>
      </c>
      <c r="BU36" s="208" t="s">
        <v>70</v>
      </c>
      <c r="BV36" s="208" t="s">
        <v>71</v>
      </c>
      <c r="BW36" s="213"/>
    </row>
    <row r="37" spans="1:75">
      <c r="A37" s="19"/>
      <c r="B37" s="94"/>
      <c r="C37" s="95"/>
      <c r="D37" s="88" t="s">
        <v>68</v>
      </c>
      <c r="E37" s="89"/>
      <c r="F37" s="90"/>
      <c r="G37" s="88" t="s">
        <v>69</v>
      </c>
      <c r="H37" s="89"/>
      <c r="I37" s="90"/>
      <c r="J37" s="88" t="s">
        <v>70</v>
      </c>
      <c r="K37" s="90"/>
      <c r="L37" s="88" t="s">
        <v>71</v>
      </c>
      <c r="M37" s="90"/>
      <c r="N37" s="96"/>
      <c r="O37" s="97"/>
      <c r="P37" s="96"/>
      <c r="Q37" s="98"/>
      <c r="R37" s="97"/>
      <c r="S37" s="38"/>
      <c r="T37" s="38"/>
      <c r="U37" s="38"/>
      <c r="X37" s="302"/>
      <c r="Y37" s="6">
        <v>2025</v>
      </c>
      <c r="Z37" s="6" t="str" cm="1">
        <f t="array" ref="Z37:AK37">TRANSPOSE(BS54:BS65)</f>
        <v>814,70</v>
      </c>
      <c r="AA37" s="6" t="str">
        <v>912,50</v>
      </c>
      <c r="AB37" s="6" t="str">
        <v>817,70</v>
      </c>
      <c r="AC37" s="6" t="str">
        <v>976,90</v>
      </c>
      <c r="AD37" s="6" t="str">
        <v>896,50</v>
      </c>
      <c r="AE37" s="6" t="str">
        <v>923,20</v>
      </c>
      <c r="AF37" s="6" t="str">
        <v>817,70</v>
      </c>
      <c r="AG37" s="6" t="str">
        <v>828,70</v>
      </c>
      <c r="AH37" s="6" t="str">
        <v>1 027,20</v>
      </c>
      <c r="AI37" s="6" t="str">
        <v>949,70</v>
      </c>
      <c r="AJ37" s="17" t="str">
        <v>828,70</v>
      </c>
      <c r="AK37" s="6" t="str">
        <v>790,70</v>
      </c>
      <c r="AL37" s="302"/>
      <c r="AM37" s="6">
        <v>2025</v>
      </c>
      <c r="AN37" s="6" t="str" cm="1">
        <f t="array" ref="AN37:AY37">TRANSPOSE(BS150:BS161)</f>
        <v>818,70</v>
      </c>
      <c r="AO37" s="6" t="str">
        <v>916,50</v>
      </c>
      <c r="AP37" s="6" t="str">
        <v>825,10</v>
      </c>
      <c r="AQ37" s="6" t="str">
        <v>984,30</v>
      </c>
      <c r="AR37" s="6" t="str">
        <v>903,90</v>
      </c>
      <c r="AS37" s="6" t="str">
        <v>930,60</v>
      </c>
      <c r="AT37" s="6" t="str">
        <v>825,10</v>
      </c>
      <c r="AU37" s="6" t="str">
        <v>833,20</v>
      </c>
      <c r="AV37" s="6" t="str">
        <v>1 031,20</v>
      </c>
      <c r="AW37" s="6" t="str">
        <v>953,70</v>
      </c>
      <c r="AX37" s="6" t="str">
        <v>833,20</v>
      </c>
      <c r="AY37" s="6" t="str">
        <v>794,70</v>
      </c>
      <c r="AZ37" s="302"/>
      <c r="BA37" s="6">
        <v>2025</v>
      </c>
      <c r="BB37" s="6" t="str" cm="1">
        <f t="array" ref="BB37:BM37">TRANSPOSE(BS342:BS353)</f>
        <v>803,40</v>
      </c>
      <c r="BC37" s="6" t="str">
        <v>901,20</v>
      </c>
      <c r="BD37" s="6" t="str">
        <v>805,60</v>
      </c>
      <c r="BE37" s="6" t="str">
        <v>964,80</v>
      </c>
      <c r="BF37" s="6" t="str">
        <v>884,40</v>
      </c>
      <c r="BG37" s="6" t="str">
        <v>911,10</v>
      </c>
      <c r="BH37" s="6" t="str">
        <v>805,60</v>
      </c>
      <c r="BI37" s="6" t="str">
        <v>812,70</v>
      </c>
      <c r="BJ37" s="6" t="str">
        <v>1 010,70</v>
      </c>
      <c r="BK37" s="6" t="str">
        <v>933,20</v>
      </c>
      <c r="BL37" s="6" t="str">
        <v>812,70</v>
      </c>
      <c r="BM37" s="6" t="str">
        <v>774,20</v>
      </c>
      <c r="BQ37" s="214"/>
      <c r="BR37" s="215"/>
      <c r="BS37" s="208" t="s">
        <v>72</v>
      </c>
      <c r="BT37" s="208" t="s">
        <v>72</v>
      </c>
      <c r="BU37" s="208" t="s">
        <v>72</v>
      </c>
      <c r="BV37" s="208" t="s">
        <v>72</v>
      </c>
      <c r="BW37" s="208" t="s">
        <v>73</v>
      </c>
    </row>
    <row r="38" spans="1:75" ht="19.5">
      <c r="A38" s="20"/>
      <c r="B38" s="99"/>
      <c r="C38" s="100"/>
      <c r="D38" s="88" t="s">
        <v>72</v>
      </c>
      <c r="E38" s="89"/>
      <c r="F38" s="90"/>
      <c r="G38" s="88" t="s">
        <v>72</v>
      </c>
      <c r="H38" s="89"/>
      <c r="I38" s="90"/>
      <c r="J38" s="88" t="s">
        <v>72</v>
      </c>
      <c r="K38" s="90"/>
      <c r="L38" s="88" t="s">
        <v>72</v>
      </c>
      <c r="M38" s="90"/>
      <c r="N38" s="88" t="s">
        <v>73</v>
      </c>
      <c r="O38" s="90"/>
      <c r="P38" s="88" t="s">
        <v>74</v>
      </c>
      <c r="Q38" s="89"/>
      <c r="R38" s="90"/>
      <c r="S38" s="38"/>
      <c r="T38" s="38"/>
      <c r="U38" s="38"/>
      <c r="X38" s="302"/>
      <c r="Y38" s="6">
        <v>2026</v>
      </c>
      <c r="Z38" s="101" t="str" cm="1">
        <f t="array" ref="Z38:AK38">TRANSPOSE(BS70:BS81)</f>
        <v>886,10</v>
      </c>
      <c r="AA38" s="101" t="str">
        <v>994,60</v>
      </c>
      <c r="AB38" s="101" t="str">
        <v>889,50</v>
      </c>
      <c r="AC38" s="101" t="str">
        <v>1 066,10</v>
      </c>
      <c r="AD38" s="101" t="str">
        <v>976,90</v>
      </c>
      <c r="AE38" s="101" t="str">
        <v>1 006,10</v>
      </c>
      <c r="AF38" s="101" t="str">
        <v>889,50</v>
      </c>
      <c r="AG38" s="101" t="str">
        <v>901,30</v>
      </c>
      <c r="AH38" s="101" t="str">
        <v>1 122,00</v>
      </c>
      <c r="AI38" s="101" t="str">
        <v>1 035,80</v>
      </c>
      <c r="AJ38" s="101" t="str">
        <v>901,30</v>
      </c>
      <c r="AK38" s="102" t="str">
        <v>857,40</v>
      </c>
      <c r="AL38" s="302"/>
      <c r="AM38" s="6">
        <v>2026</v>
      </c>
      <c r="AN38" s="6" t="str" cm="1">
        <f t="array" ref="AN38:AY38">TRANSPOSE(BS166:BS177)</f>
        <v>890,10</v>
      </c>
      <c r="AO38" s="6" t="str">
        <v>998,60</v>
      </c>
      <c r="AP38" s="6" t="str">
        <v>896,90</v>
      </c>
      <c r="AQ38" s="6" t="str">
        <v>1 073,50</v>
      </c>
      <c r="AR38" s="6" t="str">
        <v>984,30</v>
      </c>
      <c r="AS38" s="6" t="str">
        <v>1 013,50</v>
      </c>
      <c r="AT38" s="6" t="str">
        <v>896,90</v>
      </c>
      <c r="AU38" s="6" t="str">
        <v>905,80</v>
      </c>
      <c r="AV38" s="6" t="str">
        <v>1 126,00</v>
      </c>
      <c r="AW38" s="6" t="str">
        <v>1 039,80</v>
      </c>
      <c r="AX38" s="6" t="str">
        <v>905,80</v>
      </c>
      <c r="AY38" s="6" t="str">
        <v>861,40</v>
      </c>
      <c r="AZ38" s="302"/>
      <c r="BA38" s="6">
        <v>2026</v>
      </c>
      <c r="BB38" s="6" t="str" cm="1">
        <f t="array" ref="BB38:BM38">TRANSPOSE(BS358:BS369)</f>
        <v>874,70</v>
      </c>
      <c r="BC38" s="6" t="str">
        <v>983,30</v>
      </c>
      <c r="BD38" s="6" t="str">
        <v>877,40</v>
      </c>
      <c r="BE38" s="6" t="str">
        <v>1 054,00</v>
      </c>
      <c r="BF38" s="6" t="str">
        <v>964,80</v>
      </c>
      <c r="BG38" s="6" t="str">
        <v>994,00</v>
      </c>
      <c r="BH38" s="6" t="str">
        <v>877,40</v>
      </c>
      <c r="BI38" s="6" t="str">
        <v>885,30</v>
      </c>
      <c r="BJ38" s="6" t="str">
        <v>1 105,50</v>
      </c>
      <c r="BK38" s="6" t="str">
        <v>1 019,30</v>
      </c>
      <c r="BL38" s="6" t="str">
        <v>885,30</v>
      </c>
      <c r="BM38" s="6" t="str">
        <v>840,90</v>
      </c>
      <c r="BQ38" s="216" t="s">
        <v>75</v>
      </c>
      <c r="BR38" s="217" t="s">
        <v>99</v>
      </c>
      <c r="BS38" s="218"/>
      <c r="BT38" s="219"/>
      <c r="BU38" s="220"/>
      <c r="BV38" s="220"/>
      <c r="BW38" s="221" t="s">
        <v>77</v>
      </c>
    </row>
    <row r="39" spans="1:75" ht="14.45" customHeight="1">
      <c r="A39" s="103" t="s">
        <v>75</v>
      </c>
      <c r="B39" s="39" t="s">
        <v>99</v>
      </c>
      <c r="C39" s="22"/>
      <c r="D39" s="104" t="s">
        <v>119</v>
      </c>
      <c r="E39" s="105"/>
      <c r="F39" s="106"/>
      <c r="G39" s="10"/>
      <c r="H39" s="11"/>
      <c r="I39" s="61"/>
      <c r="J39" s="8"/>
      <c r="K39" s="60"/>
      <c r="L39" s="170"/>
      <c r="M39" s="171"/>
      <c r="N39" s="23" t="s">
        <v>77</v>
      </c>
      <c r="O39" s="24"/>
      <c r="P39" s="25">
        <v>14</v>
      </c>
      <c r="Q39" s="26"/>
      <c r="R39" s="27"/>
      <c r="S39" s="38"/>
      <c r="T39" s="38"/>
      <c r="U39" s="38"/>
      <c r="X39" s="302"/>
      <c r="Y39" s="6" t="str">
        <v>2024-2025</v>
      </c>
      <c r="Z39" s="6" cm="1">
        <f t="array" ref="Z39:AK39">TRANSPOSE(BS86:BS97)</f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17">
        <v>0</v>
      </c>
      <c r="AK39" s="6">
        <v>0</v>
      </c>
      <c r="AL39" s="302"/>
      <c r="AM39" s="6" t="str">
        <v>2024-2025</v>
      </c>
      <c r="AN39" s="6" t="str" cm="1">
        <f t="array" ref="AN39:AY39">TRANSPOSE(BS182:BS193)</f>
        <v>697,00</v>
      </c>
      <c r="AO39" s="6" t="str">
        <v>697,00</v>
      </c>
      <c r="AP39" s="6" t="str">
        <v>697,00</v>
      </c>
      <c r="AQ39" s="6" t="str">
        <v>697,00</v>
      </c>
      <c r="AR39" s="6" t="str">
        <v>697,00</v>
      </c>
      <c r="AS39" s="6" t="str">
        <v>697,00</v>
      </c>
      <c r="AT39" s="6" t="str">
        <v>697,00</v>
      </c>
      <c r="AU39" s="6" t="str">
        <v>697,00</v>
      </c>
      <c r="AV39" s="6" t="str">
        <v>697,00</v>
      </c>
      <c r="AW39" s="6" t="str">
        <v>697,00</v>
      </c>
      <c r="AX39" s="6" t="str">
        <v>697,00</v>
      </c>
      <c r="AY39" s="6" t="str">
        <v>697,00</v>
      </c>
      <c r="AZ39" s="302"/>
      <c r="BA39" s="6" t="str">
        <v>2024-2025</v>
      </c>
      <c r="BB39" s="6" cm="1">
        <f t="array" ref="BB39:BM39">TRANSPOSE(BS374:BS385)</f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Q39" s="216" t="s">
        <v>78</v>
      </c>
      <c r="BR39" s="222"/>
      <c r="BS39" s="218"/>
      <c r="BT39" s="218"/>
      <c r="BU39" s="220"/>
      <c r="BV39" s="220"/>
      <c r="BW39" s="223" t="str">
        <f>BW38</f>
        <v>49,00</v>
      </c>
    </row>
    <row r="40" spans="1:75" ht="14.45" customHeight="1">
      <c r="A40" s="103" t="s">
        <v>78</v>
      </c>
      <c r="B40" s="39" t="s">
        <v>99</v>
      </c>
      <c r="C40" s="28"/>
      <c r="D40" s="104" t="s">
        <v>120</v>
      </c>
      <c r="E40" s="105"/>
      <c r="F40" s="106"/>
      <c r="G40" s="104" t="s">
        <v>121</v>
      </c>
      <c r="H40" s="105"/>
      <c r="I40" s="106"/>
      <c r="J40" s="8"/>
      <c r="K40" s="60"/>
      <c r="L40" s="170"/>
      <c r="M40" s="171"/>
      <c r="N40" s="23" t="s">
        <v>77</v>
      </c>
      <c r="O40" s="29"/>
      <c r="P40" s="30"/>
      <c r="Q40" s="31"/>
      <c r="R40" s="32"/>
      <c r="S40" s="38"/>
      <c r="T40" s="38"/>
      <c r="U40" s="38"/>
      <c r="X40" s="302"/>
      <c r="Y40" s="6" t="str">
        <v>2024-2026</v>
      </c>
      <c r="Z40" s="6" cm="1">
        <f t="array" ref="Z40:AK40">TRANSPOSE(BS102:BS113)</f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302"/>
      <c r="AM40" s="6" t="str">
        <v>2024-2026</v>
      </c>
      <c r="AN40" s="6" t="str" cm="1">
        <f t="array" ref="AN40:AY40">TRANSPOSE(BS198:BS209)</f>
        <v>697,00</v>
      </c>
      <c r="AO40" s="6" t="str">
        <v>697,00</v>
      </c>
      <c r="AP40" s="6" t="str">
        <v>697,00</v>
      </c>
      <c r="AQ40" s="6" t="str">
        <v>697,00</v>
      </c>
      <c r="AR40" s="6" t="str">
        <v>697,00</v>
      </c>
      <c r="AS40" s="6" t="str">
        <v>697,00</v>
      </c>
      <c r="AT40" s="6" t="str">
        <v>697,00</v>
      </c>
      <c r="AU40" s="6" t="str">
        <v>697,00</v>
      </c>
      <c r="AV40" s="6" t="str">
        <v>697,00</v>
      </c>
      <c r="AW40" s="6" t="str">
        <v>697,00</v>
      </c>
      <c r="AX40" s="6" t="str">
        <v>697,00</v>
      </c>
      <c r="AY40" s="6" t="str">
        <v>697,00</v>
      </c>
      <c r="AZ40" s="302"/>
      <c r="BA40" s="6" t="str">
        <v>2024-2026</v>
      </c>
      <c r="BB40" s="6" cm="1">
        <f t="array" ref="BB40:BM40">TRANSPOSE(BS390:BS401)</f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Q40" s="216" t="s">
        <v>79</v>
      </c>
      <c r="BR40" s="222"/>
      <c r="BS40" s="218"/>
      <c r="BT40" s="219"/>
      <c r="BU40" s="220"/>
      <c r="BV40" s="220"/>
      <c r="BW40" s="223" t="str">
        <f t="shared" ref="BW40:BW44" si="8">BW39</f>
        <v>49,00</v>
      </c>
    </row>
    <row r="41" spans="1:75" ht="14.45" customHeight="1">
      <c r="A41" s="103" t="s">
        <v>79</v>
      </c>
      <c r="B41" s="39" t="s">
        <v>99</v>
      </c>
      <c r="C41" s="28"/>
      <c r="D41" s="104" t="s">
        <v>122</v>
      </c>
      <c r="E41" s="105"/>
      <c r="F41" s="106"/>
      <c r="G41" s="10"/>
      <c r="H41" s="11"/>
      <c r="I41" s="61"/>
      <c r="J41" s="8"/>
      <c r="K41" s="60"/>
      <c r="L41" s="170"/>
      <c r="M41" s="171"/>
      <c r="N41" s="23" t="s">
        <v>77</v>
      </c>
      <c r="O41" s="29"/>
      <c r="P41" s="30"/>
      <c r="Q41" s="31"/>
      <c r="R41" s="32"/>
      <c r="S41" s="38"/>
      <c r="T41" s="38"/>
      <c r="U41" s="38"/>
      <c r="Y41" s="14" t="str">
        <v>2025-2026</v>
      </c>
      <c r="Z41" s="6" t="str" cm="1">
        <f t="array" ref="Z41:AK41">TRANSPOSE(BS118:BS129)</f>
        <v>850,40</v>
      </c>
      <c r="AA41" s="6" t="str">
        <v>953,60</v>
      </c>
      <c r="AB41" s="6" t="str">
        <v>853,60</v>
      </c>
      <c r="AC41" s="6" t="str">
        <v>1 021,50</v>
      </c>
      <c r="AD41" s="6" t="str">
        <v>936,70</v>
      </c>
      <c r="AE41" s="6" t="str">
        <v>964,60</v>
      </c>
      <c r="AF41" s="6" t="str">
        <v>853,60</v>
      </c>
      <c r="AG41" s="6" t="str">
        <v>865,00</v>
      </c>
      <c r="AH41" s="6" t="str">
        <v>1 074,60</v>
      </c>
      <c r="AI41" s="6" t="str">
        <v>992,70</v>
      </c>
      <c r="AJ41" s="6" t="str">
        <v>865,00</v>
      </c>
      <c r="AK41" s="6" t="str">
        <v>824,10</v>
      </c>
      <c r="AM41" s="6" t="str">
        <v>2025-2026</v>
      </c>
      <c r="AN41" s="6" t="str" cm="1">
        <f t="array" ref="AN41:AY41">TRANSPOSE(BS214:BS225)</f>
        <v>854,40</v>
      </c>
      <c r="AO41" s="6" t="str">
        <v>957,60</v>
      </c>
      <c r="AP41" s="6" t="str">
        <v>861,00</v>
      </c>
      <c r="AQ41" s="6" t="str">
        <v>1 028,90</v>
      </c>
      <c r="AR41" s="6" t="str">
        <v>944,10</v>
      </c>
      <c r="AS41" s="6" t="str">
        <v>972,00</v>
      </c>
      <c r="AT41" s="6" t="str">
        <v>861,00</v>
      </c>
      <c r="AU41" s="6" t="str">
        <v>869,50</v>
      </c>
      <c r="AV41" s="6" t="str">
        <v>1 078,60</v>
      </c>
      <c r="AW41" s="6" t="str">
        <v>996,70</v>
      </c>
      <c r="AX41" s="6" t="str">
        <v>869,50</v>
      </c>
      <c r="AY41" s="6" t="str">
        <v>828,10</v>
      </c>
      <c r="BA41" s="6" t="str">
        <v>2025-2026</v>
      </c>
      <c r="BB41" s="6" t="str" cm="1">
        <f t="array" ref="BB41:BM41">TRANSPOSE(BS406:BS417)</f>
        <v>839,10</v>
      </c>
      <c r="BC41" s="6" t="str">
        <v>942,20</v>
      </c>
      <c r="BD41" s="6" t="str">
        <v>841,50</v>
      </c>
      <c r="BE41" s="6" t="str">
        <v>1 009,40</v>
      </c>
      <c r="BF41" s="6" t="str">
        <v>924,60</v>
      </c>
      <c r="BG41" s="6" t="str">
        <v>952,50</v>
      </c>
      <c r="BH41" s="6" t="str">
        <v>841,50</v>
      </c>
      <c r="BI41" s="6" t="str">
        <v>849,00</v>
      </c>
      <c r="BJ41" s="6" t="str">
        <v>1 058,10</v>
      </c>
      <c r="BK41" s="6" t="str">
        <v>976,20</v>
      </c>
      <c r="BL41" s="6" t="str">
        <v>849,00</v>
      </c>
      <c r="BM41" s="6" t="str">
        <v>807,60</v>
      </c>
      <c r="BQ41" s="216" t="s">
        <v>81</v>
      </c>
      <c r="BR41" s="222"/>
      <c r="BS41" s="218"/>
      <c r="BT41" s="218"/>
      <c r="BU41" s="220"/>
      <c r="BV41" s="220"/>
      <c r="BW41" s="223" t="str">
        <f t="shared" si="8"/>
        <v>49,00</v>
      </c>
    </row>
    <row r="42" spans="1:75" ht="14.45" customHeight="1">
      <c r="A42" s="103" t="s">
        <v>81</v>
      </c>
      <c r="B42" s="39" t="s">
        <v>99</v>
      </c>
      <c r="C42" s="28"/>
      <c r="D42" s="104" t="s">
        <v>123</v>
      </c>
      <c r="E42" s="105"/>
      <c r="F42" s="106"/>
      <c r="G42" s="104" t="s">
        <v>124</v>
      </c>
      <c r="H42" s="105"/>
      <c r="I42" s="106"/>
      <c r="J42" s="8"/>
      <c r="K42" s="60"/>
      <c r="L42" s="170"/>
      <c r="M42" s="171"/>
      <c r="N42" s="23" t="s">
        <v>77</v>
      </c>
      <c r="O42" s="29"/>
      <c r="P42" s="30"/>
      <c r="Q42" s="31"/>
      <c r="R42" s="32"/>
      <c r="S42" s="38"/>
      <c r="T42" s="38"/>
      <c r="U42" s="38"/>
      <c r="Y42" s="13" t="str">
        <f>Y35</f>
        <v>Zielony</v>
      </c>
      <c r="Z42" s="15" t="str" cm="1">
        <f t="array" ref="Z42:AK42">_xlfn.ANCHORARRAY(Z35)</f>
        <v>B11</v>
      </c>
      <c r="AA42" s="15" t="str">
        <v>B12</v>
      </c>
      <c r="AB42" s="15" t="str">
        <v>C21</v>
      </c>
      <c r="AC42" s="15" t="str">
        <v>C22a</v>
      </c>
      <c r="AD42" s="15" t="str">
        <v>C22b</v>
      </c>
      <c r="AE42" s="15" t="str">
        <v>C22w</v>
      </c>
      <c r="AF42" s="16" t="str">
        <v>C23</v>
      </c>
      <c r="AG42" s="16" t="str">
        <v>C11</v>
      </c>
      <c r="AH42" s="16" t="str">
        <v>C12a</v>
      </c>
      <c r="AI42" s="16" t="str">
        <v>C12b</v>
      </c>
      <c r="AJ42" s="16" t="str">
        <v>C13</v>
      </c>
      <c r="AK42" s="16" t="str">
        <v>C11o</v>
      </c>
      <c r="AM42" s="158" t="str">
        <f>AM35</f>
        <v>Niebieski</v>
      </c>
      <c r="AN42" s="158" t="str" cm="1">
        <f t="array" ref="AN42:AY42">_xlfn.ANCHORARRAY(AN35)</f>
        <v>B11</v>
      </c>
      <c r="AO42" s="158" t="str">
        <v>B12</v>
      </c>
      <c r="AP42" s="158" t="str">
        <v>C21</v>
      </c>
      <c r="AQ42" s="158" t="str">
        <v>C22a</v>
      </c>
      <c r="AR42" s="158" t="str">
        <v>C22b</v>
      </c>
      <c r="AS42" s="158" t="str">
        <v>C22w</v>
      </c>
      <c r="AT42" s="158" t="str">
        <v>C23</v>
      </c>
      <c r="AU42" s="158" t="str">
        <v>C11</v>
      </c>
      <c r="AV42" s="158" t="str">
        <v>C12a</v>
      </c>
      <c r="AW42" s="158" t="str">
        <v>C12b</v>
      </c>
      <c r="AX42" s="158" t="str">
        <v>C13</v>
      </c>
      <c r="AY42" s="158" t="str">
        <v>C11o</v>
      </c>
      <c r="BA42" s="160" t="str">
        <f>BA35</f>
        <v>Żółty</v>
      </c>
      <c r="BB42" s="160" t="str" cm="1">
        <f t="array" ref="BB42:BM42">_xlfn.ANCHORARRAY(BB35)</f>
        <v>B11</v>
      </c>
      <c r="BC42" s="160" t="str">
        <v>B12</v>
      </c>
      <c r="BD42" s="160" t="str">
        <v>C21</v>
      </c>
      <c r="BE42" s="160" t="str">
        <v>C22a</v>
      </c>
      <c r="BF42" s="160" t="str">
        <v>C22b</v>
      </c>
      <c r="BG42" s="160" t="str">
        <v>C22w</v>
      </c>
      <c r="BH42" s="160" t="str">
        <v>C23</v>
      </c>
      <c r="BI42" s="160" t="str">
        <v>C11</v>
      </c>
      <c r="BJ42" s="160" t="str">
        <v>C12a</v>
      </c>
      <c r="BK42" s="160" t="str">
        <v>C12b</v>
      </c>
      <c r="BL42" s="160" t="str">
        <v>C13</v>
      </c>
      <c r="BM42" s="160" t="str">
        <v>C11o</v>
      </c>
      <c r="BQ42" s="216" t="s">
        <v>83</v>
      </c>
      <c r="BR42" s="222"/>
      <c r="BS42" s="218"/>
      <c r="BT42" s="218"/>
      <c r="BU42" s="220"/>
      <c r="BV42" s="220"/>
      <c r="BW42" s="223" t="str">
        <f t="shared" si="8"/>
        <v>49,00</v>
      </c>
    </row>
    <row r="43" spans="1:75" ht="14.45" customHeight="1">
      <c r="A43" s="103" t="s">
        <v>83</v>
      </c>
      <c r="B43" s="39" t="s">
        <v>99</v>
      </c>
      <c r="C43" s="28"/>
      <c r="D43" s="104" t="s">
        <v>104</v>
      </c>
      <c r="E43" s="105"/>
      <c r="F43" s="106"/>
      <c r="G43" s="104" t="s">
        <v>125</v>
      </c>
      <c r="H43" s="105"/>
      <c r="I43" s="106"/>
      <c r="J43" s="8"/>
      <c r="K43" s="60"/>
      <c r="L43" s="170"/>
      <c r="M43" s="171"/>
      <c r="N43" s="23" t="s">
        <v>77</v>
      </c>
      <c r="O43" s="29"/>
      <c r="P43" s="30"/>
      <c r="Q43" s="31"/>
      <c r="R43" s="32"/>
      <c r="S43" s="38"/>
      <c r="T43" s="38"/>
      <c r="U43" s="38"/>
      <c r="X43" s="304" t="s">
        <v>86</v>
      </c>
      <c r="Y43" s="6" cm="1">
        <f t="array" ref="Y43:Y48">_xlfn.ANCHORARRAY(Y36)</f>
        <v>2024</v>
      </c>
      <c r="Z43" s="6" cm="1">
        <f t="array" ref="Z43:AK43">TRANSPOSE(BT38:BT49)</f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304" t="s">
        <v>86</v>
      </c>
      <c r="AM43" s="6" cm="1">
        <f t="array" ref="AM43:AM48">_xlfn.ANCHORARRAY(Y43)</f>
        <v>2024</v>
      </c>
      <c r="AN43" s="6" cm="1">
        <f t="array" ref="AN43:AY43">TRANSPOSE(BT134:BT145)</f>
        <v>0</v>
      </c>
      <c r="AO43" s="6" t="str">
        <v>697,00</v>
      </c>
      <c r="AP43" s="6">
        <v>0</v>
      </c>
      <c r="AQ43" s="6" t="str">
        <v>697,00</v>
      </c>
      <c r="AR43" s="6" t="str">
        <v>697,00</v>
      </c>
      <c r="AS43" s="6" t="str">
        <v>697,00</v>
      </c>
      <c r="AT43" s="6" t="str">
        <v>697,00</v>
      </c>
      <c r="AU43" s="6">
        <v>0</v>
      </c>
      <c r="AV43" s="6" t="str">
        <v>697,00</v>
      </c>
      <c r="AW43" s="6" t="str">
        <v>697,00</v>
      </c>
      <c r="AX43" s="6" t="str">
        <v>697,00</v>
      </c>
      <c r="AY43" s="6">
        <v>0</v>
      </c>
      <c r="AZ43" s="302" t="s">
        <v>86</v>
      </c>
      <c r="BA43" s="6" cm="1">
        <f t="array" ref="BA43:BA48">_xlfn.ANCHORARRAY(AM43)</f>
        <v>2024</v>
      </c>
      <c r="BB43" s="6" cm="1">
        <f t="array" ref="BB43:BM43">TRANSPOSE(BT326:BT337)</f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Q43" s="216" t="s">
        <v>87</v>
      </c>
      <c r="BR43" s="222"/>
      <c r="BS43" s="218"/>
      <c r="BT43" s="218"/>
      <c r="BU43" s="220"/>
      <c r="BV43" s="220"/>
      <c r="BW43" s="223" t="str">
        <f t="shared" si="8"/>
        <v>49,00</v>
      </c>
    </row>
    <row r="44" spans="1:75" ht="14.45" customHeight="1">
      <c r="A44" s="103" t="s">
        <v>87</v>
      </c>
      <c r="B44" s="39" t="s">
        <v>99</v>
      </c>
      <c r="C44" s="28"/>
      <c r="D44" s="104" t="s">
        <v>126</v>
      </c>
      <c r="E44" s="105"/>
      <c r="F44" s="106"/>
      <c r="G44" s="104" t="s">
        <v>127</v>
      </c>
      <c r="H44" s="105"/>
      <c r="I44" s="106"/>
      <c r="J44" s="8"/>
      <c r="K44" s="60"/>
      <c r="L44" s="170"/>
      <c r="M44" s="171"/>
      <c r="N44" s="23" t="s">
        <v>77</v>
      </c>
      <c r="O44" s="29"/>
      <c r="P44" s="30"/>
      <c r="Q44" s="31"/>
      <c r="R44" s="32"/>
      <c r="S44" s="38"/>
      <c r="T44" s="38"/>
      <c r="U44" s="38"/>
      <c r="X44" s="304"/>
      <c r="Y44" s="6">
        <v>2025</v>
      </c>
      <c r="Z44" s="6" cm="1">
        <f t="array" ref="Z44:AK44">TRANSPOSE(BT54:BT65)</f>
        <v>0</v>
      </c>
      <c r="AA44" s="6" t="str">
        <v>655,70</v>
      </c>
      <c r="AB44" s="6">
        <v>0</v>
      </c>
      <c r="AC44" s="6" t="str">
        <v>752,90</v>
      </c>
      <c r="AD44" s="6" t="str">
        <v>639,70</v>
      </c>
      <c r="AE44" s="6" t="str">
        <v>697,10</v>
      </c>
      <c r="AF44" s="6" t="str">
        <v>817,70</v>
      </c>
      <c r="AG44" s="6">
        <v>0</v>
      </c>
      <c r="AH44" s="6" t="str">
        <v>746,30</v>
      </c>
      <c r="AI44" s="6" t="str">
        <v>673,80</v>
      </c>
      <c r="AJ44" s="6" t="str">
        <v>828,70</v>
      </c>
      <c r="AK44" s="6">
        <v>0</v>
      </c>
      <c r="AL44" s="304"/>
      <c r="AM44" s="6">
        <v>2025</v>
      </c>
      <c r="AN44" s="6" cm="1">
        <f t="array" ref="AN44:AY44">TRANSPOSE(BT150:BT161)</f>
        <v>0</v>
      </c>
      <c r="AO44" s="6" t="str">
        <v>659,70</v>
      </c>
      <c r="AP44" s="6">
        <v>0</v>
      </c>
      <c r="AQ44" s="6" t="str">
        <v>760,30</v>
      </c>
      <c r="AR44" s="6" t="str">
        <v>647,10</v>
      </c>
      <c r="AS44" s="6" t="str">
        <v>704,50</v>
      </c>
      <c r="AT44" s="6" t="str">
        <v>825,10</v>
      </c>
      <c r="AU44" s="6">
        <v>0</v>
      </c>
      <c r="AV44" s="6" t="str">
        <v>750,30</v>
      </c>
      <c r="AW44" s="6" t="str">
        <v>677,80</v>
      </c>
      <c r="AX44" s="6" t="str">
        <v>833,20</v>
      </c>
      <c r="AY44" s="6">
        <v>0</v>
      </c>
      <c r="AZ44" s="302"/>
      <c r="BA44" s="6">
        <v>2025</v>
      </c>
      <c r="BB44" s="6" cm="1">
        <f t="array" ref="BB44:BM44">TRANSPOSE(BT342:BT353)</f>
        <v>0</v>
      </c>
      <c r="BC44" s="6" t="str">
        <v>644,30</v>
      </c>
      <c r="BD44" s="6">
        <v>0</v>
      </c>
      <c r="BE44" s="6" t="str">
        <v>740,80</v>
      </c>
      <c r="BF44" s="6" t="str">
        <v>627,60</v>
      </c>
      <c r="BG44" s="6" t="str">
        <v>685,00</v>
      </c>
      <c r="BH44" s="6" t="str">
        <v>805,60</v>
      </c>
      <c r="BI44" s="6">
        <v>0</v>
      </c>
      <c r="BJ44" s="6" t="str">
        <v>729,80</v>
      </c>
      <c r="BK44" s="6" t="str">
        <v>657,30</v>
      </c>
      <c r="BL44" s="6" t="str">
        <v>812,70</v>
      </c>
      <c r="BM44" s="6">
        <v>0</v>
      </c>
      <c r="BQ44" s="216" t="s">
        <v>89</v>
      </c>
      <c r="BR44" s="222"/>
      <c r="BS44" s="218"/>
      <c r="BT44" s="218"/>
      <c r="BU44" s="218"/>
      <c r="BV44" s="220"/>
      <c r="BW44" s="223" t="str">
        <f t="shared" si="8"/>
        <v>49,00</v>
      </c>
    </row>
    <row r="45" spans="1:75" ht="14.45" customHeight="1">
      <c r="A45" s="103" t="s">
        <v>89</v>
      </c>
      <c r="B45" s="39" t="s">
        <v>99</v>
      </c>
      <c r="C45" s="28"/>
      <c r="D45" s="104" t="s">
        <v>122</v>
      </c>
      <c r="E45" s="105"/>
      <c r="F45" s="106"/>
      <c r="G45" s="104" t="s">
        <v>122</v>
      </c>
      <c r="H45" s="105"/>
      <c r="I45" s="106"/>
      <c r="J45" s="104" t="s">
        <v>122</v>
      </c>
      <c r="K45" s="106"/>
      <c r="L45" s="170"/>
      <c r="M45" s="171"/>
      <c r="N45" s="23" t="s">
        <v>77</v>
      </c>
      <c r="O45" s="33"/>
      <c r="P45" s="30"/>
      <c r="Q45" s="31"/>
      <c r="R45" s="32"/>
      <c r="S45" s="38"/>
      <c r="T45" s="38"/>
      <c r="U45" s="38"/>
      <c r="X45" s="304"/>
      <c r="Y45" s="6">
        <v>2026</v>
      </c>
      <c r="Z45" s="6" cm="1">
        <f t="array" ref="Z45:AK45">TRANSPOSE(BT70:BT81)</f>
        <v>0</v>
      </c>
      <c r="AA45" s="6" t="str">
        <v>709,30</v>
      </c>
      <c r="AB45" s="6">
        <v>0</v>
      </c>
      <c r="AC45" s="6" t="str">
        <v>817,40</v>
      </c>
      <c r="AD45" s="6" t="str">
        <v>691,80</v>
      </c>
      <c r="AE45" s="6" t="str">
        <v>755,10</v>
      </c>
      <c r="AF45" s="6" t="str">
        <v>889,50</v>
      </c>
      <c r="AG45" s="6">
        <v>0</v>
      </c>
      <c r="AH45" s="6" t="str">
        <v>809,90</v>
      </c>
      <c r="AI45" s="6" t="str">
        <v>729,30</v>
      </c>
      <c r="AJ45" s="6" t="str">
        <v>901,30</v>
      </c>
      <c r="AK45" s="6">
        <v>0</v>
      </c>
      <c r="AL45" s="304"/>
      <c r="AM45" s="6">
        <v>2026</v>
      </c>
      <c r="AN45" s="6" cm="1">
        <f t="array" ref="AN45:AY45">TRANSPOSE(BT166:BT177)</f>
        <v>0</v>
      </c>
      <c r="AO45" s="6" t="str">
        <v>713,30</v>
      </c>
      <c r="AP45" s="6">
        <v>0</v>
      </c>
      <c r="AQ45" s="6" t="str">
        <v>824,80</v>
      </c>
      <c r="AR45" s="6" t="str">
        <v>699,20</v>
      </c>
      <c r="AS45" s="6" t="str">
        <v>762,50</v>
      </c>
      <c r="AT45" s="6" t="str">
        <v>896,90</v>
      </c>
      <c r="AU45" s="6">
        <v>0</v>
      </c>
      <c r="AV45" s="6" t="str">
        <v>813,90</v>
      </c>
      <c r="AW45" s="6" t="str">
        <v>733,30</v>
      </c>
      <c r="AX45" s="6" t="str">
        <v>905,80</v>
      </c>
      <c r="AY45" s="6">
        <v>0</v>
      </c>
      <c r="AZ45" s="302"/>
      <c r="BA45" s="6">
        <v>2026</v>
      </c>
      <c r="BB45" s="6" cm="1">
        <f t="array" ref="BB45:BM45">TRANSPOSE(BT358:BT369)</f>
        <v>0</v>
      </c>
      <c r="BC45" s="6" t="str">
        <v>698,00</v>
      </c>
      <c r="BD45" s="6">
        <v>0</v>
      </c>
      <c r="BE45" s="6" t="str">
        <v>805,30</v>
      </c>
      <c r="BF45" s="6" t="str">
        <v>679,70</v>
      </c>
      <c r="BG45" s="6" t="str">
        <v>743,00</v>
      </c>
      <c r="BH45" s="6" t="str">
        <v>877,40</v>
      </c>
      <c r="BI45" s="6">
        <v>0</v>
      </c>
      <c r="BJ45" s="6" t="str">
        <v>793,40</v>
      </c>
      <c r="BK45" s="6" t="str">
        <v>712,80</v>
      </c>
      <c r="BL45" s="6" t="str">
        <v>885,30</v>
      </c>
      <c r="BM45" s="6">
        <v>0</v>
      </c>
      <c r="BQ45" s="216" t="s">
        <v>91</v>
      </c>
      <c r="BR45" s="222"/>
      <c r="BS45" s="218"/>
      <c r="BT45" s="220"/>
      <c r="BU45" s="220"/>
      <c r="BV45" s="220"/>
      <c r="BW45" s="221" t="s">
        <v>92</v>
      </c>
    </row>
    <row r="46" spans="1:75" ht="14.45" customHeight="1">
      <c r="A46" s="103" t="s">
        <v>91</v>
      </c>
      <c r="B46" s="39" t="s">
        <v>99</v>
      </c>
      <c r="C46" s="28"/>
      <c r="D46" s="104" t="s">
        <v>128</v>
      </c>
      <c r="E46" s="105"/>
      <c r="F46" s="106"/>
      <c r="G46" s="8"/>
      <c r="H46" s="9"/>
      <c r="I46" s="60"/>
      <c r="J46" s="8"/>
      <c r="K46" s="60"/>
      <c r="L46" s="170"/>
      <c r="M46" s="171"/>
      <c r="N46" s="23" t="s">
        <v>92</v>
      </c>
      <c r="O46" s="24"/>
      <c r="P46" s="30"/>
      <c r="Q46" s="31"/>
      <c r="R46" s="32"/>
      <c r="S46" s="38"/>
      <c r="T46" s="38"/>
      <c r="U46" s="38"/>
      <c r="X46" s="304"/>
      <c r="Y46" s="6" t="str">
        <v>2024-2025</v>
      </c>
      <c r="Z46" s="6" cm="1">
        <f t="array" ref="Z46:AK46">TRANSPOSE(BT86:BT97)</f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304"/>
      <c r="AM46" s="6" t="str">
        <v>2024-2025</v>
      </c>
      <c r="AN46" s="6" cm="1">
        <f t="array" ref="AN46:AY46">TRANSPOSE(BT198:BT209)</f>
        <v>0</v>
      </c>
      <c r="AO46" s="6" t="str">
        <v>697,00</v>
      </c>
      <c r="AP46" s="6">
        <v>0</v>
      </c>
      <c r="AQ46" s="6" t="str">
        <v>697,00</v>
      </c>
      <c r="AR46" s="6" t="str">
        <v>697,00</v>
      </c>
      <c r="AS46" s="6" t="str">
        <v>697,00</v>
      </c>
      <c r="AT46" s="6" t="str">
        <v>697,00</v>
      </c>
      <c r="AU46" s="6">
        <v>0</v>
      </c>
      <c r="AV46" s="6" t="str">
        <v>697,00</v>
      </c>
      <c r="AW46" s="6" t="str">
        <v>697,00</v>
      </c>
      <c r="AX46" s="6" t="str">
        <v>697,00</v>
      </c>
      <c r="AY46" s="6">
        <v>0</v>
      </c>
      <c r="AZ46" s="302"/>
      <c r="BA46" s="6" t="str">
        <v>2024-2025</v>
      </c>
      <c r="BB46" s="6" cm="1">
        <f t="array" ref="BB46:BM46">TRANSPOSE(BT374:BT385)</f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Q46" s="216" t="s">
        <v>93</v>
      </c>
      <c r="BR46" s="222"/>
      <c r="BS46" s="218"/>
      <c r="BT46" s="218"/>
      <c r="BU46" s="220"/>
      <c r="BV46" s="220"/>
      <c r="BW46" s="221" t="s">
        <v>92</v>
      </c>
    </row>
    <row r="47" spans="1:75" ht="14.45" customHeight="1">
      <c r="A47" s="103" t="s">
        <v>93</v>
      </c>
      <c r="B47" s="39" t="s">
        <v>99</v>
      </c>
      <c r="C47" s="28"/>
      <c r="D47" s="104" t="s">
        <v>129</v>
      </c>
      <c r="E47" s="105"/>
      <c r="F47" s="106"/>
      <c r="G47" s="104" t="s">
        <v>130</v>
      </c>
      <c r="H47" s="105"/>
      <c r="I47" s="106"/>
      <c r="J47" s="8"/>
      <c r="K47" s="60"/>
      <c r="L47" s="170"/>
      <c r="M47" s="171"/>
      <c r="N47" s="23" t="s">
        <v>92</v>
      </c>
      <c r="O47" s="29"/>
      <c r="P47" s="30"/>
      <c r="Q47" s="31"/>
      <c r="R47" s="32"/>
      <c r="S47" s="38"/>
      <c r="T47" s="38"/>
      <c r="U47" s="38"/>
      <c r="X47" s="304"/>
      <c r="Y47" s="6" t="str">
        <v>2024-2026</v>
      </c>
      <c r="Z47" s="6" cm="1">
        <f t="array" ref="Z47:AK47">TRANSPOSE(BT102:BT113)</f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304"/>
      <c r="AM47" s="6" t="str">
        <v>2024-2026</v>
      </c>
      <c r="AN47" s="6" cm="1">
        <f t="array" ref="AN47:AY47">TRANSPOSE(BT198:BT209)</f>
        <v>0</v>
      </c>
      <c r="AO47" s="6" t="str">
        <v>697,00</v>
      </c>
      <c r="AP47" s="6">
        <v>0</v>
      </c>
      <c r="AQ47" s="6" t="str">
        <v>697,00</v>
      </c>
      <c r="AR47" s="6" t="str">
        <v>697,00</v>
      </c>
      <c r="AS47" s="6" t="str">
        <v>697,00</v>
      </c>
      <c r="AT47" s="6" t="str">
        <v>697,00</v>
      </c>
      <c r="AU47" s="6">
        <v>0</v>
      </c>
      <c r="AV47" s="6" t="str">
        <v>697,00</v>
      </c>
      <c r="AW47" s="6" t="str">
        <v>697,00</v>
      </c>
      <c r="AX47" s="6" t="str">
        <v>697,00</v>
      </c>
      <c r="AY47" s="6">
        <v>0</v>
      </c>
      <c r="AZ47" s="302"/>
      <c r="BA47" s="6" t="str">
        <v>2024-2026</v>
      </c>
      <c r="BB47" s="6" cm="1">
        <f t="array" ref="BB47:BM47">TRANSPOSE(BT390:BT401)</f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Q47" s="216" t="s">
        <v>94</v>
      </c>
      <c r="BR47" s="222"/>
      <c r="BS47" s="218"/>
      <c r="BT47" s="218"/>
      <c r="BU47" s="220"/>
      <c r="BV47" s="220"/>
      <c r="BW47" s="221" t="s">
        <v>92</v>
      </c>
    </row>
    <row r="48" spans="1:75" ht="14.45" customHeight="1">
      <c r="A48" s="103" t="s">
        <v>94</v>
      </c>
      <c r="B48" s="39" t="s">
        <v>99</v>
      </c>
      <c r="C48" s="28"/>
      <c r="D48" s="104" t="s">
        <v>131</v>
      </c>
      <c r="E48" s="105"/>
      <c r="F48" s="106"/>
      <c r="G48" s="104" t="s">
        <v>132</v>
      </c>
      <c r="H48" s="105"/>
      <c r="I48" s="106"/>
      <c r="J48" s="8"/>
      <c r="K48" s="60"/>
      <c r="L48" s="170"/>
      <c r="M48" s="171"/>
      <c r="N48" s="23" t="s">
        <v>92</v>
      </c>
      <c r="O48" s="29"/>
      <c r="P48" s="30"/>
      <c r="Q48" s="31"/>
      <c r="R48" s="32"/>
      <c r="S48" s="38"/>
      <c r="T48" s="38"/>
      <c r="U48" s="38"/>
      <c r="Y48" s="6" t="str">
        <v>2025-2026</v>
      </c>
      <c r="Z48" s="6" cm="1">
        <f t="array" ref="Z48:AK48">TRANSPOSE(BT118:BT129)</f>
        <v>0</v>
      </c>
      <c r="AA48" s="6" t="str">
        <v>682,50</v>
      </c>
      <c r="AB48" s="6">
        <v>0</v>
      </c>
      <c r="AC48" s="6" t="str">
        <v>785,10</v>
      </c>
      <c r="AD48" s="6" t="str">
        <v>665,80</v>
      </c>
      <c r="AE48" s="6" t="str">
        <v>726,10</v>
      </c>
      <c r="AF48" s="6" t="str">
        <v>853,60</v>
      </c>
      <c r="AG48" s="6">
        <v>0</v>
      </c>
      <c r="AH48" s="6" t="str">
        <v>778,10</v>
      </c>
      <c r="AI48" s="6" t="str">
        <v>701,50</v>
      </c>
      <c r="AJ48" s="6" t="str">
        <v>865,00</v>
      </c>
      <c r="AK48" s="6">
        <v>0</v>
      </c>
      <c r="AM48" s="6" t="str">
        <v>2025-2026</v>
      </c>
      <c r="AN48" s="6" cm="1">
        <f t="array" ref="AN48:AY48">TRANSPOSE(BT214:BT225)</f>
        <v>0</v>
      </c>
      <c r="AO48" s="6" t="str">
        <v>686,50</v>
      </c>
      <c r="AP48" s="6">
        <v>0</v>
      </c>
      <c r="AQ48" s="6" t="str">
        <v>792,50</v>
      </c>
      <c r="AR48" s="6" t="str">
        <v>673,20</v>
      </c>
      <c r="AS48" s="6" t="str">
        <v>733,50</v>
      </c>
      <c r="AT48" s="6" t="str">
        <v>861,00</v>
      </c>
      <c r="AU48" s="6">
        <v>0</v>
      </c>
      <c r="AV48" s="6" t="str">
        <v>782,10</v>
      </c>
      <c r="AW48" s="6" t="str">
        <v>705,50</v>
      </c>
      <c r="AX48" s="6" t="str">
        <v>869,50</v>
      </c>
      <c r="AY48" s="6">
        <v>0</v>
      </c>
      <c r="BA48" s="6" t="str">
        <v>2025-2026</v>
      </c>
      <c r="BB48" s="6" cm="1">
        <f t="array" ref="BB48:BM48">TRANSPOSE(BT406:BT417)</f>
        <v>0</v>
      </c>
      <c r="BC48" s="6" t="str">
        <v>671,20</v>
      </c>
      <c r="BD48" s="6">
        <v>0</v>
      </c>
      <c r="BE48" s="6" t="str">
        <v>773,00</v>
      </c>
      <c r="BF48" s="6" t="str">
        <v>653,70</v>
      </c>
      <c r="BG48" s="6" t="str">
        <v>714,00</v>
      </c>
      <c r="BH48" s="6" t="str">
        <v>841,50</v>
      </c>
      <c r="BI48" s="6">
        <v>0</v>
      </c>
      <c r="BJ48" s="6" t="str">
        <v>761,60</v>
      </c>
      <c r="BK48" s="6" t="str">
        <v>685,00</v>
      </c>
      <c r="BL48" s="6" t="str">
        <v>849,00</v>
      </c>
      <c r="BM48" s="6">
        <v>0</v>
      </c>
      <c r="BQ48" s="216" t="s">
        <v>95</v>
      </c>
      <c r="BR48" s="222"/>
      <c r="BS48" s="218"/>
      <c r="BT48" s="218"/>
      <c r="BU48" s="218"/>
      <c r="BV48" s="219"/>
      <c r="BW48" s="221" t="s">
        <v>92</v>
      </c>
    </row>
    <row r="49" spans="1:75" ht="14.45" customHeight="1">
      <c r="A49" s="103" t="s">
        <v>95</v>
      </c>
      <c r="B49" s="39" t="s">
        <v>99</v>
      </c>
      <c r="C49" s="28"/>
      <c r="D49" s="104" t="s">
        <v>128</v>
      </c>
      <c r="E49" s="105"/>
      <c r="F49" s="106"/>
      <c r="G49" s="104" t="s">
        <v>128</v>
      </c>
      <c r="H49" s="105"/>
      <c r="I49" s="106"/>
      <c r="J49" s="104" t="s">
        <v>128</v>
      </c>
      <c r="K49" s="106"/>
      <c r="L49" s="167"/>
      <c r="M49" s="169"/>
      <c r="N49" s="23" t="s">
        <v>92</v>
      </c>
      <c r="O49" s="29"/>
      <c r="P49" s="30"/>
      <c r="Q49" s="31"/>
      <c r="R49" s="32"/>
      <c r="S49" s="38"/>
      <c r="T49" s="38"/>
      <c r="U49" s="38"/>
      <c r="BQ49" s="216" t="s">
        <v>96</v>
      </c>
      <c r="BR49" s="224"/>
      <c r="BS49" s="218"/>
      <c r="BT49" s="220"/>
      <c r="BU49" s="220"/>
      <c r="BV49" s="219"/>
      <c r="BW49" s="221" t="s">
        <v>92</v>
      </c>
    </row>
    <row r="50" spans="1:75" ht="14.45" customHeight="1">
      <c r="A50" s="103" t="s">
        <v>96</v>
      </c>
      <c r="B50" s="39" t="s">
        <v>99</v>
      </c>
      <c r="C50" s="34"/>
      <c r="D50" s="104" t="s">
        <v>133</v>
      </c>
      <c r="E50" s="105"/>
      <c r="F50" s="106"/>
      <c r="G50" s="8"/>
      <c r="H50" s="9"/>
      <c r="I50" s="60"/>
      <c r="J50" s="8"/>
      <c r="K50" s="60"/>
      <c r="L50" s="167"/>
      <c r="M50" s="169"/>
      <c r="N50" s="23" t="s">
        <v>92</v>
      </c>
      <c r="O50" s="33"/>
      <c r="P50" s="35"/>
      <c r="Q50" s="36"/>
      <c r="R50" s="37"/>
      <c r="S50" s="38"/>
      <c r="T50" s="38"/>
      <c r="U50" s="38"/>
      <c r="X50" s="302" t="s">
        <v>97</v>
      </c>
      <c r="Y50" s="13" t="str">
        <f>Y35</f>
        <v>Zielony</v>
      </c>
      <c r="Z50" s="13" t="str" cm="1">
        <f t="array" ref="Z50:AK50">_xlfn.ANCHORARRAY(Z42)</f>
        <v>B11</v>
      </c>
      <c r="AA50" s="13" t="str">
        <v>B12</v>
      </c>
      <c r="AB50" s="13" t="str">
        <v>C21</v>
      </c>
      <c r="AC50" s="13" t="str">
        <v>C22a</v>
      </c>
      <c r="AD50" s="13" t="str">
        <v>C22b</v>
      </c>
      <c r="AE50" s="13" t="str">
        <v>C22w</v>
      </c>
      <c r="AF50" s="13" t="str">
        <v>C23</v>
      </c>
      <c r="AG50" s="13" t="str">
        <v>C11</v>
      </c>
      <c r="AH50" s="13" t="str">
        <v>C12a</v>
      </c>
      <c r="AI50" s="13" t="str">
        <v>C12b</v>
      </c>
      <c r="AJ50" s="13" t="str">
        <v>C13</v>
      </c>
      <c r="AK50" s="13" t="str">
        <v>C11o</v>
      </c>
      <c r="AL50" s="302" t="s">
        <v>97</v>
      </c>
      <c r="AM50" s="158" t="str">
        <f>AM35</f>
        <v>Niebieski</v>
      </c>
      <c r="AN50" s="158" t="str" cm="1">
        <f t="array" ref="AN50:AY50">_xlfn.ANCHORARRAY(AN35)</f>
        <v>B11</v>
      </c>
      <c r="AO50" s="158" t="str">
        <v>B12</v>
      </c>
      <c r="AP50" s="158" t="str">
        <v>C21</v>
      </c>
      <c r="AQ50" s="158" t="str">
        <v>C22a</v>
      </c>
      <c r="AR50" s="158" t="str">
        <v>C22b</v>
      </c>
      <c r="AS50" s="158" t="str">
        <v>C22w</v>
      </c>
      <c r="AT50" s="158" t="str">
        <v>C23</v>
      </c>
      <c r="AU50" s="158" t="str">
        <v>C11</v>
      </c>
      <c r="AV50" s="158" t="str">
        <v>C12a</v>
      </c>
      <c r="AW50" s="158" t="str">
        <v>C12b</v>
      </c>
      <c r="AX50" s="158" t="str">
        <v>C13</v>
      </c>
      <c r="AY50" s="158" t="str">
        <v>C11o</v>
      </c>
      <c r="AZ50" s="302" t="s">
        <v>97</v>
      </c>
      <c r="BA50" s="160" t="str">
        <f>BA35</f>
        <v>Żółty</v>
      </c>
      <c r="BB50" s="160" t="str" cm="1">
        <f t="array" ref="BB50:BM50">_xlfn.ANCHORARRAY(BB35)</f>
        <v>B11</v>
      </c>
      <c r="BC50" s="160" t="str">
        <v>B12</v>
      </c>
      <c r="BD50" s="160" t="str">
        <v>C21</v>
      </c>
      <c r="BE50" s="160" t="str">
        <v>C22a</v>
      </c>
      <c r="BF50" s="160" t="str">
        <v>C22b</v>
      </c>
      <c r="BG50" s="160" t="str">
        <v>C22w</v>
      </c>
      <c r="BH50" s="160" t="str">
        <v>C23</v>
      </c>
      <c r="BI50" s="160" t="str">
        <v>C11</v>
      </c>
      <c r="BJ50" s="160" t="str">
        <v>C12a</v>
      </c>
      <c r="BK50" s="160" t="str">
        <v>C12b</v>
      </c>
      <c r="BL50" s="160" t="str">
        <v>C13</v>
      </c>
      <c r="BM50" s="160" t="str">
        <v>C11o</v>
      </c>
      <c r="BQ50" s="305">
        <f>T21</f>
        <v>2025</v>
      </c>
      <c r="BR50" s="305"/>
      <c r="BS50" s="305"/>
      <c r="BT50" s="305"/>
      <c r="BU50" s="305"/>
      <c r="BV50" s="305"/>
      <c r="BW50" s="305"/>
    </row>
    <row r="51" spans="1:75" ht="78.95" customHeight="1">
      <c r="A51" s="166" t="str">
        <f>T23</f>
        <v>2024-2025</v>
      </c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38"/>
      <c r="T51" s="38"/>
      <c r="U51" s="38"/>
      <c r="X51" s="302"/>
      <c r="Y51" s="6" cm="1">
        <f t="array" ref="Y51:Y56">_xlfn.ANCHORARRAY(Y43)</f>
        <v>2024</v>
      </c>
      <c r="Z51" s="6" cm="1">
        <f t="array" ref="Z51:AK51">TRANSPOSE(BU38:BU49)</f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302"/>
      <c r="AM51" s="6" cm="1">
        <f t="array" ref="AM51:AM56">_xlfn.ANCHORARRAY(Y51)</f>
        <v>2024</v>
      </c>
      <c r="AN51" s="6" cm="1">
        <f t="array" ref="AN51:AY51">TRANSPOSE(BU134:BU145)</f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 t="str">
        <v>697,00</v>
      </c>
      <c r="AU51" s="6">
        <v>0</v>
      </c>
      <c r="AV51" s="6">
        <v>0</v>
      </c>
      <c r="AW51" s="6">
        <v>0</v>
      </c>
      <c r="AX51" s="6" t="str">
        <v>697,00</v>
      </c>
      <c r="AY51" s="6">
        <v>0</v>
      </c>
      <c r="AZ51" s="302"/>
      <c r="BA51" s="6" cm="1">
        <f t="array" ref="BA51:BA56">_xlfn.ANCHORARRAY(AM51)</f>
        <v>2024</v>
      </c>
      <c r="BB51" s="6" cm="1">
        <f t="array" ref="BB51:BM51">TRANSPOSE(BU326:BU337)</f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Q51" s="206" t="s">
        <v>62</v>
      </c>
      <c r="BR51" s="207" t="s">
        <v>63</v>
      </c>
      <c r="BS51" s="208" t="s">
        <v>64</v>
      </c>
      <c r="BT51" s="209"/>
      <c r="BU51" s="209"/>
      <c r="BV51" s="209"/>
      <c r="BW51" s="210" t="s">
        <v>65</v>
      </c>
    </row>
    <row r="52" spans="1:75" ht="14.45" customHeight="1">
      <c r="A52" s="18" t="s">
        <v>62</v>
      </c>
      <c r="B52" s="86" t="s">
        <v>63</v>
      </c>
      <c r="C52" s="87"/>
      <c r="D52" s="88" t="s">
        <v>64</v>
      </c>
      <c r="E52" s="89"/>
      <c r="F52" s="89"/>
      <c r="G52" s="89"/>
      <c r="H52" s="89"/>
      <c r="I52" s="89"/>
      <c r="J52" s="89"/>
      <c r="K52" s="89"/>
      <c r="L52" s="89"/>
      <c r="M52" s="90"/>
      <c r="N52" s="91" t="s">
        <v>65</v>
      </c>
      <c r="O52" s="92"/>
      <c r="P52" s="91" t="s">
        <v>66</v>
      </c>
      <c r="Q52" s="93"/>
      <c r="R52" s="92"/>
      <c r="S52" s="38"/>
      <c r="T52" s="38"/>
      <c r="U52" s="38"/>
      <c r="X52" s="302"/>
      <c r="Y52" s="6">
        <v>2025</v>
      </c>
      <c r="Z52" s="6" cm="1">
        <f t="array" ref="Z52:AK52">TRANSPOSE(BU54:BU65)</f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 t="str">
        <v>817,70</v>
      </c>
      <c r="AG52" s="6">
        <v>0</v>
      </c>
      <c r="AH52" s="6">
        <v>0</v>
      </c>
      <c r="AI52" s="6">
        <v>0</v>
      </c>
      <c r="AJ52" s="6" t="str">
        <v>828,70</v>
      </c>
      <c r="AK52" s="6">
        <v>0</v>
      </c>
      <c r="AL52" s="302"/>
      <c r="AM52" s="6">
        <v>2025</v>
      </c>
      <c r="AN52" s="6" cm="1">
        <f t="array" ref="AN52:AY52">TRANSPOSE(BU150:BU161)</f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 t="str">
        <v>825,10</v>
      </c>
      <c r="AU52" s="6">
        <v>0</v>
      </c>
      <c r="AV52" s="6">
        <v>0</v>
      </c>
      <c r="AW52" s="6">
        <v>0</v>
      </c>
      <c r="AX52" s="6" t="str">
        <v>833,20</v>
      </c>
      <c r="AY52" s="6">
        <v>0</v>
      </c>
      <c r="AZ52" s="302"/>
      <c r="BA52" s="6">
        <v>2025</v>
      </c>
      <c r="BB52" s="6" cm="1">
        <f t="array" ref="BB52:BM52">TRANSPOSE(BU342:BU353)</f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 t="str">
        <v>805,60</v>
      </c>
      <c r="BI52" s="6">
        <v>0</v>
      </c>
      <c r="BJ52" s="6">
        <v>0</v>
      </c>
      <c r="BK52" s="6">
        <v>0</v>
      </c>
      <c r="BL52" s="6" t="str">
        <v>812,70</v>
      </c>
      <c r="BM52" s="6">
        <v>0</v>
      </c>
      <c r="BQ52" s="211"/>
      <c r="BR52" s="212"/>
      <c r="BS52" s="208" t="s">
        <v>68</v>
      </c>
      <c r="BT52" s="208" t="s">
        <v>69</v>
      </c>
      <c r="BU52" s="208" t="s">
        <v>70</v>
      </c>
      <c r="BV52" s="208" t="s">
        <v>71</v>
      </c>
      <c r="BW52" s="213"/>
    </row>
    <row r="53" spans="1:75">
      <c r="A53" s="19"/>
      <c r="B53" s="94"/>
      <c r="C53" s="95"/>
      <c r="D53" s="88" t="s">
        <v>68</v>
      </c>
      <c r="E53" s="89"/>
      <c r="F53" s="90"/>
      <c r="G53" s="88" t="s">
        <v>69</v>
      </c>
      <c r="H53" s="89"/>
      <c r="I53" s="90"/>
      <c r="J53" s="88" t="s">
        <v>70</v>
      </c>
      <c r="K53" s="90"/>
      <c r="L53" s="88" t="s">
        <v>71</v>
      </c>
      <c r="M53" s="90"/>
      <c r="N53" s="96"/>
      <c r="O53" s="97"/>
      <c r="P53" s="96"/>
      <c r="Q53" s="98"/>
      <c r="R53" s="97"/>
      <c r="S53" s="38"/>
      <c r="T53" s="38"/>
      <c r="U53" s="38"/>
      <c r="X53" s="302"/>
      <c r="Y53" s="6">
        <v>2026</v>
      </c>
      <c r="Z53" s="6" cm="1">
        <f t="array" ref="Z53:AK53">TRANSPOSE(BU70:BU81)</f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 t="str">
        <v>889,50</v>
      </c>
      <c r="AG53" s="6">
        <v>0</v>
      </c>
      <c r="AH53" s="6">
        <v>0</v>
      </c>
      <c r="AI53" s="6">
        <v>0</v>
      </c>
      <c r="AJ53" s="6" t="str">
        <v>901,30</v>
      </c>
      <c r="AK53" s="6">
        <v>0</v>
      </c>
      <c r="AL53" s="302"/>
      <c r="AM53" s="6">
        <v>2026</v>
      </c>
      <c r="AN53" s="6" cm="1">
        <f t="array" ref="AN53:AY53">TRANSPOSE(BU166:BU177)</f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 t="str">
        <v>896,90</v>
      </c>
      <c r="AU53" s="6">
        <v>0</v>
      </c>
      <c r="AV53" s="6">
        <v>0</v>
      </c>
      <c r="AW53" s="6">
        <v>0</v>
      </c>
      <c r="AX53" s="6" t="str">
        <v>905,80</v>
      </c>
      <c r="AY53" s="6">
        <v>0</v>
      </c>
      <c r="AZ53" s="302"/>
      <c r="BA53" s="6">
        <v>2026</v>
      </c>
      <c r="BB53" s="6" cm="1">
        <f t="array" ref="BB53:BM53">TRANSPOSE(BU358:BU369)</f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 t="str">
        <v>877,40</v>
      </c>
      <c r="BI53" s="6">
        <v>0</v>
      </c>
      <c r="BJ53" s="6">
        <v>0</v>
      </c>
      <c r="BK53" s="6">
        <v>0</v>
      </c>
      <c r="BL53" s="6" t="str">
        <v>885,30</v>
      </c>
      <c r="BM53" s="6">
        <v>0</v>
      </c>
      <c r="BQ53" s="214"/>
      <c r="BR53" s="215"/>
      <c r="BS53" s="208" t="s">
        <v>72</v>
      </c>
      <c r="BT53" s="208" t="s">
        <v>72</v>
      </c>
      <c r="BU53" s="208" t="s">
        <v>72</v>
      </c>
      <c r="BV53" s="208" t="s">
        <v>72</v>
      </c>
      <c r="BW53" s="208" t="s">
        <v>73</v>
      </c>
    </row>
    <row r="54" spans="1:75" ht="19.5">
      <c r="A54" s="20"/>
      <c r="B54" s="99"/>
      <c r="C54" s="100"/>
      <c r="D54" s="88" t="s">
        <v>72</v>
      </c>
      <c r="E54" s="89"/>
      <c r="F54" s="90"/>
      <c r="G54" s="88" t="s">
        <v>72</v>
      </c>
      <c r="H54" s="89"/>
      <c r="I54" s="90"/>
      <c r="J54" s="88" t="s">
        <v>72</v>
      </c>
      <c r="K54" s="90"/>
      <c r="L54" s="88" t="s">
        <v>72</v>
      </c>
      <c r="M54" s="90"/>
      <c r="N54" s="88" t="s">
        <v>73</v>
      </c>
      <c r="O54" s="90"/>
      <c r="P54" s="88" t="s">
        <v>74</v>
      </c>
      <c r="Q54" s="89"/>
      <c r="R54" s="90"/>
      <c r="S54" s="38"/>
      <c r="T54" s="38"/>
      <c r="U54" s="38"/>
      <c r="X54" s="302"/>
      <c r="Y54" s="6" t="str">
        <v>2024-2025</v>
      </c>
      <c r="Z54" s="6" cm="1">
        <f t="array" ref="Z54:AK54">TRANSPOSE(BU86:BU97)</f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302"/>
      <c r="AM54" s="6" t="str">
        <v>2024-2025</v>
      </c>
      <c r="AN54" s="6" cm="1">
        <f t="array" ref="AN54:AY54">TRANSPOSE(BU182:BU193)</f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 t="str">
        <v>697,00</v>
      </c>
      <c r="AU54" s="6">
        <v>0</v>
      </c>
      <c r="AV54" s="6">
        <v>0</v>
      </c>
      <c r="AW54" s="6">
        <v>0</v>
      </c>
      <c r="AX54" s="6" t="str">
        <v>697,00</v>
      </c>
      <c r="AY54" s="6">
        <v>0</v>
      </c>
      <c r="AZ54" s="302"/>
      <c r="BA54" s="6" t="str">
        <v>2024-2025</v>
      </c>
      <c r="BB54" s="6" cm="1">
        <f t="array" ref="BB54:BM54">TRANSPOSE(BU374:BU385)</f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Q54" s="216" t="s">
        <v>75</v>
      </c>
      <c r="BR54" s="217" t="s">
        <v>99</v>
      </c>
      <c r="BS54" s="218" t="s">
        <v>134</v>
      </c>
      <c r="BT54" s="219"/>
      <c r="BU54" s="220"/>
      <c r="BV54" s="220"/>
      <c r="BW54" s="221" t="s">
        <v>77</v>
      </c>
    </row>
    <row r="55" spans="1:75" ht="14.45" customHeight="1">
      <c r="A55" s="103" t="s">
        <v>75</v>
      </c>
      <c r="B55" s="39" t="s">
        <v>99</v>
      </c>
      <c r="C55" s="22"/>
      <c r="D55" s="172"/>
      <c r="E55" s="173"/>
      <c r="F55" s="174"/>
      <c r="G55" s="167"/>
      <c r="H55" s="168"/>
      <c r="I55" s="169"/>
      <c r="J55" s="170"/>
      <c r="K55" s="171"/>
      <c r="L55" s="170"/>
      <c r="M55" s="171"/>
      <c r="N55" s="23" t="s">
        <v>77</v>
      </c>
      <c r="O55" s="24"/>
      <c r="P55" s="25">
        <v>14</v>
      </c>
      <c r="Q55" s="26"/>
      <c r="R55" s="27"/>
      <c r="S55" s="38"/>
      <c r="T55" s="38"/>
      <c r="U55" s="38"/>
      <c r="Y55" s="6" t="str">
        <v>2024-2026</v>
      </c>
      <c r="Z55" s="6" cm="1">
        <f t="array" ref="Z55:AK55">TRANSPOSE(BU102:BU113)</f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M55" s="6" t="str">
        <v>2024-2026</v>
      </c>
      <c r="AN55" s="6" cm="1">
        <f t="array" ref="AN55:AY55">TRANSPOSE(BU198:BU209)</f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 t="str">
        <v>697,00</v>
      </c>
      <c r="AU55" s="6">
        <v>0</v>
      </c>
      <c r="AV55" s="6">
        <v>0</v>
      </c>
      <c r="AW55" s="6">
        <v>0</v>
      </c>
      <c r="AX55" s="6" t="str">
        <v>697,00</v>
      </c>
      <c r="AY55" s="6">
        <v>0</v>
      </c>
      <c r="BA55" s="6" t="str">
        <v>2024-2026</v>
      </c>
      <c r="BB55" s="6" cm="1">
        <f t="array" ref="BB55:BL55">TRANSPOSE(BU391:BU401)</f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/>
      <c r="BQ55" s="216" t="s">
        <v>78</v>
      </c>
      <c r="BR55" s="222"/>
      <c r="BS55" s="218" t="s">
        <v>135</v>
      </c>
      <c r="BT55" s="218" t="s">
        <v>136</v>
      </c>
      <c r="BU55" s="220"/>
      <c r="BV55" s="220"/>
      <c r="BW55" s="223" t="str">
        <f t="shared" ref="BW55:BW60" si="9">BW54</f>
        <v>49,00</v>
      </c>
    </row>
    <row r="56" spans="1:75" ht="14.45" customHeight="1">
      <c r="A56" s="103" t="s">
        <v>78</v>
      </c>
      <c r="B56" s="39" t="s">
        <v>99</v>
      </c>
      <c r="C56" s="28"/>
      <c r="D56" s="172"/>
      <c r="E56" s="173"/>
      <c r="F56" s="174"/>
      <c r="G56" s="172"/>
      <c r="H56" s="173"/>
      <c r="I56" s="174"/>
      <c r="J56" s="170"/>
      <c r="K56" s="171"/>
      <c r="L56" s="170"/>
      <c r="M56" s="171"/>
      <c r="N56" s="23" t="s">
        <v>77</v>
      </c>
      <c r="O56" s="29"/>
      <c r="P56" s="30"/>
      <c r="Q56" s="31"/>
      <c r="R56" s="32"/>
      <c r="S56" s="38"/>
      <c r="T56" s="38"/>
      <c r="U56" s="38"/>
      <c r="Y56" s="6" t="str">
        <v>2025-2026</v>
      </c>
      <c r="Z56" s="6" cm="1">
        <f t="array" ref="Z56:AK56">TRANSPOSE(BU118:BU129)</f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 t="str">
        <v>853,60</v>
      </c>
      <c r="AG56" s="6">
        <v>0</v>
      </c>
      <c r="AH56" s="6">
        <v>0</v>
      </c>
      <c r="AI56" s="6">
        <v>0</v>
      </c>
      <c r="AJ56" s="6" t="str">
        <v>865,00</v>
      </c>
      <c r="AK56" s="6">
        <v>0</v>
      </c>
      <c r="AM56" s="6" t="str">
        <v>2025-2026</v>
      </c>
      <c r="AN56" s="7" cm="1">
        <f t="array" ref="AN56:AY56">TRANSPOSE(BU214:BU225)</f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 t="str">
        <v>861,00</v>
      </c>
      <c r="AU56" s="7">
        <v>0</v>
      </c>
      <c r="AV56" s="7">
        <v>0</v>
      </c>
      <c r="AW56" s="7">
        <v>0</v>
      </c>
      <c r="AX56" s="7" t="str">
        <v>869,50</v>
      </c>
      <c r="AY56" s="7">
        <v>0</v>
      </c>
      <c r="BA56" s="6" t="str">
        <v>2025-2026</v>
      </c>
      <c r="BB56" s="6" cm="1">
        <f t="array" ref="BB56:BM56">TRANSPOSE(BU406:BU417)</f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 t="str">
        <v>841,50</v>
      </c>
      <c r="BI56" s="6">
        <v>0</v>
      </c>
      <c r="BJ56" s="6">
        <v>0</v>
      </c>
      <c r="BK56" s="6">
        <v>0</v>
      </c>
      <c r="BL56" s="6" t="str">
        <v>849,00</v>
      </c>
      <c r="BM56" s="6">
        <v>0</v>
      </c>
      <c r="BQ56" s="216" t="s">
        <v>79</v>
      </c>
      <c r="BR56" s="222"/>
      <c r="BS56" s="218" t="s">
        <v>137</v>
      </c>
      <c r="BT56" s="219"/>
      <c r="BU56" s="220"/>
      <c r="BV56" s="220"/>
      <c r="BW56" s="223" t="str">
        <f t="shared" si="9"/>
        <v>49,00</v>
      </c>
    </row>
    <row r="57" spans="1:75" ht="14.45" customHeight="1">
      <c r="A57" s="103" t="s">
        <v>79</v>
      </c>
      <c r="B57" s="39" t="s">
        <v>99</v>
      </c>
      <c r="C57" s="28"/>
      <c r="D57" s="172"/>
      <c r="E57" s="173"/>
      <c r="F57" s="174"/>
      <c r="G57" s="167"/>
      <c r="H57" s="168"/>
      <c r="I57" s="169"/>
      <c r="J57" s="170"/>
      <c r="K57" s="171"/>
      <c r="L57" s="170"/>
      <c r="M57" s="171"/>
      <c r="N57" s="23" t="s">
        <v>77</v>
      </c>
      <c r="O57" s="29"/>
      <c r="P57" s="30"/>
      <c r="Q57" s="31"/>
      <c r="R57" s="32"/>
      <c r="S57" s="38"/>
      <c r="T57" s="38"/>
      <c r="U57" s="38"/>
      <c r="X57" s="302" t="s">
        <v>20</v>
      </c>
      <c r="Y57" s="13" t="str">
        <f>Y35</f>
        <v>Zielony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302" t="s">
        <v>20</v>
      </c>
      <c r="AM57" s="158" t="str">
        <f>AM35</f>
        <v>Niebieski</v>
      </c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302" t="s">
        <v>20</v>
      </c>
      <c r="BA57" s="160" t="str">
        <f>BA35</f>
        <v>Żółty</v>
      </c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Q57" s="216" t="s">
        <v>81</v>
      </c>
      <c r="BR57" s="222"/>
      <c r="BS57" s="218" t="s">
        <v>138</v>
      </c>
      <c r="BT57" s="218" t="s">
        <v>139</v>
      </c>
      <c r="BU57" s="220"/>
      <c r="BV57" s="220"/>
      <c r="BW57" s="223" t="str">
        <f t="shared" si="9"/>
        <v>49,00</v>
      </c>
    </row>
    <row r="58" spans="1:75" ht="14.45" customHeight="1">
      <c r="A58" s="103" t="s">
        <v>81</v>
      </c>
      <c r="B58" s="39" t="s">
        <v>99</v>
      </c>
      <c r="C58" s="28"/>
      <c r="D58" s="172"/>
      <c r="E58" s="173"/>
      <c r="F58" s="174"/>
      <c r="G58" s="172"/>
      <c r="H58" s="173"/>
      <c r="I58" s="174"/>
      <c r="J58" s="170"/>
      <c r="K58" s="171"/>
      <c r="L58" s="170"/>
      <c r="M58" s="171"/>
      <c r="N58" s="23" t="s">
        <v>77</v>
      </c>
      <c r="O58" s="29"/>
      <c r="P58" s="30"/>
      <c r="Q58" s="31"/>
      <c r="R58" s="32"/>
      <c r="S58" s="38"/>
      <c r="T58" s="38"/>
      <c r="U58" s="38"/>
      <c r="X58" s="302"/>
      <c r="Y58" s="6" t="str">
        <f>X57</f>
        <v>OH</v>
      </c>
      <c r="Z58" s="6" t="str" cm="1">
        <f t="array" ref="Z58:AK58">TRANSPOSE(BW38:BW49)</f>
        <v>49,00</v>
      </c>
      <c r="AA58" s="6" t="str">
        <v>49,00</v>
      </c>
      <c r="AB58" s="6" t="str">
        <v>49,00</v>
      </c>
      <c r="AC58" s="6" t="str">
        <v>49,00</v>
      </c>
      <c r="AD58" s="6" t="str">
        <v>49,00</v>
      </c>
      <c r="AE58" s="6" t="str">
        <v>49,00</v>
      </c>
      <c r="AF58" s="6" t="str">
        <v>49,00</v>
      </c>
      <c r="AG58" s="6" t="str">
        <v>16,50</v>
      </c>
      <c r="AH58" s="6" t="str">
        <v>16,50</v>
      </c>
      <c r="AI58" s="6" t="str">
        <v>16,50</v>
      </c>
      <c r="AJ58" s="6" t="str">
        <v>16,50</v>
      </c>
      <c r="AK58" s="6" t="str">
        <v>16,50</v>
      </c>
      <c r="AL58" s="302"/>
      <c r="AM58" s="6" t="str">
        <f>AL57</f>
        <v>OH</v>
      </c>
      <c r="AN58" s="6" t="str" cm="1">
        <f t="array" ref="AN58:AY58">TRANSPOSE(BW134:BW145)</f>
        <v>0,00</v>
      </c>
      <c r="AO58" s="6" t="str">
        <v>0,00</v>
      </c>
      <c r="AP58" s="6" t="str">
        <v>0,00</v>
      </c>
      <c r="AQ58" s="6" t="str">
        <v>0,00</v>
      </c>
      <c r="AR58" s="6" t="str">
        <v>0,00</v>
      </c>
      <c r="AS58" s="6" t="str">
        <v>0,00</v>
      </c>
      <c r="AT58" s="6" t="str">
        <v>0,00</v>
      </c>
      <c r="AU58" s="6" t="str">
        <v>0,00</v>
      </c>
      <c r="AV58" s="6" t="str">
        <v>0,00</v>
      </c>
      <c r="AW58" s="6" t="str">
        <v>0,00</v>
      </c>
      <c r="AX58" s="6" t="str">
        <v>0,00</v>
      </c>
      <c r="AY58" s="6" t="str">
        <v>0,00</v>
      </c>
      <c r="AZ58" s="302"/>
      <c r="BA58" s="6" t="str">
        <f>AZ57</f>
        <v>OH</v>
      </c>
      <c r="BB58" s="6" t="str" cm="1">
        <f t="array" ref="BB58:BM58">TRANSPOSE(BW326:BW337)</f>
        <v>65,00</v>
      </c>
      <c r="BC58" s="6" t="str">
        <v>65,00</v>
      </c>
      <c r="BD58" s="6" t="str">
        <v>65,00</v>
      </c>
      <c r="BE58" s="6" t="str">
        <v>65,00</v>
      </c>
      <c r="BF58" s="6" t="str">
        <v>65,00</v>
      </c>
      <c r="BG58" s="6" t="str">
        <v>65,00</v>
      </c>
      <c r="BH58" s="6" t="str">
        <v>65,00</v>
      </c>
      <c r="BI58" s="6" t="str">
        <v>20,00</v>
      </c>
      <c r="BJ58" s="6" t="str">
        <v>20,00</v>
      </c>
      <c r="BK58" s="6" t="str">
        <v>20,00</v>
      </c>
      <c r="BL58" s="6" t="str">
        <v>20,00</v>
      </c>
      <c r="BM58" s="6" t="str">
        <v>20,00</v>
      </c>
      <c r="BQ58" s="216" t="s">
        <v>83</v>
      </c>
      <c r="BR58" s="222"/>
      <c r="BS58" s="218" t="s">
        <v>140</v>
      </c>
      <c r="BT58" s="218" t="s">
        <v>141</v>
      </c>
      <c r="BU58" s="220"/>
      <c r="BV58" s="220"/>
      <c r="BW58" s="223" t="str">
        <f t="shared" si="9"/>
        <v>49,00</v>
      </c>
    </row>
    <row r="59" spans="1:75" ht="14.45" customHeight="1">
      <c r="A59" s="103" t="s">
        <v>83</v>
      </c>
      <c r="B59" s="39" t="s">
        <v>99</v>
      </c>
      <c r="C59" s="28"/>
      <c r="D59" s="172"/>
      <c r="E59" s="173"/>
      <c r="F59" s="174"/>
      <c r="G59" s="172"/>
      <c r="H59" s="173"/>
      <c r="I59" s="174"/>
      <c r="J59" s="170"/>
      <c r="K59" s="171"/>
      <c r="L59" s="170"/>
      <c r="M59" s="171"/>
      <c r="N59" s="23" t="s">
        <v>77</v>
      </c>
      <c r="O59" s="29"/>
      <c r="P59" s="30"/>
      <c r="Q59" s="31"/>
      <c r="R59" s="32"/>
      <c r="S59" s="38"/>
      <c r="T59" s="38"/>
      <c r="U59" s="38"/>
      <c r="BQ59" s="216" t="s">
        <v>87</v>
      </c>
      <c r="BR59" s="222"/>
      <c r="BS59" s="218" t="s">
        <v>142</v>
      </c>
      <c r="BT59" s="218" t="s">
        <v>143</v>
      </c>
      <c r="BU59" s="220"/>
      <c r="BV59" s="220"/>
      <c r="BW59" s="223" t="str">
        <f t="shared" si="9"/>
        <v>49,00</v>
      </c>
    </row>
    <row r="60" spans="1:75" ht="14.45" customHeight="1">
      <c r="A60" s="103" t="s">
        <v>87</v>
      </c>
      <c r="B60" s="39" t="s">
        <v>99</v>
      </c>
      <c r="C60" s="28"/>
      <c r="D60" s="172"/>
      <c r="E60" s="173"/>
      <c r="F60" s="174"/>
      <c r="G60" s="172"/>
      <c r="H60" s="173"/>
      <c r="I60" s="174"/>
      <c r="J60" s="170"/>
      <c r="K60" s="171"/>
      <c r="L60" s="170"/>
      <c r="M60" s="171"/>
      <c r="N60" s="23" t="s">
        <v>77</v>
      </c>
      <c r="O60" s="29"/>
      <c r="P60" s="30"/>
      <c r="Q60" s="31"/>
      <c r="R60" s="32"/>
      <c r="S60" s="38"/>
      <c r="T60" s="38"/>
      <c r="U60" s="38"/>
      <c r="BQ60" s="216" t="s">
        <v>89</v>
      </c>
      <c r="BR60" s="222"/>
      <c r="BS60" s="218" t="s">
        <v>137</v>
      </c>
      <c r="BT60" s="218" t="s">
        <v>137</v>
      </c>
      <c r="BU60" s="218" t="s">
        <v>137</v>
      </c>
      <c r="BV60" s="220"/>
      <c r="BW60" s="223" t="str">
        <f t="shared" si="9"/>
        <v>49,00</v>
      </c>
    </row>
    <row r="61" spans="1:75" ht="14.45" customHeight="1">
      <c r="A61" s="103" t="s">
        <v>89</v>
      </c>
      <c r="B61" s="39" t="s">
        <v>99</v>
      </c>
      <c r="C61" s="28"/>
      <c r="D61" s="172"/>
      <c r="E61" s="173"/>
      <c r="F61" s="174"/>
      <c r="G61" s="172"/>
      <c r="H61" s="173"/>
      <c r="I61" s="174"/>
      <c r="J61" s="172"/>
      <c r="K61" s="174"/>
      <c r="L61" s="170"/>
      <c r="M61" s="171"/>
      <c r="N61" s="23" t="s">
        <v>77</v>
      </c>
      <c r="O61" s="33"/>
      <c r="P61" s="30"/>
      <c r="Q61" s="31"/>
      <c r="R61" s="32"/>
      <c r="S61" s="38"/>
      <c r="T61" s="38"/>
      <c r="U61" s="38"/>
      <c r="BQ61" s="216" t="s">
        <v>91</v>
      </c>
      <c r="BR61" s="222"/>
      <c r="BS61" s="218" t="s">
        <v>144</v>
      </c>
      <c r="BT61" s="220"/>
      <c r="BU61" s="220"/>
      <c r="BV61" s="220"/>
      <c r="BW61" s="221" t="s">
        <v>92</v>
      </c>
    </row>
    <row r="62" spans="1:75" ht="14.45" customHeight="1">
      <c r="A62" s="103" t="s">
        <v>91</v>
      </c>
      <c r="B62" s="39" t="s">
        <v>99</v>
      </c>
      <c r="C62" s="28"/>
      <c r="D62" s="172"/>
      <c r="E62" s="173"/>
      <c r="F62" s="174"/>
      <c r="G62" s="170"/>
      <c r="H62" s="185"/>
      <c r="I62" s="171"/>
      <c r="J62" s="170"/>
      <c r="K62" s="171"/>
      <c r="L62" s="170"/>
      <c r="M62" s="171"/>
      <c r="N62" s="23" t="s">
        <v>92</v>
      </c>
      <c r="O62" s="24"/>
      <c r="P62" s="30"/>
      <c r="Q62" s="31"/>
      <c r="R62" s="32"/>
      <c r="S62" s="38"/>
      <c r="T62" s="38"/>
      <c r="U62" s="38"/>
      <c r="BQ62" s="216" t="s">
        <v>93</v>
      </c>
      <c r="BR62" s="222"/>
      <c r="BS62" s="218" t="s">
        <v>145</v>
      </c>
      <c r="BT62" s="218" t="s">
        <v>146</v>
      </c>
      <c r="BU62" s="220"/>
      <c r="BV62" s="220"/>
      <c r="BW62" s="221" t="s">
        <v>92</v>
      </c>
    </row>
    <row r="63" spans="1:75" ht="14.45" customHeight="1">
      <c r="A63" s="103" t="s">
        <v>93</v>
      </c>
      <c r="B63" s="39" t="s">
        <v>99</v>
      </c>
      <c r="C63" s="28"/>
      <c r="D63" s="172"/>
      <c r="E63" s="173"/>
      <c r="F63" s="174"/>
      <c r="G63" s="172"/>
      <c r="H63" s="173"/>
      <c r="I63" s="174"/>
      <c r="J63" s="170"/>
      <c r="K63" s="171"/>
      <c r="L63" s="170"/>
      <c r="M63" s="171"/>
      <c r="N63" s="23" t="s">
        <v>92</v>
      </c>
      <c r="O63" s="29"/>
      <c r="P63" s="30"/>
      <c r="Q63" s="31"/>
      <c r="R63" s="32"/>
      <c r="S63" s="38"/>
      <c r="T63" s="38"/>
      <c r="U63" s="38"/>
      <c r="BQ63" s="216" t="s">
        <v>94</v>
      </c>
      <c r="BR63" s="222"/>
      <c r="BS63" s="218" t="s">
        <v>147</v>
      </c>
      <c r="BT63" s="218" t="s">
        <v>148</v>
      </c>
      <c r="BU63" s="220"/>
      <c r="BV63" s="220"/>
      <c r="BW63" s="221" t="s">
        <v>92</v>
      </c>
    </row>
    <row r="64" spans="1:75" ht="14.45" customHeight="1">
      <c r="A64" s="103" t="s">
        <v>94</v>
      </c>
      <c r="B64" s="39" t="s">
        <v>99</v>
      </c>
      <c r="C64" s="28"/>
      <c r="D64" s="172"/>
      <c r="E64" s="173"/>
      <c r="F64" s="174"/>
      <c r="G64" s="172"/>
      <c r="H64" s="173"/>
      <c r="I64" s="174"/>
      <c r="J64" s="170"/>
      <c r="K64" s="171"/>
      <c r="L64" s="170"/>
      <c r="M64" s="171"/>
      <c r="N64" s="23" t="s">
        <v>92</v>
      </c>
      <c r="O64" s="29"/>
      <c r="P64" s="30"/>
      <c r="Q64" s="31"/>
      <c r="R64" s="32"/>
      <c r="S64" s="38"/>
      <c r="T64" s="38"/>
      <c r="U64" s="38"/>
      <c r="BQ64" s="216" t="s">
        <v>95</v>
      </c>
      <c r="BR64" s="222"/>
      <c r="BS64" s="218" t="s">
        <v>144</v>
      </c>
      <c r="BT64" s="218" t="s">
        <v>144</v>
      </c>
      <c r="BU64" s="218" t="s">
        <v>144</v>
      </c>
      <c r="BV64" s="219"/>
      <c r="BW64" s="221" t="s">
        <v>92</v>
      </c>
    </row>
    <row r="65" spans="1:75" ht="14.45" customHeight="1">
      <c r="A65" s="103" t="s">
        <v>95</v>
      </c>
      <c r="B65" s="39" t="s">
        <v>99</v>
      </c>
      <c r="C65" s="28"/>
      <c r="D65" s="172"/>
      <c r="E65" s="173"/>
      <c r="F65" s="174"/>
      <c r="G65" s="172"/>
      <c r="H65" s="173"/>
      <c r="I65" s="174"/>
      <c r="J65" s="172"/>
      <c r="K65" s="174"/>
      <c r="L65" s="167"/>
      <c r="M65" s="169"/>
      <c r="N65" s="23" t="s">
        <v>92</v>
      </c>
      <c r="O65" s="29"/>
      <c r="P65" s="30"/>
      <c r="Q65" s="31"/>
      <c r="R65" s="32"/>
      <c r="S65" s="38"/>
      <c r="T65" s="38"/>
      <c r="U65" s="38"/>
      <c r="BQ65" s="216" t="s">
        <v>96</v>
      </c>
      <c r="BR65" s="224"/>
      <c r="BS65" s="218" t="s">
        <v>149</v>
      </c>
      <c r="BT65" s="220"/>
      <c r="BU65" s="220"/>
      <c r="BV65" s="219"/>
      <c r="BW65" s="221" t="s">
        <v>92</v>
      </c>
    </row>
    <row r="66" spans="1:75" ht="14.45" customHeight="1">
      <c r="A66" s="103" t="s">
        <v>96</v>
      </c>
      <c r="B66" s="39" t="s">
        <v>99</v>
      </c>
      <c r="C66" s="34"/>
      <c r="D66" s="172"/>
      <c r="E66" s="173"/>
      <c r="F66" s="174"/>
      <c r="G66" s="170"/>
      <c r="H66" s="185"/>
      <c r="I66" s="171"/>
      <c r="J66" s="170"/>
      <c r="K66" s="171"/>
      <c r="L66" s="167"/>
      <c r="M66" s="169"/>
      <c r="N66" s="23" t="s">
        <v>92</v>
      </c>
      <c r="O66" s="33"/>
      <c r="P66" s="35"/>
      <c r="Q66" s="36"/>
      <c r="R66" s="37"/>
      <c r="S66" s="38"/>
      <c r="T66" s="38"/>
      <c r="U66" s="38"/>
      <c r="BQ66" s="305">
        <f>T22</f>
        <v>2026</v>
      </c>
      <c r="BR66" s="305"/>
      <c r="BS66" s="305"/>
      <c r="BT66" s="305"/>
      <c r="BU66" s="305"/>
      <c r="BV66" s="305"/>
      <c r="BW66" s="305"/>
    </row>
    <row r="67" spans="1:75" ht="14.45" customHeight="1">
      <c r="A67" s="38" t="s">
        <v>150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BQ67" s="206" t="s">
        <v>62</v>
      </c>
      <c r="BR67" s="207" t="s">
        <v>63</v>
      </c>
      <c r="BS67" s="208" t="s">
        <v>64</v>
      </c>
      <c r="BT67" s="209"/>
      <c r="BU67" s="209"/>
      <c r="BV67" s="209"/>
      <c r="BW67" s="210" t="s">
        <v>65</v>
      </c>
    </row>
    <row r="68" spans="1:75" ht="14.45" customHeight="1">
      <c r="A68" s="40" t="s">
        <v>116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BQ68" s="211"/>
      <c r="BR68" s="212"/>
      <c r="BS68" s="208" t="s">
        <v>68</v>
      </c>
      <c r="BT68" s="208" t="s">
        <v>69</v>
      </c>
      <c r="BU68" s="208" t="s">
        <v>70</v>
      </c>
      <c r="BV68" s="208" t="s">
        <v>71</v>
      </c>
      <c r="BW68" s="213"/>
    </row>
    <row r="69" spans="1:75" ht="14.45" customHeight="1">
      <c r="A69" s="40" t="s">
        <v>117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BQ69" s="214"/>
      <c r="BR69" s="215"/>
      <c r="BS69" s="208" t="s">
        <v>72</v>
      </c>
      <c r="BT69" s="208" t="s">
        <v>72</v>
      </c>
      <c r="BU69" s="208" t="s">
        <v>72</v>
      </c>
      <c r="BV69" s="208" t="s">
        <v>72</v>
      </c>
      <c r="BW69" s="208" t="s">
        <v>73</v>
      </c>
    </row>
    <row r="70" spans="1:75" ht="77.45" customHeight="1">
      <c r="A70" s="166" t="str">
        <f>T24</f>
        <v>2024-2026</v>
      </c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38"/>
      <c r="T70" s="38"/>
      <c r="U70" s="38"/>
      <c r="BQ70" s="216" t="s">
        <v>75</v>
      </c>
      <c r="BR70" s="217" t="s">
        <v>99</v>
      </c>
      <c r="BS70" s="218" t="s">
        <v>151</v>
      </c>
      <c r="BT70" s="219"/>
      <c r="BU70" s="220"/>
      <c r="BV70" s="220"/>
      <c r="BW70" s="221" t="s">
        <v>77</v>
      </c>
    </row>
    <row r="71" spans="1:75" ht="14.45" customHeight="1">
      <c r="A71" s="18" t="s">
        <v>62</v>
      </c>
      <c r="B71" s="86" t="s">
        <v>63</v>
      </c>
      <c r="C71" s="87"/>
      <c r="D71" s="88" t="s">
        <v>64</v>
      </c>
      <c r="E71" s="89"/>
      <c r="F71" s="89"/>
      <c r="G71" s="89"/>
      <c r="H71" s="89"/>
      <c r="I71" s="89"/>
      <c r="J71" s="89"/>
      <c r="K71" s="89"/>
      <c r="L71" s="89"/>
      <c r="M71" s="90"/>
      <c r="N71" s="91" t="s">
        <v>65</v>
      </c>
      <c r="O71" s="92"/>
      <c r="P71" s="91" t="s">
        <v>66</v>
      </c>
      <c r="Q71" s="93"/>
      <c r="R71" s="92"/>
      <c r="S71" s="38"/>
      <c r="T71" s="38"/>
      <c r="U71" s="38"/>
      <c r="BQ71" s="216" t="s">
        <v>78</v>
      </c>
      <c r="BR71" s="222"/>
      <c r="BS71" s="218" t="s">
        <v>152</v>
      </c>
      <c r="BT71" s="218" t="s">
        <v>153</v>
      </c>
      <c r="BU71" s="220"/>
      <c r="BV71" s="220"/>
      <c r="BW71" s="223" t="str">
        <f t="shared" ref="BW71:BW76" si="10">BW70</f>
        <v>49,00</v>
      </c>
    </row>
    <row r="72" spans="1:75" ht="19.5">
      <c r="A72" s="19"/>
      <c r="B72" s="94"/>
      <c r="C72" s="95"/>
      <c r="D72" s="88" t="s">
        <v>68</v>
      </c>
      <c r="E72" s="89"/>
      <c r="F72" s="90"/>
      <c r="G72" s="88" t="s">
        <v>69</v>
      </c>
      <c r="H72" s="89"/>
      <c r="I72" s="90"/>
      <c r="J72" s="88" t="s">
        <v>70</v>
      </c>
      <c r="K72" s="90"/>
      <c r="L72" s="88" t="s">
        <v>71</v>
      </c>
      <c r="M72" s="90"/>
      <c r="N72" s="96"/>
      <c r="O72" s="97"/>
      <c r="P72" s="96"/>
      <c r="Q72" s="98"/>
      <c r="R72" s="97"/>
      <c r="S72" s="38"/>
      <c r="T72" s="38"/>
      <c r="U72" s="38"/>
      <c r="BQ72" s="216" t="s">
        <v>79</v>
      </c>
      <c r="BR72" s="222"/>
      <c r="BS72" s="218" t="s">
        <v>154</v>
      </c>
      <c r="BT72" s="219"/>
      <c r="BU72" s="220"/>
      <c r="BV72" s="220"/>
      <c r="BW72" s="223" t="str">
        <f t="shared" si="10"/>
        <v>49,00</v>
      </c>
    </row>
    <row r="73" spans="1:75" ht="19.5">
      <c r="A73" s="20"/>
      <c r="B73" s="99"/>
      <c r="C73" s="100"/>
      <c r="D73" s="88" t="s">
        <v>72</v>
      </c>
      <c r="E73" s="89"/>
      <c r="F73" s="90"/>
      <c r="G73" s="88" t="s">
        <v>72</v>
      </c>
      <c r="H73" s="89"/>
      <c r="I73" s="90"/>
      <c r="J73" s="88" t="s">
        <v>72</v>
      </c>
      <c r="K73" s="90"/>
      <c r="L73" s="88" t="s">
        <v>72</v>
      </c>
      <c r="M73" s="90"/>
      <c r="N73" s="88" t="s">
        <v>73</v>
      </c>
      <c r="O73" s="90"/>
      <c r="P73" s="88" t="s">
        <v>74</v>
      </c>
      <c r="Q73" s="89"/>
      <c r="R73" s="90"/>
      <c r="S73" s="38"/>
      <c r="T73" s="38"/>
      <c r="U73" s="38"/>
      <c r="BQ73" s="216" t="s">
        <v>81</v>
      </c>
      <c r="BR73" s="222"/>
      <c r="BS73" s="218" t="s">
        <v>155</v>
      </c>
      <c r="BT73" s="218" t="s">
        <v>156</v>
      </c>
      <c r="BU73" s="220"/>
      <c r="BV73" s="220"/>
      <c r="BW73" s="223" t="str">
        <f t="shared" si="10"/>
        <v>49,00</v>
      </c>
    </row>
    <row r="74" spans="1:75" ht="14.45" customHeight="1">
      <c r="A74" s="103" t="s">
        <v>75</v>
      </c>
      <c r="B74" s="39" t="s">
        <v>99</v>
      </c>
      <c r="C74" s="22"/>
      <c r="D74" s="172"/>
      <c r="E74" s="173"/>
      <c r="F74" s="174"/>
      <c r="G74" s="167"/>
      <c r="H74" s="168"/>
      <c r="I74" s="169"/>
      <c r="J74" s="170"/>
      <c r="K74" s="171"/>
      <c r="L74" s="170"/>
      <c r="M74" s="171"/>
      <c r="N74" s="23" t="s">
        <v>77</v>
      </c>
      <c r="O74" s="24"/>
      <c r="P74" s="25">
        <v>14</v>
      </c>
      <c r="Q74" s="26"/>
      <c r="R74" s="27"/>
      <c r="S74" s="38"/>
      <c r="T74" s="38"/>
      <c r="U74" s="38"/>
      <c r="BQ74" s="216" t="s">
        <v>83</v>
      </c>
      <c r="BR74" s="222"/>
      <c r="BS74" s="218" t="s">
        <v>138</v>
      </c>
      <c r="BT74" s="218" t="s">
        <v>157</v>
      </c>
      <c r="BU74" s="220"/>
      <c r="BV74" s="220"/>
      <c r="BW74" s="223" t="str">
        <f t="shared" si="10"/>
        <v>49,00</v>
      </c>
    </row>
    <row r="75" spans="1:75" ht="14.45" customHeight="1">
      <c r="A75" s="103" t="s">
        <v>78</v>
      </c>
      <c r="B75" s="39" t="s">
        <v>99</v>
      </c>
      <c r="C75" s="28"/>
      <c r="D75" s="172"/>
      <c r="E75" s="173"/>
      <c r="F75" s="174"/>
      <c r="G75" s="172"/>
      <c r="H75" s="173"/>
      <c r="I75" s="174"/>
      <c r="J75" s="170"/>
      <c r="K75" s="171"/>
      <c r="L75" s="170"/>
      <c r="M75" s="171"/>
      <c r="N75" s="23" t="s">
        <v>77</v>
      </c>
      <c r="O75" s="29"/>
      <c r="P75" s="30"/>
      <c r="Q75" s="31"/>
      <c r="R75" s="32"/>
      <c r="S75" s="38"/>
      <c r="T75" s="38"/>
      <c r="U75" s="38"/>
      <c r="BQ75" s="216" t="s">
        <v>87</v>
      </c>
      <c r="BR75" s="222"/>
      <c r="BS75" s="218" t="s">
        <v>158</v>
      </c>
      <c r="BT75" s="218" t="s">
        <v>159</v>
      </c>
      <c r="BU75" s="220"/>
      <c r="BV75" s="220"/>
      <c r="BW75" s="223" t="str">
        <f t="shared" si="10"/>
        <v>49,00</v>
      </c>
    </row>
    <row r="76" spans="1:75" ht="14.45" customHeight="1">
      <c r="A76" s="103" t="s">
        <v>79</v>
      </c>
      <c r="B76" s="39" t="s">
        <v>99</v>
      </c>
      <c r="C76" s="28"/>
      <c r="D76" s="172"/>
      <c r="E76" s="173"/>
      <c r="F76" s="174"/>
      <c r="G76" s="167"/>
      <c r="H76" s="168"/>
      <c r="I76" s="169"/>
      <c r="J76" s="170"/>
      <c r="K76" s="171"/>
      <c r="L76" s="170"/>
      <c r="M76" s="171"/>
      <c r="N76" s="23" t="s">
        <v>77</v>
      </c>
      <c r="O76" s="29"/>
      <c r="P76" s="30"/>
      <c r="Q76" s="31"/>
      <c r="R76" s="32"/>
      <c r="S76" s="38"/>
      <c r="T76" s="38"/>
      <c r="U76" s="38"/>
      <c r="BQ76" s="216" t="s">
        <v>89</v>
      </c>
      <c r="BR76" s="222"/>
      <c r="BS76" s="218" t="s">
        <v>154</v>
      </c>
      <c r="BT76" s="218" t="s">
        <v>154</v>
      </c>
      <c r="BU76" s="218" t="s">
        <v>154</v>
      </c>
      <c r="BV76" s="220"/>
      <c r="BW76" s="223" t="str">
        <f t="shared" si="10"/>
        <v>49,00</v>
      </c>
    </row>
    <row r="77" spans="1:75" ht="14.45" customHeight="1">
      <c r="A77" s="103" t="s">
        <v>81</v>
      </c>
      <c r="B77" s="39" t="s">
        <v>99</v>
      </c>
      <c r="C77" s="28"/>
      <c r="D77" s="172"/>
      <c r="E77" s="173"/>
      <c r="F77" s="174"/>
      <c r="G77" s="172"/>
      <c r="H77" s="173"/>
      <c r="I77" s="174"/>
      <c r="J77" s="170"/>
      <c r="K77" s="171"/>
      <c r="L77" s="170"/>
      <c r="M77" s="171"/>
      <c r="N77" s="23" t="s">
        <v>77</v>
      </c>
      <c r="O77" s="29"/>
      <c r="P77" s="30"/>
      <c r="Q77" s="31"/>
      <c r="R77" s="32"/>
      <c r="S77" s="38"/>
      <c r="T77" s="38"/>
      <c r="U77" s="38"/>
      <c r="BQ77" s="216" t="s">
        <v>91</v>
      </c>
      <c r="BR77" s="222"/>
      <c r="BS77" s="218" t="s">
        <v>160</v>
      </c>
      <c r="BT77" s="220"/>
      <c r="BU77" s="220"/>
      <c r="BV77" s="220"/>
      <c r="BW77" s="221" t="s">
        <v>92</v>
      </c>
    </row>
    <row r="78" spans="1:75" ht="14.45" customHeight="1">
      <c r="A78" s="103" t="s">
        <v>83</v>
      </c>
      <c r="B78" s="39" t="s">
        <v>99</v>
      </c>
      <c r="C78" s="28"/>
      <c r="D78" s="172"/>
      <c r="E78" s="173"/>
      <c r="F78" s="174"/>
      <c r="G78" s="172"/>
      <c r="H78" s="173"/>
      <c r="I78" s="174"/>
      <c r="J78" s="170"/>
      <c r="K78" s="171"/>
      <c r="L78" s="170"/>
      <c r="M78" s="171"/>
      <c r="N78" s="23" t="s">
        <v>77</v>
      </c>
      <c r="O78" s="29"/>
      <c r="P78" s="30"/>
      <c r="Q78" s="31"/>
      <c r="R78" s="32"/>
      <c r="S78" s="38"/>
      <c r="T78" s="38"/>
      <c r="U78" s="38"/>
      <c r="BQ78" s="216" t="s">
        <v>93</v>
      </c>
      <c r="BR78" s="222"/>
      <c r="BS78" s="218" t="s">
        <v>161</v>
      </c>
      <c r="BT78" s="218" t="s">
        <v>162</v>
      </c>
      <c r="BU78" s="220"/>
      <c r="BV78" s="220"/>
      <c r="BW78" s="221" t="s">
        <v>92</v>
      </c>
    </row>
    <row r="79" spans="1:75" ht="14.45" customHeight="1">
      <c r="A79" s="103" t="s">
        <v>87</v>
      </c>
      <c r="B79" s="39" t="s">
        <v>99</v>
      </c>
      <c r="C79" s="28"/>
      <c r="D79" s="172"/>
      <c r="E79" s="173"/>
      <c r="F79" s="174"/>
      <c r="G79" s="172"/>
      <c r="H79" s="173"/>
      <c r="I79" s="174"/>
      <c r="J79" s="170"/>
      <c r="K79" s="171"/>
      <c r="L79" s="170"/>
      <c r="M79" s="171"/>
      <c r="N79" s="23" t="s">
        <v>77</v>
      </c>
      <c r="O79" s="29"/>
      <c r="P79" s="30"/>
      <c r="Q79" s="31"/>
      <c r="R79" s="32"/>
      <c r="S79" s="38"/>
      <c r="T79" s="38"/>
      <c r="U79" s="38"/>
      <c r="BQ79" s="216" t="s">
        <v>94</v>
      </c>
      <c r="BR79" s="222"/>
      <c r="BS79" s="218" t="s">
        <v>163</v>
      </c>
      <c r="BT79" s="218" t="s">
        <v>164</v>
      </c>
      <c r="BU79" s="220"/>
      <c r="BV79" s="220"/>
      <c r="BW79" s="221" t="s">
        <v>92</v>
      </c>
    </row>
    <row r="80" spans="1:75" ht="14.45" customHeight="1">
      <c r="A80" s="103" t="s">
        <v>89</v>
      </c>
      <c r="B80" s="39" t="s">
        <v>99</v>
      </c>
      <c r="C80" s="28"/>
      <c r="D80" s="172"/>
      <c r="E80" s="173"/>
      <c r="F80" s="174"/>
      <c r="G80" s="172"/>
      <c r="H80" s="173"/>
      <c r="I80" s="174"/>
      <c r="J80" s="172"/>
      <c r="K80" s="174"/>
      <c r="L80" s="170"/>
      <c r="M80" s="171"/>
      <c r="N80" s="23" t="s">
        <v>77</v>
      </c>
      <c r="O80" s="33"/>
      <c r="P80" s="30"/>
      <c r="Q80" s="31"/>
      <c r="R80" s="32"/>
      <c r="S80" s="38"/>
      <c r="T80" s="38"/>
      <c r="U80" s="38"/>
      <c r="BQ80" s="216" t="s">
        <v>95</v>
      </c>
      <c r="BR80" s="222"/>
      <c r="BS80" s="218" t="s">
        <v>160</v>
      </c>
      <c r="BT80" s="218" t="s">
        <v>160</v>
      </c>
      <c r="BU80" s="218" t="s">
        <v>160</v>
      </c>
      <c r="BV80" s="219"/>
      <c r="BW80" s="221" t="s">
        <v>92</v>
      </c>
    </row>
    <row r="81" spans="1:75" ht="14.45" customHeight="1">
      <c r="A81" s="103" t="s">
        <v>91</v>
      </c>
      <c r="B81" s="39" t="s">
        <v>99</v>
      </c>
      <c r="C81" s="28"/>
      <c r="D81" s="172"/>
      <c r="E81" s="173"/>
      <c r="F81" s="174"/>
      <c r="G81" s="170"/>
      <c r="H81" s="185"/>
      <c r="I81" s="171"/>
      <c r="J81" s="170"/>
      <c r="K81" s="171"/>
      <c r="L81" s="170"/>
      <c r="M81" s="171"/>
      <c r="N81" s="23" t="s">
        <v>92</v>
      </c>
      <c r="O81" s="24"/>
      <c r="P81" s="30"/>
      <c r="Q81" s="31"/>
      <c r="R81" s="32"/>
      <c r="S81" s="38"/>
      <c r="T81" s="38"/>
      <c r="U81" s="38"/>
      <c r="BQ81" s="216" t="s">
        <v>96</v>
      </c>
      <c r="BR81" s="224"/>
      <c r="BS81" s="218" t="s">
        <v>165</v>
      </c>
      <c r="BT81" s="220"/>
      <c r="BU81" s="220"/>
      <c r="BV81" s="219"/>
      <c r="BW81" s="221" t="s">
        <v>92</v>
      </c>
    </row>
    <row r="82" spans="1:75" ht="14.45" customHeight="1">
      <c r="A82" s="103" t="s">
        <v>93</v>
      </c>
      <c r="B82" s="39" t="s">
        <v>99</v>
      </c>
      <c r="C82" s="28"/>
      <c r="D82" s="172"/>
      <c r="E82" s="173"/>
      <c r="F82" s="174"/>
      <c r="G82" s="172"/>
      <c r="H82" s="173"/>
      <c r="I82" s="174"/>
      <c r="J82" s="170"/>
      <c r="K82" s="171"/>
      <c r="L82" s="170"/>
      <c r="M82" s="171"/>
      <c r="N82" s="23" t="s">
        <v>92</v>
      </c>
      <c r="O82" s="29"/>
      <c r="P82" s="30"/>
      <c r="Q82" s="31"/>
      <c r="R82" s="32"/>
      <c r="S82" s="38"/>
      <c r="T82" s="38"/>
      <c r="U82" s="38"/>
      <c r="BQ82" s="305" t="str">
        <f>T23</f>
        <v>2024-2025</v>
      </c>
      <c r="BR82" s="305"/>
      <c r="BS82" s="305"/>
      <c r="BT82" s="305"/>
      <c r="BU82" s="305"/>
      <c r="BV82" s="305"/>
      <c r="BW82" s="305"/>
    </row>
    <row r="83" spans="1:75" ht="14.45" customHeight="1">
      <c r="A83" s="103" t="s">
        <v>94</v>
      </c>
      <c r="B83" s="39" t="s">
        <v>99</v>
      </c>
      <c r="C83" s="28"/>
      <c r="D83" s="172"/>
      <c r="E83" s="173"/>
      <c r="F83" s="174"/>
      <c r="G83" s="172"/>
      <c r="H83" s="173"/>
      <c r="I83" s="174"/>
      <c r="J83" s="170"/>
      <c r="K83" s="171"/>
      <c r="L83" s="170"/>
      <c r="M83" s="171"/>
      <c r="N83" s="23" t="s">
        <v>92</v>
      </c>
      <c r="O83" s="29"/>
      <c r="P83" s="30"/>
      <c r="Q83" s="31"/>
      <c r="R83" s="32"/>
      <c r="S83" s="38"/>
      <c r="T83" s="38"/>
      <c r="U83" s="38"/>
      <c r="BQ83" s="206" t="s">
        <v>62</v>
      </c>
      <c r="BR83" s="207" t="s">
        <v>63</v>
      </c>
      <c r="BS83" s="208" t="s">
        <v>64</v>
      </c>
      <c r="BT83" s="209"/>
      <c r="BU83" s="209"/>
      <c r="BV83" s="209"/>
      <c r="BW83" s="210" t="s">
        <v>65</v>
      </c>
    </row>
    <row r="84" spans="1:75" ht="14.45" customHeight="1">
      <c r="A84" s="103" t="s">
        <v>95</v>
      </c>
      <c r="B84" s="39" t="s">
        <v>99</v>
      </c>
      <c r="C84" s="28"/>
      <c r="D84" s="172"/>
      <c r="E84" s="173"/>
      <c r="F84" s="174"/>
      <c r="G84" s="172"/>
      <c r="H84" s="173"/>
      <c r="I84" s="174"/>
      <c r="J84" s="172"/>
      <c r="K84" s="174"/>
      <c r="L84" s="167"/>
      <c r="M84" s="169"/>
      <c r="N84" s="23" t="s">
        <v>92</v>
      </c>
      <c r="O84" s="29"/>
      <c r="P84" s="30"/>
      <c r="Q84" s="31"/>
      <c r="R84" s="32"/>
      <c r="S84" s="38"/>
      <c r="T84" s="38"/>
      <c r="U84" s="38"/>
      <c r="BQ84" s="211"/>
      <c r="BR84" s="212"/>
      <c r="BS84" s="208" t="s">
        <v>68</v>
      </c>
      <c r="BT84" s="208" t="s">
        <v>69</v>
      </c>
      <c r="BU84" s="208" t="s">
        <v>70</v>
      </c>
      <c r="BV84" s="208" t="s">
        <v>71</v>
      </c>
      <c r="BW84" s="213"/>
    </row>
    <row r="85" spans="1:75" ht="14.45" customHeight="1">
      <c r="A85" s="103" t="s">
        <v>96</v>
      </c>
      <c r="B85" s="39" t="s">
        <v>99</v>
      </c>
      <c r="C85" s="34"/>
      <c r="D85" s="172"/>
      <c r="E85" s="173"/>
      <c r="F85" s="174"/>
      <c r="G85" s="170"/>
      <c r="H85" s="185"/>
      <c r="I85" s="171"/>
      <c r="J85" s="170"/>
      <c r="K85" s="171"/>
      <c r="L85" s="167"/>
      <c r="M85" s="169"/>
      <c r="N85" s="23" t="s">
        <v>92</v>
      </c>
      <c r="O85" s="33"/>
      <c r="P85" s="35"/>
      <c r="Q85" s="36"/>
      <c r="R85" s="37"/>
      <c r="S85" s="38"/>
      <c r="T85" s="38"/>
      <c r="U85" s="38"/>
      <c r="BQ85" s="214"/>
      <c r="BR85" s="215"/>
      <c r="BS85" s="208" t="s">
        <v>72</v>
      </c>
      <c r="BT85" s="208" t="s">
        <v>72</v>
      </c>
      <c r="BU85" s="208" t="s">
        <v>72</v>
      </c>
      <c r="BV85" s="208" t="s">
        <v>72</v>
      </c>
      <c r="BW85" s="208" t="s">
        <v>73</v>
      </c>
    </row>
    <row r="86" spans="1:75" ht="77.45" customHeight="1">
      <c r="A86" s="166" t="str">
        <f>T25</f>
        <v>2025-2026</v>
      </c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38"/>
      <c r="T86" s="38"/>
      <c r="U86" s="38"/>
      <c r="BQ86" s="216" t="s">
        <v>75</v>
      </c>
      <c r="BR86" s="217" t="s">
        <v>99</v>
      </c>
      <c r="BS86" s="218"/>
      <c r="BT86" s="219"/>
      <c r="BU86" s="220"/>
      <c r="BV86" s="220"/>
      <c r="BW86" s="221" t="s">
        <v>77</v>
      </c>
    </row>
    <row r="87" spans="1:75" ht="14.45" customHeight="1">
      <c r="A87" s="18" t="s">
        <v>62</v>
      </c>
      <c r="B87" s="86" t="s">
        <v>63</v>
      </c>
      <c r="C87" s="87"/>
      <c r="D87" s="88" t="s">
        <v>64</v>
      </c>
      <c r="E87" s="89"/>
      <c r="F87" s="89"/>
      <c r="G87" s="89"/>
      <c r="H87" s="89"/>
      <c r="I87" s="89"/>
      <c r="J87" s="89"/>
      <c r="K87" s="89"/>
      <c r="L87" s="89"/>
      <c r="M87" s="90"/>
      <c r="N87" s="91" t="s">
        <v>65</v>
      </c>
      <c r="O87" s="92"/>
      <c r="P87" s="91" t="s">
        <v>66</v>
      </c>
      <c r="Q87" s="93"/>
      <c r="R87" s="92"/>
      <c r="S87" s="38"/>
      <c r="T87" s="38"/>
      <c r="U87" s="38"/>
      <c r="BQ87" s="216" t="s">
        <v>78</v>
      </c>
      <c r="BR87" s="222"/>
      <c r="BS87" s="218"/>
      <c r="BT87" s="218"/>
      <c r="BU87" s="220"/>
      <c r="BV87" s="220"/>
      <c r="BW87" s="223" t="str">
        <f t="shared" ref="BW87:BW92" si="11">BW86</f>
        <v>49,00</v>
      </c>
    </row>
    <row r="88" spans="1:75" ht="19.5">
      <c r="A88" s="19"/>
      <c r="B88" s="94"/>
      <c r="C88" s="95"/>
      <c r="D88" s="88" t="s">
        <v>68</v>
      </c>
      <c r="E88" s="89"/>
      <c r="F88" s="90"/>
      <c r="G88" s="88" t="s">
        <v>69</v>
      </c>
      <c r="H88" s="89"/>
      <c r="I88" s="90"/>
      <c r="J88" s="88" t="s">
        <v>70</v>
      </c>
      <c r="K88" s="90"/>
      <c r="L88" s="88" t="s">
        <v>71</v>
      </c>
      <c r="M88" s="90"/>
      <c r="N88" s="96"/>
      <c r="O88" s="97"/>
      <c r="P88" s="96"/>
      <c r="Q88" s="98"/>
      <c r="R88" s="97"/>
      <c r="S88" s="38"/>
      <c r="T88" s="38"/>
      <c r="U88" s="38"/>
      <c r="BQ88" s="216" t="s">
        <v>79</v>
      </c>
      <c r="BR88" s="222"/>
      <c r="BS88" s="218"/>
      <c r="BT88" s="219"/>
      <c r="BU88" s="220"/>
      <c r="BV88" s="220"/>
      <c r="BW88" s="223" t="str">
        <f t="shared" si="11"/>
        <v>49,00</v>
      </c>
    </row>
    <row r="89" spans="1:75" ht="19.5">
      <c r="A89" s="20"/>
      <c r="B89" s="99"/>
      <c r="C89" s="100"/>
      <c r="D89" s="88" t="s">
        <v>72</v>
      </c>
      <c r="E89" s="89"/>
      <c r="F89" s="90"/>
      <c r="G89" s="88" t="s">
        <v>72</v>
      </c>
      <c r="H89" s="89"/>
      <c r="I89" s="90"/>
      <c r="J89" s="88" t="s">
        <v>72</v>
      </c>
      <c r="K89" s="90"/>
      <c r="L89" s="88" t="s">
        <v>72</v>
      </c>
      <c r="M89" s="90"/>
      <c r="N89" s="88" t="s">
        <v>73</v>
      </c>
      <c r="O89" s="90"/>
      <c r="P89" s="88" t="s">
        <v>74</v>
      </c>
      <c r="Q89" s="89"/>
      <c r="R89" s="90"/>
      <c r="S89" s="38"/>
      <c r="T89" s="38"/>
      <c r="U89" s="38"/>
      <c r="BQ89" s="216" t="s">
        <v>81</v>
      </c>
      <c r="BR89" s="222"/>
      <c r="BS89" s="218"/>
      <c r="BT89" s="218"/>
      <c r="BU89" s="220"/>
      <c r="BV89" s="220"/>
      <c r="BW89" s="223" t="str">
        <f t="shared" si="11"/>
        <v>49,00</v>
      </c>
    </row>
    <row r="90" spans="1:75" ht="14.45" customHeight="1">
      <c r="A90" s="103" t="s">
        <v>75</v>
      </c>
      <c r="B90" s="39" t="s">
        <v>99</v>
      </c>
      <c r="C90" s="22"/>
      <c r="D90" s="172" t="s">
        <v>166</v>
      </c>
      <c r="E90" s="173"/>
      <c r="F90" s="174"/>
      <c r="G90" s="167"/>
      <c r="H90" s="168"/>
      <c r="I90" s="169"/>
      <c r="J90" s="170"/>
      <c r="K90" s="171"/>
      <c r="L90" s="170"/>
      <c r="M90" s="171"/>
      <c r="N90" s="23" t="s">
        <v>77</v>
      </c>
      <c r="O90" s="24"/>
      <c r="P90" s="25">
        <v>14</v>
      </c>
      <c r="Q90" s="26"/>
      <c r="R90" s="27"/>
      <c r="S90" s="38"/>
      <c r="T90" s="38"/>
      <c r="U90" s="38"/>
      <c r="BQ90" s="216" t="s">
        <v>83</v>
      </c>
      <c r="BR90" s="222"/>
      <c r="BS90" s="218"/>
      <c r="BT90" s="218"/>
      <c r="BU90" s="220"/>
      <c r="BV90" s="220"/>
      <c r="BW90" s="223" t="str">
        <f t="shared" si="11"/>
        <v>49,00</v>
      </c>
    </row>
    <row r="91" spans="1:75" ht="14.45" customHeight="1">
      <c r="A91" s="103" t="s">
        <v>78</v>
      </c>
      <c r="B91" s="39" t="s">
        <v>99</v>
      </c>
      <c r="C91" s="28"/>
      <c r="D91" s="172" t="s">
        <v>167</v>
      </c>
      <c r="E91" s="173"/>
      <c r="F91" s="174"/>
      <c r="G91" s="172" t="s">
        <v>168</v>
      </c>
      <c r="H91" s="173"/>
      <c r="I91" s="174"/>
      <c r="J91" s="170"/>
      <c r="K91" s="171"/>
      <c r="L91" s="170"/>
      <c r="M91" s="171"/>
      <c r="N91" s="23" t="s">
        <v>77</v>
      </c>
      <c r="O91" s="29"/>
      <c r="P91" s="30"/>
      <c r="Q91" s="31"/>
      <c r="R91" s="32"/>
      <c r="S91" s="38"/>
      <c r="T91" s="38"/>
      <c r="U91" s="38"/>
      <c r="BQ91" s="216" t="s">
        <v>87</v>
      </c>
      <c r="BR91" s="222"/>
      <c r="BS91" s="218"/>
      <c r="BT91" s="218"/>
      <c r="BU91" s="220"/>
      <c r="BV91" s="220"/>
      <c r="BW91" s="223" t="str">
        <f t="shared" si="11"/>
        <v>49,00</v>
      </c>
    </row>
    <row r="92" spans="1:75" ht="14.45" customHeight="1">
      <c r="A92" s="103" t="s">
        <v>79</v>
      </c>
      <c r="B92" s="39" t="s">
        <v>99</v>
      </c>
      <c r="C92" s="28"/>
      <c r="D92" s="172" t="s">
        <v>169</v>
      </c>
      <c r="E92" s="173"/>
      <c r="F92" s="174"/>
      <c r="G92" s="167"/>
      <c r="H92" s="168"/>
      <c r="I92" s="169"/>
      <c r="J92" s="170"/>
      <c r="K92" s="171"/>
      <c r="L92" s="170"/>
      <c r="M92" s="171"/>
      <c r="N92" s="23" t="s">
        <v>77</v>
      </c>
      <c r="O92" s="29"/>
      <c r="P92" s="30"/>
      <c r="Q92" s="31"/>
      <c r="R92" s="32"/>
      <c r="S92" s="38"/>
      <c r="T92" s="38"/>
      <c r="U92" s="38"/>
      <c r="BQ92" s="216" t="s">
        <v>89</v>
      </c>
      <c r="BR92" s="222"/>
      <c r="BS92" s="218"/>
      <c r="BT92" s="218"/>
      <c r="BU92" s="218"/>
      <c r="BV92" s="220"/>
      <c r="BW92" s="223" t="str">
        <f t="shared" si="11"/>
        <v>49,00</v>
      </c>
    </row>
    <row r="93" spans="1:75" ht="14.45" customHeight="1">
      <c r="A93" s="103" t="s">
        <v>81</v>
      </c>
      <c r="B93" s="39" t="s">
        <v>99</v>
      </c>
      <c r="C93" s="28"/>
      <c r="D93" s="172" t="s">
        <v>170</v>
      </c>
      <c r="E93" s="173"/>
      <c r="F93" s="174"/>
      <c r="G93" s="172" t="s">
        <v>171</v>
      </c>
      <c r="H93" s="173"/>
      <c r="I93" s="174"/>
      <c r="J93" s="170"/>
      <c r="K93" s="171"/>
      <c r="L93" s="170"/>
      <c r="M93" s="171"/>
      <c r="N93" s="23" t="s">
        <v>77</v>
      </c>
      <c r="O93" s="29"/>
      <c r="P93" s="30"/>
      <c r="Q93" s="31"/>
      <c r="R93" s="32"/>
      <c r="S93" s="38"/>
      <c r="T93" s="38"/>
      <c r="U93" s="38"/>
      <c r="BQ93" s="216" t="s">
        <v>91</v>
      </c>
      <c r="BR93" s="222"/>
      <c r="BS93" s="218"/>
      <c r="BT93" s="220"/>
      <c r="BU93" s="220"/>
      <c r="BV93" s="220"/>
      <c r="BW93" s="221" t="s">
        <v>92</v>
      </c>
    </row>
    <row r="94" spans="1:75" ht="14.45" customHeight="1">
      <c r="A94" s="103" t="s">
        <v>83</v>
      </c>
      <c r="B94" s="39" t="s">
        <v>99</v>
      </c>
      <c r="C94" s="28"/>
      <c r="D94" s="172" t="s">
        <v>172</v>
      </c>
      <c r="E94" s="173"/>
      <c r="F94" s="174"/>
      <c r="G94" s="172" t="s">
        <v>173</v>
      </c>
      <c r="H94" s="173"/>
      <c r="I94" s="174"/>
      <c r="J94" s="170"/>
      <c r="K94" s="171"/>
      <c r="L94" s="170"/>
      <c r="M94" s="171"/>
      <c r="N94" s="23" t="s">
        <v>77</v>
      </c>
      <c r="O94" s="29"/>
      <c r="P94" s="30"/>
      <c r="Q94" s="31"/>
      <c r="R94" s="32"/>
      <c r="S94" s="38"/>
      <c r="T94" s="38"/>
      <c r="U94" s="38"/>
      <c r="BQ94" s="216" t="s">
        <v>93</v>
      </c>
      <c r="BR94" s="222"/>
      <c r="BS94" s="218"/>
      <c r="BT94" s="218"/>
      <c r="BU94" s="220"/>
      <c r="BV94" s="220"/>
      <c r="BW94" s="221" t="s">
        <v>92</v>
      </c>
    </row>
    <row r="95" spans="1:75" ht="14.45" customHeight="1">
      <c r="A95" s="103" t="s">
        <v>87</v>
      </c>
      <c r="B95" s="39" t="s">
        <v>99</v>
      </c>
      <c r="C95" s="28"/>
      <c r="D95" s="172" t="s">
        <v>174</v>
      </c>
      <c r="E95" s="173"/>
      <c r="F95" s="174"/>
      <c r="G95" s="172" t="s">
        <v>175</v>
      </c>
      <c r="H95" s="173"/>
      <c r="I95" s="174"/>
      <c r="J95" s="170"/>
      <c r="K95" s="171"/>
      <c r="L95" s="170"/>
      <c r="M95" s="171"/>
      <c r="N95" s="23" t="s">
        <v>77</v>
      </c>
      <c r="O95" s="29"/>
      <c r="P95" s="30"/>
      <c r="Q95" s="31"/>
      <c r="R95" s="32"/>
      <c r="S95" s="38"/>
      <c r="T95" s="38"/>
      <c r="U95" s="38"/>
      <c r="BQ95" s="216" t="s">
        <v>94</v>
      </c>
      <c r="BR95" s="222"/>
      <c r="BS95" s="218"/>
      <c r="BT95" s="218"/>
      <c r="BU95" s="220"/>
      <c r="BV95" s="220"/>
      <c r="BW95" s="221" t="s">
        <v>92</v>
      </c>
    </row>
    <row r="96" spans="1:75" ht="14.45" customHeight="1">
      <c r="A96" s="103" t="s">
        <v>89</v>
      </c>
      <c r="B96" s="39" t="s">
        <v>99</v>
      </c>
      <c r="C96" s="28"/>
      <c r="D96" s="172" t="s">
        <v>169</v>
      </c>
      <c r="E96" s="173"/>
      <c r="F96" s="174"/>
      <c r="G96" s="172" t="s">
        <v>169</v>
      </c>
      <c r="H96" s="173"/>
      <c r="I96" s="174"/>
      <c r="J96" s="172" t="s">
        <v>169</v>
      </c>
      <c r="K96" s="174"/>
      <c r="L96" s="170"/>
      <c r="M96" s="171"/>
      <c r="N96" s="23" t="s">
        <v>77</v>
      </c>
      <c r="O96" s="33"/>
      <c r="P96" s="30"/>
      <c r="Q96" s="31"/>
      <c r="R96" s="32"/>
      <c r="S96" s="38"/>
      <c r="T96" s="38"/>
      <c r="U96" s="38"/>
      <c r="BQ96" s="216" t="s">
        <v>95</v>
      </c>
      <c r="BR96" s="222"/>
      <c r="BS96" s="218"/>
      <c r="BT96" s="218"/>
      <c r="BU96" s="218"/>
      <c r="BV96" s="219"/>
      <c r="BW96" s="221" t="s">
        <v>92</v>
      </c>
    </row>
    <row r="97" spans="1:75" ht="14.45" customHeight="1">
      <c r="A97" s="103" t="s">
        <v>91</v>
      </c>
      <c r="B97" s="39" t="s">
        <v>99</v>
      </c>
      <c r="C97" s="28"/>
      <c r="D97" s="172" t="s">
        <v>176</v>
      </c>
      <c r="E97" s="173"/>
      <c r="F97" s="174"/>
      <c r="G97" s="170"/>
      <c r="H97" s="185"/>
      <c r="I97" s="171"/>
      <c r="J97" s="170"/>
      <c r="K97" s="171"/>
      <c r="L97" s="170"/>
      <c r="M97" s="171"/>
      <c r="N97" s="23" t="s">
        <v>92</v>
      </c>
      <c r="O97" s="24"/>
      <c r="P97" s="30"/>
      <c r="Q97" s="31"/>
      <c r="R97" s="32"/>
      <c r="S97" s="38"/>
      <c r="T97" s="38"/>
      <c r="U97" s="38"/>
      <c r="BQ97" s="216" t="s">
        <v>96</v>
      </c>
      <c r="BR97" s="224"/>
      <c r="BS97" s="218"/>
      <c r="BT97" s="220"/>
      <c r="BU97" s="220"/>
      <c r="BV97" s="219"/>
      <c r="BW97" s="221" t="s">
        <v>92</v>
      </c>
    </row>
    <row r="98" spans="1:75" ht="14.45" customHeight="1">
      <c r="A98" s="103" t="s">
        <v>93</v>
      </c>
      <c r="B98" s="39" t="s">
        <v>99</v>
      </c>
      <c r="C98" s="28"/>
      <c r="D98" s="172" t="s">
        <v>177</v>
      </c>
      <c r="E98" s="173"/>
      <c r="F98" s="174"/>
      <c r="G98" s="172" t="s">
        <v>178</v>
      </c>
      <c r="H98" s="173"/>
      <c r="I98" s="174"/>
      <c r="J98" s="170"/>
      <c r="K98" s="171"/>
      <c r="L98" s="170"/>
      <c r="M98" s="171"/>
      <c r="N98" s="23" t="s">
        <v>92</v>
      </c>
      <c r="O98" s="29"/>
      <c r="P98" s="30"/>
      <c r="Q98" s="31"/>
      <c r="R98" s="32"/>
      <c r="S98" s="38"/>
      <c r="T98" s="38"/>
      <c r="U98" s="38"/>
      <c r="BQ98" s="305" t="str">
        <f>T24</f>
        <v>2024-2026</v>
      </c>
      <c r="BR98" s="305"/>
      <c r="BS98" s="305"/>
      <c r="BT98" s="305"/>
      <c r="BU98" s="305"/>
      <c r="BV98" s="305"/>
      <c r="BW98" s="305"/>
    </row>
    <row r="99" spans="1:75" ht="14.45" customHeight="1">
      <c r="A99" s="103" t="s">
        <v>94</v>
      </c>
      <c r="B99" s="39" t="s">
        <v>99</v>
      </c>
      <c r="C99" s="28"/>
      <c r="D99" s="172" t="s">
        <v>179</v>
      </c>
      <c r="E99" s="173"/>
      <c r="F99" s="174"/>
      <c r="G99" s="172" t="s">
        <v>180</v>
      </c>
      <c r="H99" s="173"/>
      <c r="I99" s="174"/>
      <c r="J99" s="170"/>
      <c r="K99" s="171"/>
      <c r="L99" s="170"/>
      <c r="M99" s="171"/>
      <c r="N99" s="23" t="s">
        <v>92</v>
      </c>
      <c r="O99" s="29"/>
      <c r="P99" s="30"/>
      <c r="Q99" s="31"/>
      <c r="R99" s="32"/>
      <c r="S99" s="38"/>
      <c r="T99" s="38"/>
      <c r="U99" s="38"/>
      <c r="BQ99" s="206" t="s">
        <v>62</v>
      </c>
      <c r="BR99" s="207" t="s">
        <v>63</v>
      </c>
      <c r="BS99" s="208" t="s">
        <v>64</v>
      </c>
      <c r="BT99" s="209"/>
      <c r="BU99" s="209"/>
      <c r="BV99" s="209"/>
      <c r="BW99" s="210" t="s">
        <v>65</v>
      </c>
    </row>
    <row r="100" spans="1:75" ht="14.45" customHeight="1">
      <c r="A100" s="103" t="s">
        <v>95</v>
      </c>
      <c r="B100" s="39" t="s">
        <v>99</v>
      </c>
      <c r="C100" s="28"/>
      <c r="D100" s="172" t="s">
        <v>176</v>
      </c>
      <c r="E100" s="173"/>
      <c r="F100" s="174"/>
      <c r="G100" s="172" t="s">
        <v>176</v>
      </c>
      <c r="H100" s="173"/>
      <c r="I100" s="174"/>
      <c r="J100" s="172" t="s">
        <v>176</v>
      </c>
      <c r="K100" s="174"/>
      <c r="L100" s="167"/>
      <c r="M100" s="169"/>
      <c r="N100" s="23" t="s">
        <v>92</v>
      </c>
      <c r="O100" s="29"/>
      <c r="P100" s="30"/>
      <c r="Q100" s="31"/>
      <c r="R100" s="32"/>
      <c r="S100" s="38"/>
      <c r="T100" s="38"/>
      <c r="U100" s="38"/>
      <c r="BQ100" s="211"/>
      <c r="BR100" s="212"/>
      <c r="BS100" s="208" t="s">
        <v>68</v>
      </c>
      <c r="BT100" s="208" t="s">
        <v>69</v>
      </c>
      <c r="BU100" s="208" t="s">
        <v>70</v>
      </c>
      <c r="BV100" s="208" t="s">
        <v>71</v>
      </c>
      <c r="BW100" s="213"/>
    </row>
    <row r="101" spans="1:75" ht="14.45" customHeight="1">
      <c r="A101" s="103" t="s">
        <v>96</v>
      </c>
      <c r="B101" s="39" t="s">
        <v>99</v>
      </c>
      <c r="C101" s="34"/>
      <c r="D101" s="172" t="s">
        <v>181</v>
      </c>
      <c r="E101" s="173"/>
      <c r="F101" s="174"/>
      <c r="G101" s="170"/>
      <c r="H101" s="185"/>
      <c r="I101" s="171"/>
      <c r="J101" s="170"/>
      <c r="K101" s="171"/>
      <c r="L101" s="167"/>
      <c r="M101" s="169"/>
      <c r="N101" s="23" t="s">
        <v>92</v>
      </c>
      <c r="O101" s="33"/>
      <c r="P101" s="35"/>
      <c r="Q101" s="36"/>
      <c r="R101" s="37"/>
      <c r="S101" s="38"/>
      <c r="T101" s="38"/>
      <c r="U101" s="38"/>
      <c r="BQ101" s="214"/>
      <c r="BR101" s="215"/>
      <c r="BS101" s="208" t="s">
        <v>72</v>
      </c>
      <c r="BT101" s="208" t="s">
        <v>72</v>
      </c>
      <c r="BU101" s="208" t="s">
        <v>72</v>
      </c>
      <c r="BV101" s="208" t="s">
        <v>72</v>
      </c>
      <c r="BW101" s="208" t="s">
        <v>73</v>
      </c>
    </row>
    <row r="102" spans="1:75" ht="42.6" customHeight="1">
      <c r="A102" s="38" t="s">
        <v>150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BQ102" s="216" t="s">
        <v>75</v>
      </c>
      <c r="BR102" s="217" t="s">
        <v>99</v>
      </c>
      <c r="BS102" s="218"/>
      <c r="BT102" s="219"/>
      <c r="BU102" s="220"/>
      <c r="BV102" s="220"/>
      <c r="BW102" s="221" t="s">
        <v>77</v>
      </c>
    </row>
    <row r="103" spans="1:75" ht="35.1" customHeight="1">
      <c r="A103" s="40" t="s">
        <v>116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BQ103" s="216" t="s">
        <v>78</v>
      </c>
      <c r="BR103" s="222"/>
      <c r="BS103" s="218"/>
      <c r="BT103" s="218"/>
      <c r="BU103" s="220"/>
      <c r="BV103" s="220"/>
      <c r="BW103" s="223" t="str">
        <f t="shared" ref="BW103:BW108" si="12">BW102</f>
        <v>49,00</v>
      </c>
    </row>
    <row r="104" spans="1:75" ht="57.95" customHeight="1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41"/>
      <c r="T104" s="41"/>
      <c r="U104" s="41"/>
      <c r="BQ104" s="216" t="s">
        <v>79</v>
      </c>
      <c r="BR104" s="222"/>
      <c r="BS104" s="218"/>
      <c r="BT104" s="219"/>
      <c r="BU104" s="220"/>
      <c r="BV104" s="220"/>
      <c r="BW104" s="223" t="str">
        <f t="shared" si="12"/>
        <v>49,00</v>
      </c>
    </row>
    <row r="105" spans="1:75" ht="14.45" customHeight="1">
      <c r="A105" s="18" t="s">
        <v>62</v>
      </c>
      <c r="B105" s="86" t="s">
        <v>63</v>
      </c>
      <c r="C105" s="87"/>
      <c r="D105" s="88" t="s">
        <v>64</v>
      </c>
      <c r="E105" s="89"/>
      <c r="F105" s="89"/>
      <c r="G105" s="89"/>
      <c r="H105" s="89"/>
      <c r="I105" s="89"/>
      <c r="J105" s="89"/>
      <c r="K105" s="89"/>
      <c r="L105" s="89"/>
      <c r="M105" s="90"/>
      <c r="N105" s="91" t="s">
        <v>65</v>
      </c>
      <c r="O105" s="92"/>
      <c r="P105" s="91" t="s">
        <v>66</v>
      </c>
      <c r="Q105" s="93"/>
      <c r="R105" s="92"/>
      <c r="S105" s="38"/>
      <c r="T105" s="38"/>
      <c r="U105" s="38"/>
      <c r="BQ105" s="216" t="s">
        <v>81</v>
      </c>
      <c r="BR105" s="222"/>
      <c r="BS105" s="218"/>
      <c r="BT105" s="218"/>
      <c r="BU105" s="220"/>
      <c r="BV105" s="220"/>
      <c r="BW105" s="223" t="str">
        <f t="shared" si="12"/>
        <v>49,00</v>
      </c>
    </row>
    <row r="106" spans="1:75" ht="19.5">
      <c r="A106" s="19"/>
      <c r="B106" s="94"/>
      <c r="C106" s="95"/>
      <c r="D106" s="88" t="s">
        <v>68</v>
      </c>
      <c r="E106" s="89"/>
      <c r="F106" s="90"/>
      <c r="G106" s="88" t="s">
        <v>69</v>
      </c>
      <c r="H106" s="89"/>
      <c r="I106" s="90"/>
      <c r="J106" s="88" t="s">
        <v>70</v>
      </c>
      <c r="K106" s="90"/>
      <c r="L106" s="88" t="s">
        <v>71</v>
      </c>
      <c r="M106" s="90"/>
      <c r="N106" s="96"/>
      <c r="O106" s="97"/>
      <c r="P106" s="96"/>
      <c r="Q106" s="98"/>
      <c r="R106" s="97"/>
      <c r="S106" s="38"/>
      <c r="T106" s="38"/>
      <c r="U106" s="38"/>
      <c r="BQ106" s="216" t="s">
        <v>83</v>
      </c>
      <c r="BR106" s="222"/>
      <c r="BS106" s="218"/>
      <c r="BT106" s="218"/>
      <c r="BU106" s="220"/>
      <c r="BV106" s="220"/>
      <c r="BW106" s="223" t="str">
        <f t="shared" si="12"/>
        <v>49,00</v>
      </c>
    </row>
    <row r="107" spans="1:75" ht="19.5">
      <c r="A107" s="20"/>
      <c r="B107" s="99"/>
      <c r="C107" s="100"/>
      <c r="D107" s="88" t="s">
        <v>72</v>
      </c>
      <c r="E107" s="89"/>
      <c r="F107" s="90"/>
      <c r="G107" s="88" t="s">
        <v>72</v>
      </c>
      <c r="H107" s="89"/>
      <c r="I107" s="90"/>
      <c r="J107" s="88" t="s">
        <v>72</v>
      </c>
      <c r="K107" s="90"/>
      <c r="L107" s="88" t="s">
        <v>72</v>
      </c>
      <c r="M107" s="90"/>
      <c r="N107" s="88" t="s">
        <v>73</v>
      </c>
      <c r="O107" s="90"/>
      <c r="P107" s="88" t="s">
        <v>74</v>
      </c>
      <c r="Q107" s="89"/>
      <c r="R107" s="90"/>
      <c r="S107" s="38"/>
      <c r="T107" s="38"/>
      <c r="U107" s="38"/>
      <c r="BQ107" s="216" t="s">
        <v>87</v>
      </c>
      <c r="BR107" s="222"/>
      <c r="BS107" s="218"/>
      <c r="BT107" s="218"/>
      <c r="BU107" s="220"/>
      <c r="BV107" s="220"/>
      <c r="BW107" s="223" t="str">
        <f t="shared" si="12"/>
        <v>49,00</v>
      </c>
    </row>
    <row r="108" spans="1:75" ht="14.45" customHeight="1">
      <c r="A108" s="103" t="s">
        <v>75</v>
      </c>
      <c r="B108" s="39" t="s">
        <v>99</v>
      </c>
      <c r="C108" s="22"/>
      <c r="D108" s="109"/>
      <c r="E108" s="110"/>
      <c r="F108" s="111"/>
      <c r="G108" s="80"/>
      <c r="H108" s="81"/>
      <c r="I108" s="82"/>
      <c r="J108" s="76"/>
      <c r="K108" s="78"/>
      <c r="L108" s="76"/>
      <c r="M108" s="78"/>
      <c r="N108" s="23" t="s">
        <v>77</v>
      </c>
      <c r="O108" s="24"/>
      <c r="P108" s="25">
        <v>14</v>
      </c>
      <c r="Q108" s="26"/>
      <c r="R108" s="27"/>
      <c r="S108" s="38"/>
      <c r="T108" s="38"/>
      <c r="U108" s="38"/>
      <c r="BQ108" s="216" t="s">
        <v>89</v>
      </c>
      <c r="BR108" s="222"/>
      <c r="BS108" s="218"/>
      <c r="BT108" s="218"/>
      <c r="BU108" s="218"/>
      <c r="BV108" s="220"/>
      <c r="BW108" s="223" t="str">
        <f t="shared" si="12"/>
        <v>49,00</v>
      </c>
    </row>
    <row r="109" spans="1:75" ht="14.45" customHeight="1">
      <c r="A109" s="103" t="s">
        <v>78</v>
      </c>
      <c r="B109" s="39" t="s">
        <v>99</v>
      </c>
      <c r="C109" s="28"/>
      <c r="D109" s="109"/>
      <c r="E109" s="110"/>
      <c r="F109" s="111"/>
      <c r="G109" s="109"/>
      <c r="H109" s="110"/>
      <c r="I109" s="111"/>
      <c r="J109" s="76"/>
      <c r="K109" s="78"/>
      <c r="L109" s="76"/>
      <c r="M109" s="78"/>
      <c r="N109" s="23" t="s">
        <v>77</v>
      </c>
      <c r="O109" s="29"/>
      <c r="P109" s="30"/>
      <c r="Q109" s="31"/>
      <c r="R109" s="32"/>
      <c r="S109" s="38"/>
      <c r="T109" s="38"/>
      <c r="U109" s="38"/>
      <c r="BQ109" s="216" t="s">
        <v>91</v>
      </c>
      <c r="BR109" s="222"/>
      <c r="BS109" s="218"/>
      <c r="BT109" s="220"/>
      <c r="BU109" s="220"/>
      <c r="BV109" s="220"/>
      <c r="BW109" s="221" t="s">
        <v>92</v>
      </c>
    </row>
    <row r="110" spans="1:75" ht="14.45" customHeight="1">
      <c r="A110" s="103" t="s">
        <v>79</v>
      </c>
      <c r="B110" s="39" t="s">
        <v>99</v>
      </c>
      <c r="C110" s="28"/>
      <c r="D110" s="109"/>
      <c r="E110" s="110"/>
      <c r="F110" s="111"/>
      <c r="G110" s="80"/>
      <c r="H110" s="81"/>
      <c r="I110" s="82"/>
      <c r="J110" s="76"/>
      <c r="K110" s="78"/>
      <c r="L110" s="76"/>
      <c r="M110" s="78"/>
      <c r="N110" s="23" t="s">
        <v>77</v>
      </c>
      <c r="O110" s="29"/>
      <c r="P110" s="30"/>
      <c r="Q110" s="31"/>
      <c r="R110" s="32"/>
      <c r="S110" s="38"/>
      <c r="T110" s="38"/>
      <c r="U110" s="38"/>
      <c r="BQ110" s="216" t="s">
        <v>93</v>
      </c>
      <c r="BR110" s="222"/>
      <c r="BS110" s="218"/>
      <c r="BT110" s="218"/>
      <c r="BU110" s="220"/>
      <c r="BV110" s="220"/>
      <c r="BW110" s="221" t="s">
        <v>92</v>
      </c>
    </row>
    <row r="111" spans="1:75" ht="14.45" customHeight="1">
      <c r="A111" s="103" t="s">
        <v>81</v>
      </c>
      <c r="B111" s="39" t="s">
        <v>99</v>
      </c>
      <c r="C111" s="28"/>
      <c r="D111" s="109"/>
      <c r="E111" s="110"/>
      <c r="F111" s="111"/>
      <c r="G111" s="109"/>
      <c r="H111" s="110"/>
      <c r="I111" s="111"/>
      <c r="J111" s="76"/>
      <c r="K111" s="78"/>
      <c r="L111" s="76"/>
      <c r="M111" s="78"/>
      <c r="N111" s="23" t="s">
        <v>77</v>
      </c>
      <c r="O111" s="29"/>
      <c r="P111" s="30"/>
      <c r="Q111" s="31"/>
      <c r="R111" s="32"/>
      <c r="S111" s="38"/>
      <c r="T111" s="38"/>
      <c r="U111" s="38"/>
      <c r="BQ111" s="216" t="s">
        <v>94</v>
      </c>
      <c r="BR111" s="222"/>
      <c r="BS111" s="218"/>
      <c r="BT111" s="218"/>
      <c r="BU111" s="220"/>
      <c r="BV111" s="220"/>
      <c r="BW111" s="221" t="s">
        <v>92</v>
      </c>
    </row>
    <row r="112" spans="1:75" ht="14.45" customHeight="1">
      <c r="A112" s="103" t="s">
        <v>83</v>
      </c>
      <c r="B112" s="39" t="s">
        <v>99</v>
      </c>
      <c r="C112" s="28"/>
      <c r="D112" s="109"/>
      <c r="E112" s="110"/>
      <c r="F112" s="111"/>
      <c r="G112" s="109"/>
      <c r="H112" s="110"/>
      <c r="I112" s="111"/>
      <c r="J112" s="76"/>
      <c r="K112" s="78"/>
      <c r="L112" s="76"/>
      <c r="M112" s="78"/>
      <c r="N112" s="23" t="s">
        <v>77</v>
      </c>
      <c r="O112" s="29"/>
      <c r="P112" s="30"/>
      <c r="Q112" s="31"/>
      <c r="R112" s="32"/>
      <c r="S112" s="38"/>
      <c r="T112" s="38"/>
      <c r="U112" s="38"/>
      <c r="BQ112" s="216" t="s">
        <v>95</v>
      </c>
      <c r="BR112" s="222"/>
      <c r="BS112" s="218"/>
      <c r="BT112" s="218"/>
      <c r="BU112" s="218"/>
      <c r="BV112" s="219"/>
      <c r="BW112" s="221" t="s">
        <v>92</v>
      </c>
    </row>
    <row r="113" spans="1:75" ht="14.45" customHeight="1">
      <c r="A113" s="103" t="s">
        <v>87</v>
      </c>
      <c r="B113" s="39" t="s">
        <v>99</v>
      </c>
      <c r="C113" s="28"/>
      <c r="D113" s="109"/>
      <c r="E113" s="110"/>
      <c r="F113" s="111"/>
      <c r="G113" s="109"/>
      <c r="H113" s="110"/>
      <c r="I113" s="111"/>
      <c r="J113" s="76"/>
      <c r="K113" s="78"/>
      <c r="L113" s="76"/>
      <c r="M113" s="78"/>
      <c r="N113" s="23" t="s">
        <v>77</v>
      </c>
      <c r="O113" s="29"/>
      <c r="P113" s="30"/>
      <c r="Q113" s="31"/>
      <c r="R113" s="32"/>
      <c r="S113" s="38"/>
      <c r="T113" s="38"/>
      <c r="U113" s="38"/>
      <c r="BQ113" s="216" t="s">
        <v>96</v>
      </c>
      <c r="BR113" s="224"/>
      <c r="BS113" s="218"/>
      <c r="BT113" s="220"/>
      <c r="BU113" s="220"/>
      <c r="BV113" s="219"/>
      <c r="BW113" s="221" t="s">
        <v>92</v>
      </c>
    </row>
    <row r="114" spans="1:75" ht="14.45" customHeight="1">
      <c r="A114" s="103" t="s">
        <v>89</v>
      </c>
      <c r="B114" s="39" t="s">
        <v>99</v>
      </c>
      <c r="C114" s="28"/>
      <c r="D114" s="109"/>
      <c r="E114" s="110"/>
      <c r="F114" s="111"/>
      <c r="G114" s="109"/>
      <c r="H114" s="110"/>
      <c r="I114" s="111"/>
      <c r="J114" s="109"/>
      <c r="K114" s="111"/>
      <c r="L114" s="76"/>
      <c r="M114" s="78"/>
      <c r="N114" s="23" t="s">
        <v>77</v>
      </c>
      <c r="O114" s="33"/>
      <c r="P114" s="30"/>
      <c r="Q114" s="31"/>
      <c r="R114" s="32"/>
      <c r="S114" s="38"/>
      <c r="T114" s="38"/>
      <c r="U114" s="38"/>
      <c r="BQ114" s="305" t="str">
        <f>T25</f>
        <v>2025-2026</v>
      </c>
      <c r="BR114" s="305"/>
      <c r="BS114" s="305"/>
      <c r="BT114" s="305"/>
      <c r="BU114" s="305"/>
      <c r="BV114" s="305"/>
      <c r="BW114" s="305"/>
    </row>
    <row r="115" spans="1:75" ht="14.45" customHeight="1">
      <c r="A115" s="103" t="s">
        <v>91</v>
      </c>
      <c r="B115" s="39" t="s">
        <v>99</v>
      </c>
      <c r="C115" s="28"/>
      <c r="D115" s="109"/>
      <c r="E115" s="110"/>
      <c r="F115" s="111"/>
      <c r="G115" s="76"/>
      <c r="H115" s="77"/>
      <c r="I115" s="78"/>
      <c r="J115" s="76"/>
      <c r="K115" s="78"/>
      <c r="L115" s="76"/>
      <c r="M115" s="78"/>
      <c r="N115" s="23" t="s">
        <v>92</v>
      </c>
      <c r="O115" s="24"/>
      <c r="P115" s="30"/>
      <c r="Q115" s="31"/>
      <c r="R115" s="32"/>
      <c r="S115" s="38"/>
      <c r="T115" s="38"/>
      <c r="U115" s="38"/>
      <c r="BQ115" s="206" t="s">
        <v>62</v>
      </c>
      <c r="BR115" s="207" t="s">
        <v>63</v>
      </c>
      <c r="BS115" s="208" t="s">
        <v>64</v>
      </c>
      <c r="BT115" s="209"/>
      <c r="BU115" s="209"/>
      <c r="BV115" s="209"/>
      <c r="BW115" s="210" t="s">
        <v>65</v>
      </c>
    </row>
    <row r="116" spans="1:75" ht="14.45" customHeight="1">
      <c r="A116" s="103" t="s">
        <v>93</v>
      </c>
      <c r="B116" s="39" t="s">
        <v>99</v>
      </c>
      <c r="C116" s="28"/>
      <c r="D116" s="109"/>
      <c r="E116" s="110"/>
      <c r="F116" s="111"/>
      <c r="G116" s="109"/>
      <c r="H116" s="110"/>
      <c r="I116" s="111"/>
      <c r="J116" s="76"/>
      <c r="K116" s="78"/>
      <c r="L116" s="76"/>
      <c r="M116" s="78"/>
      <c r="N116" s="23" t="s">
        <v>92</v>
      </c>
      <c r="O116" s="29"/>
      <c r="P116" s="30"/>
      <c r="Q116" s="31"/>
      <c r="R116" s="32"/>
      <c r="S116" s="38"/>
      <c r="T116" s="38"/>
      <c r="U116" s="38"/>
      <c r="BQ116" s="211"/>
      <c r="BR116" s="212"/>
      <c r="BS116" s="208" t="s">
        <v>68</v>
      </c>
      <c r="BT116" s="208" t="s">
        <v>69</v>
      </c>
      <c r="BU116" s="208" t="s">
        <v>70</v>
      </c>
      <c r="BV116" s="208" t="s">
        <v>71</v>
      </c>
      <c r="BW116" s="213"/>
    </row>
    <row r="117" spans="1:75" ht="14.45" customHeight="1">
      <c r="A117" s="103" t="s">
        <v>94</v>
      </c>
      <c r="B117" s="39" t="s">
        <v>99</v>
      </c>
      <c r="C117" s="28"/>
      <c r="D117" s="109"/>
      <c r="E117" s="110"/>
      <c r="F117" s="111"/>
      <c r="G117" s="109"/>
      <c r="H117" s="110"/>
      <c r="I117" s="111"/>
      <c r="J117" s="76"/>
      <c r="K117" s="78"/>
      <c r="L117" s="76"/>
      <c r="M117" s="78"/>
      <c r="N117" s="23" t="s">
        <v>92</v>
      </c>
      <c r="O117" s="29"/>
      <c r="P117" s="30"/>
      <c r="Q117" s="31"/>
      <c r="R117" s="32"/>
      <c r="S117" s="38"/>
      <c r="T117" s="38"/>
      <c r="U117" s="38"/>
      <c r="BQ117" s="214"/>
      <c r="BR117" s="215"/>
      <c r="BS117" s="208" t="s">
        <v>72</v>
      </c>
      <c r="BT117" s="208" t="s">
        <v>72</v>
      </c>
      <c r="BU117" s="208" t="s">
        <v>72</v>
      </c>
      <c r="BV117" s="208" t="s">
        <v>72</v>
      </c>
      <c r="BW117" s="208" t="s">
        <v>73</v>
      </c>
    </row>
    <row r="118" spans="1:75" ht="14.45" customHeight="1">
      <c r="A118" s="103" t="s">
        <v>95</v>
      </c>
      <c r="B118" s="39" t="s">
        <v>99</v>
      </c>
      <c r="C118" s="28"/>
      <c r="D118" s="109"/>
      <c r="E118" s="110"/>
      <c r="F118" s="111"/>
      <c r="G118" s="109"/>
      <c r="H118" s="110"/>
      <c r="I118" s="111"/>
      <c r="J118" s="109"/>
      <c r="K118" s="111"/>
      <c r="L118" s="80"/>
      <c r="M118" s="82"/>
      <c r="N118" s="23" t="s">
        <v>92</v>
      </c>
      <c r="O118" s="29"/>
      <c r="P118" s="30"/>
      <c r="Q118" s="31"/>
      <c r="R118" s="32"/>
      <c r="S118" s="38"/>
      <c r="T118" s="38"/>
      <c r="U118" s="38"/>
      <c r="BQ118" s="216" t="s">
        <v>75</v>
      </c>
      <c r="BR118" s="217" t="s">
        <v>99</v>
      </c>
      <c r="BS118" s="218" t="s">
        <v>182</v>
      </c>
      <c r="BT118" s="219"/>
      <c r="BU118" s="220"/>
      <c r="BV118" s="220"/>
      <c r="BW118" s="221" t="s">
        <v>77</v>
      </c>
    </row>
    <row r="119" spans="1:75" ht="14.45" customHeight="1">
      <c r="A119" s="103" t="s">
        <v>96</v>
      </c>
      <c r="B119" s="39" t="s">
        <v>99</v>
      </c>
      <c r="C119" s="34"/>
      <c r="D119" s="109"/>
      <c r="E119" s="110"/>
      <c r="F119" s="111"/>
      <c r="G119" s="76"/>
      <c r="H119" s="77"/>
      <c r="I119" s="78"/>
      <c r="J119" s="76"/>
      <c r="K119" s="78"/>
      <c r="L119" s="80"/>
      <c r="M119" s="82"/>
      <c r="N119" s="23" t="s">
        <v>92</v>
      </c>
      <c r="O119" s="33"/>
      <c r="P119" s="35"/>
      <c r="Q119" s="36"/>
      <c r="R119" s="37"/>
      <c r="S119" s="38"/>
      <c r="T119" s="38"/>
      <c r="U119" s="38"/>
      <c r="BQ119" s="216" t="s">
        <v>78</v>
      </c>
      <c r="BR119" s="222"/>
      <c r="BS119" s="218" t="s">
        <v>183</v>
      </c>
      <c r="BT119" s="218" t="s">
        <v>184</v>
      </c>
      <c r="BU119" s="220"/>
      <c r="BV119" s="220"/>
      <c r="BW119" s="223" t="str">
        <f t="shared" ref="BW119:BW124" si="13">BW118</f>
        <v>49,00</v>
      </c>
    </row>
    <row r="120" spans="1:75" ht="92.45" customHeight="1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12"/>
      <c r="T120" s="112"/>
      <c r="U120" s="112"/>
      <c r="BQ120" s="216" t="s">
        <v>79</v>
      </c>
      <c r="BR120" s="222"/>
      <c r="BS120" s="218" t="s">
        <v>185</v>
      </c>
      <c r="BT120" s="219"/>
      <c r="BU120" s="220"/>
      <c r="BV120" s="220"/>
      <c r="BW120" s="223" t="str">
        <f t="shared" si="13"/>
        <v>49,00</v>
      </c>
    </row>
    <row r="121" spans="1:75" ht="14.45" customHeight="1">
      <c r="A121" s="18" t="s">
        <v>62</v>
      </c>
      <c r="B121" s="86" t="s">
        <v>63</v>
      </c>
      <c r="C121" s="87"/>
      <c r="D121" s="88" t="s">
        <v>64</v>
      </c>
      <c r="E121" s="89"/>
      <c r="F121" s="89"/>
      <c r="G121" s="89"/>
      <c r="H121" s="89"/>
      <c r="I121" s="89"/>
      <c r="J121" s="89"/>
      <c r="K121" s="89"/>
      <c r="L121" s="89"/>
      <c r="M121" s="90"/>
      <c r="N121" s="91" t="s">
        <v>65</v>
      </c>
      <c r="O121" s="92"/>
      <c r="P121" s="91" t="s">
        <v>66</v>
      </c>
      <c r="Q121" s="93"/>
      <c r="R121" s="92"/>
      <c r="S121" s="38"/>
      <c r="T121" s="38"/>
      <c r="U121" s="38"/>
      <c r="BQ121" s="216" t="s">
        <v>81</v>
      </c>
      <c r="BR121" s="222"/>
      <c r="BS121" s="218" t="s">
        <v>186</v>
      </c>
      <c r="BT121" s="218" t="s">
        <v>187</v>
      </c>
      <c r="BU121" s="220"/>
      <c r="BV121" s="220"/>
      <c r="BW121" s="223" t="str">
        <f t="shared" si="13"/>
        <v>49,00</v>
      </c>
    </row>
    <row r="122" spans="1:75" ht="19.5">
      <c r="A122" s="19"/>
      <c r="B122" s="94"/>
      <c r="C122" s="95"/>
      <c r="D122" s="88" t="s">
        <v>68</v>
      </c>
      <c r="E122" s="89"/>
      <c r="F122" s="90"/>
      <c r="G122" s="88" t="s">
        <v>69</v>
      </c>
      <c r="H122" s="89"/>
      <c r="I122" s="90"/>
      <c r="J122" s="88" t="s">
        <v>70</v>
      </c>
      <c r="K122" s="90"/>
      <c r="L122" s="88" t="s">
        <v>71</v>
      </c>
      <c r="M122" s="90"/>
      <c r="N122" s="96"/>
      <c r="O122" s="97"/>
      <c r="P122" s="96"/>
      <c r="Q122" s="98"/>
      <c r="R122" s="97"/>
      <c r="S122" s="38"/>
      <c r="T122" s="38"/>
      <c r="U122" s="38"/>
      <c r="BQ122" s="216" t="s">
        <v>83</v>
      </c>
      <c r="BR122" s="222"/>
      <c r="BS122" s="218" t="s">
        <v>188</v>
      </c>
      <c r="BT122" s="218" t="s">
        <v>189</v>
      </c>
      <c r="BU122" s="220"/>
      <c r="BV122" s="220"/>
      <c r="BW122" s="223" t="str">
        <f t="shared" si="13"/>
        <v>49,00</v>
      </c>
    </row>
    <row r="123" spans="1:75" ht="19.5">
      <c r="A123" s="20"/>
      <c r="B123" s="99"/>
      <c r="C123" s="100"/>
      <c r="D123" s="88" t="s">
        <v>72</v>
      </c>
      <c r="E123" s="89"/>
      <c r="F123" s="90"/>
      <c r="G123" s="88" t="s">
        <v>72</v>
      </c>
      <c r="H123" s="89"/>
      <c r="I123" s="90"/>
      <c r="J123" s="88" t="s">
        <v>72</v>
      </c>
      <c r="K123" s="90"/>
      <c r="L123" s="88" t="s">
        <v>72</v>
      </c>
      <c r="M123" s="90"/>
      <c r="N123" s="88" t="s">
        <v>73</v>
      </c>
      <c r="O123" s="90"/>
      <c r="P123" s="88" t="s">
        <v>74</v>
      </c>
      <c r="Q123" s="89"/>
      <c r="R123" s="90"/>
      <c r="S123" s="38"/>
      <c r="T123" s="38"/>
      <c r="U123" s="38"/>
      <c r="BQ123" s="216" t="s">
        <v>87</v>
      </c>
      <c r="BR123" s="222"/>
      <c r="BS123" s="218" t="s">
        <v>190</v>
      </c>
      <c r="BT123" s="218" t="s">
        <v>191</v>
      </c>
      <c r="BU123" s="220"/>
      <c r="BV123" s="220"/>
      <c r="BW123" s="223" t="str">
        <f t="shared" si="13"/>
        <v>49,00</v>
      </c>
    </row>
    <row r="124" spans="1:75" ht="14.45" customHeight="1">
      <c r="A124" s="103" t="s">
        <v>75</v>
      </c>
      <c r="B124" s="39" t="s">
        <v>99</v>
      </c>
      <c r="C124" s="22"/>
      <c r="D124" s="109"/>
      <c r="E124" s="110"/>
      <c r="F124" s="111"/>
      <c r="G124" s="80"/>
      <c r="H124" s="81"/>
      <c r="I124" s="82"/>
      <c r="J124" s="76"/>
      <c r="K124" s="78"/>
      <c r="L124" s="76"/>
      <c r="M124" s="78"/>
      <c r="N124" s="23" t="s">
        <v>77</v>
      </c>
      <c r="O124" s="24"/>
      <c r="P124" s="25">
        <v>14</v>
      </c>
      <c r="Q124" s="26"/>
      <c r="R124" s="27"/>
      <c r="S124" s="38"/>
      <c r="T124" s="38"/>
      <c r="U124" s="38"/>
      <c r="BQ124" s="216" t="s">
        <v>89</v>
      </c>
      <c r="BR124" s="222"/>
      <c r="BS124" s="218" t="s">
        <v>185</v>
      </c>
      <c r="BT124" s="218" t="s">
        <v>185</v>
      </c>
      <c r="BU124" s="218" t="s">
        <v>185</v>
      </c>
      <c r="BV124" s="220"/>
      <c r="BW124" s="223" t="str">
        <f t="shared" si="13"/>
        <v>49,00</v>
      </c>
    </row>
    <row r="125" spans="1:75" ht="14.45" customHeight="1">
      <c r="A125" s="103" t="s">
        <v>78</v>
      </c>
      <c r="B125" s="39" t="s">
        <v>99</v>
      </c>
      <c r="C125" s="28"/>
      <c r="D125" s="109"/>
      <c r="E125" s="110"/>
      <c r="F125" s="111"/>
      <c r="G125" s="109"/>
      <c r="H125" s="110"/>
      <c r="I125" s="111"/>
      <c r="J125" s="76"/>
      <c r="K125" s="78"/>
      <c r="L125" s="76"/>
      <c r="M125" s="78"/>
      <c r="N125" s="23" t="s">
        <v>77</v>
      </c>
      <c r="O125" s="29"/>
      <c r="P125" s="30"/>
      <c r="Q125" s="31"/>
      <c r="R125" s="32"/>
      <c r="S125" s="38"/>
      <c r="T125" s="38"/>
      <c r="U125" s="38"/>
      <c r="BQ125" s="216" t="s">
        <v>91</v>
      </c>
      <c r="BR125" s="222"/>
      <c r="BS125" s="218" t="s">
        <v>192</v>
      </c>
      <c r="BT125" s="220"/>
      <c r="BU125" s="220"/>
      <c r="BV125" s="220"/>
      <c r="BW125" s="221" t="s">
        <v>92</v>
      </c>
    </row>
    <row r="126" spans="1:75" ht="14.45" customHeight="1">
      <c r="A126" s="103" t="s">
        <v>79</v>
      </c>
      <c r="B126" s="39" t="s">
        <v>99</v>
      </c>
      <c r="C126" s="28"/>
      <c r="D126" s="109"/>
      <c r="E126" s="110"/>
      <c r="F126" s="111"/>
      <c r="G126" s="80"/>
      <c r="H126" s="81"/>
      <c r="I126" s="82"/>
      <c r="J126" s="76"/>
      <c r="K126" s="78"/>
      <c r="L126" s="76"/>
      <c r="M126" s="78"/>
      <c r="N126" s="23" t="s">
        <v>77</v>
      </c>
      <c r="O126" s="29"/>
      <c r="P126" s="30"/>
      <c r="Q126" s="31"/>
      <c r="R126" s="32"/>
      <c r="S126" s="38"/>
      <c r="T126" s="38"/>
      <c r="U126" s="38"/>
      <c r="BQ126" s="216" t="s">
        <v>93</v>
      </c>
      <c r="BR126" s="222"/>
      <c r="BS126" s="218" t="s">
        <v>193</v>
      </c>
      <c r="BT126" s="218" t="s">
        <v>194</v>
      </c>
      <c r="BU126" s="220"/>
      <c r="BV126" s="220"/>
      <c r="BW126" s="221" t="s">
        <v>92</v>
      </c>
    </row>
    <row r="127" spans="1:75" ht="14.45" customHeight="1">
      <c r="A127" s="103" t="s">
        <v>81</v>
      </c>
      <c r="B127" s="39" t="s">
        <v>99</v>
      </c>
      <c r="C127" s="28"/>
      <c r="D127" s="109"/>
      <c r="E127" s="110"/>
      <c r="F127" s="111"/>
      <c r="G127" s="109"/>
      <c r="H127" s="110"/>
      <c r="I127" s="111"/>
      <c r="J127" s="76"/>
      <c r="K127" s="78"/>
      <c r="L127" s="76"/>
      <c r="M127" s="78"/>
      <c r="N127" s="23" t="s">
        <v>77</v>
      </c>
      <c r="O127" s="29"/>
      <c r="P127" s="30"/>
      <c r="Q127" s="31"/>
      <c r="R127" s="32"/>
      <c r="S127" s="38"/>
      <c r="T127" s="38"/>
      <c r="U127" s="38"/>
      <c r="BQ127" s="216" t="s">
        <v>94</v>
      </c>
      <c r="BR127" s="222"/>
      <c r="BS127" s="218" t="s">
        <v>195</v>
      </c>
      <c r="BT127" s="218" t="s">
        <v>196</v>
      </c>
      <c r="BU127" s="220"/>
      <c r="BV127" s="220"/>
      <c r="BW127" s="221" t="s">
        <v>92</v>
      </c>
    </row>
    <row r="128" spans="1:75" ht="14.45" customHeight="1">
      <c r="A128" s="103" t="s">
        <v>83</v>
      </c>
      <c r="B128" s="39" t="s">
        <v>99</v>
      </c>
      <c r="C128" s="28"/>
      <c r="D128" s="109"/>
      <c r="E128" s="110"/>
      <c r="F128" s="111"/>
      <c r="G128" s="109"/>
      <c r="H128" s="110"/>
      <c r="I128" s="111"/>
      <c r="J128" s="76"/>
      <c r="K128" s="78"/>
      <c r="L128" s="76"/>
      <c r="M128" s="78"/>
      <c r="N128" s="23" t="s">
        <v>77</v>
      </c>
      <c r="O128" s="29"/>
      <c r="P128" s="30"/>
      <c r="Q128" s="31"/>
      <c r="R128" s="32"/>
      <c r="S128" s="38"/>
      <c r="T128" s="38"/>
      <c r="U128" s="38"/>
      <c r="BQ128" s="216" t="s">
        <v>95</v>
      </c>
      <c r="BR128" s="222"/>
      <c r="BS128" s="218" t="s">
        <v>192</v>
      </c>
      <c r="BT128" s="218" t="s">
        <v>192</v>
      </c>
      <c r="BU128" s="218" t="s">
        <v>192</v>
      </c>
      <c r="BV128" s="219"/>
      <c r="BW128" s="221" t="s">
        <v>92</v>
      </c>
    </row>
    <row r="129" spans="1:75" ht="14.45" customHeight="1">
      <c r="A129" s="103" t="s">
        <v>87</v>
      </c>
      <c r="B129" s="39" t="s">
        <v>99</v>
      </c>
      <c r="C129" s="28"/>
      <c r="D129" s="109"/>
      <c r="E129" s="110"/>
      <c r="F129" s="111"/>
      <c r="G129" s="109"/>
      <c r="H129" s="110"/>
      <c r="I129" s="111"/>
      <c r="J129" s="76"/>
      <c r="K129" s="78"/>
      <c r="L129" s="76"/>
      <c r="M129" s="78"/>
      <c r="N129" s="23" t="s">
        <v>77</v>
      </c>
      <c r="O129" s="29"/>
      <c r="P129" s="30"/>
      <c r="Q129" s="31"/>
      <c r="R129" s="32"/>
      <c r="S129" s="38"/>
      <c r="T129" s="38"/>
      <c r="U129" s="38"/>
      <c r="BQ129" s="216" t="s">
        <v>96</v>
      </c>
      <c r="BR129" s="224"/>
      <c r="BS129" s="218" t="s">
        <v>197</v>
      </c>
      <c r="BT129" s="220"/>
      <c r="BU129" s="220"/>
      <c r="BV129" s="219"/>
      <c r="BW129" s="221" t="s">
        <v>92</v>
      </c>
    </row>
    <row r="130" spans="1:75" ht="14.45" customHeight="1">
      <c r="A130" s="103" t="s">
        <v>89</v>
      </c>
      <c r="B130" s="39" t="s">
        <v>99</v>
      </c>
      <c r="C130" s="28"/>
      <c r="D130" s="109"/>
      <c r="E130" s="110"/>
      <c r="F130" s="111"/>
      <c r="G130" s="109"/>
      <c r="H130" s="110"/>
      <c r="I130" s="111"/>
      <c r="J130" s="109"/>
      <c r="K130" s="111"/>
      <c r="L130" s="76"/>
      <c r="M130" s="78"/>
      <c r="N130" s="23" t="s">
        <v>77</v>
      </c>
      <c r="O130" s="33"/>
      <c r="P130" s="30"/>
      <c r="Q130" s="31"/>
      <c r="R130" s="32"/>
      <c r="S130" s="38"/>
      <c r="T130" s="38"/>
      <c r="U130" s="38"/>
      <c r="BQ130" s="305">
        <f>T20</f>
        <v>2024</v>
      </c>
      <c r="BR130" s="305"/>
      <c r="BS130" s="305"/>
      <c r="BT130" s="305"/>
      <c r="BU130" s="305"/>
      <c r="BV130" s="305"/>
      <c r="BW130" s="305"/>
    </row>
    <row r="131" spans="1:75" ht="14.45" customHeight="1">
      <c r="A131" s="103" t="s">
        <v>91</v>
      </c>
      <c r="B131" s="39" t="s">
        <v>99</v>
      </c>
      <c r="C131" s="28"/>
      <c r="D131" s="109"/>
      <c r="E131" s="110"/>
      <c r="F131" s="111"/>
      <c r="G131" s="76"/>
      <c r="H131" s="77"/>
      <c r="I131" s="78"/>
      <c r="J131" s="76"/>
      <c r="K131" s="78"/>
      <c r="L131" s="76"/>
      <c r="M131" s="78"/>
      <c r="N131" s="23" t="s">
        <v>92</v>
      </c>
      <c r="O131" s="24"/>
      <c r="P131" s="30"/>
      <c r="Q131" s="31"/>
      <c r="R131" s="32"/>
      <c r="S131" s="38"/>
      <c r="T131" s="38"/>
      <c r="U131" s="38"/>
      <c r="BQ131" s="225" t="s">
        <v>198</v>
      </c>
      <c r="BR131" s="226" t="s">
        <v>199</v>
      </c>
      <c r="BS131" s="227" t="s">
        <v>200</v>
      </c>
      <c r="BT131" s="228"/>
      <c r="BU131" s="228"/>
      <c r="BV131" s="228"/>
      <c r="BW131" s="229" t="s">
        <v>201</v>
      </c>
    </row>
    <row r="132" spans="1:75" ht="14.45" customHeight="1">
      <c r="A132" s="103" t="s">
        <v>93</v>
      </c>
      <c r="B132" s="39" t="s">
        <v>99</v>
      </c>
      <c r="C132" s="28"/>
      <c r="D132" s="109"/>
      <c r="E132" s="110"/>
      <c r="F132" s="111"/>
      <c r="G132" s="109"/>
      <c r="H132" s="110"/>
      <c r="I132" s="111"/>
      <c r="J132" s="76"/>
      <c r="K132" s="78"/>
      <c r="L132" s="76"/>
      <c r="M132" s="78"/>
      <c r="N132" s="23" t="s">
        <v>92</v>
      </c>
      <c r="O132" s="29"/>
      <c r="P132" s="30"/>
      <c r="Q132" s="31"/>
      <c r="R132" s="32"/>
      <c r="S132" s="38"/>
      <c r="T132" s="38"/>
      <c r="U132" s="38"/>
      <c r="BQ132" s="230"/>
      <c r="BR132" s="231"/>
      <c r="BS132" s="227" t="s">
        <v>202</v>
      </c>
      <c r="BT132" s="227" t="s">
        <v>203</v>
      </c>
      <c r="BU132" s="227" t="s">
        <v>204</v>
      </c>
      <c r="BV132" s="227" t="s">
        <v>205</v>
      </c>
      <c r="BW132" s="232"/>
    </row>
    <row r="133" spans="1:75" ht="14.45" customHeight="1">
      <c r="A133" s="103" t="s">
        <v>94</v>
      </c>
      <c r="B133" s="39" t="s">
        <v>99</v>
      </c>
      <c r="C133" s="28"/>
      <c r="D133" s="109"/>
      <c r="E133" s="110"/>
      <c r="F133" s="111"/>
      <c r="G133" s="109"/>
      <c r="H133" s="110"/>
      <c r="I133" s="111"/>
      <c r="J133" s="76"/>
      <c r="K133" s="78"/>
      <c r="L133" s="76"/>
      <c r="M133" s="78"/>
      <c r="N133" s="23" t="s">
        <v>92</v>
      </c>
      <c r="O133" s="29"/>
      <c r="P133" s="30"/>
      <c r="Q133" s="31"/>
      <c r="R133" s="32"/>
      <c r="S133" s="38"/>
      <c r="T133" s="38"/>
      <c r="U133" s="38"/>
      <c r="BQ133" s="233"/>
      <c r="BR133" s="234"/>
      <c r="BS133" s="227" t="s">
        <v>206</v>
      </c>
      <c r="BT133" s="227" t="s">
        <v>206</v>
      </c>
      <c r="BU133" s="227" t="s">
        <v>206</v>
      </c>
      <c r="BV133" s="227" t="s">
        <v>206</v>
      </c>
      <c r="BW133" s="227" t="s">
        <v>207</v>
      </c>
    </row>
    <row r="134" spans="1:75" ht="14.45" customHeight="1">
      <c r="A134" s="103" t="s">
        <v>95</v>
      </c>
      <c r="B134" s="39" t="s">
        <v>99</v>
      </c>
      <c r="C134" s="28"/>
      <c r="D134" s="109"/>
      <c r="E134" s="110"/>
      <c r="F134" s="111"/>
      <c r="G134" s="109"/>
      <c r="H134" s="110"/>
      <c r="I134" s="111"/>
      <c r="J134" s="109"/>
      <c r="K134" s="111"/>
      <c r="L134" s="80"/>
      <c r="M134" s="82"/>
      <c r="N134" s="23" t="s">
        <v>92</v>
      </c>
      <c r="O134" s="29"/>
      <c r="P134" s="30"/>
      <c r="Q134" s="31"/>
      <c r="R134" s="32"/>
      <c r="S134" s="38"/>
      <c r="T134" s="38"/>
      <c r="U134" s="38"/>
      <c r="BQ134" s="235" t="s">
        <v>208</v>
      </c>
      <c r="BR134" s="236" t="s">
        <v>209</v>
      </c>
      <c r="BS134" s="237" t="s">
        <v>210</v>
      </c>
      <c r="BT134" s="244"/>
      <c r="BU134" s="244"/>
      <c r="BV134" s="245"/>
      <c r="BW134" s="238" t="s">
        <v>211</v>
      </c>
    </row>
    <row r="135" spans="1:75" ht="14.45" customHeight="1">
      <c r="A135" s="103" t="s">
        <v>96</v>
      </c>
      <c r="B135" s="39" t="s">
        <v>99</v>
      </c>
      <c r="C135" s="34"/>
      <c r="D135" s="109"/>
      <c r="E135" s="110"/>
      <c r="F135" s="111"/>
      <c r="G135" s="76"/>
      <c r="H135" s="77"/>
      <c r="I135" s="78"/>
      <c r="J135" s="76"/>
      <c r="K135" s="78"/>
      <c r="L135" s="80"/>
      <c r="M135" s="82"/>
      <c r="N135" s="23" t="s">
        <v>92</v>
      </c>
      <c r="O135" s="33"/>
      <c r="P135" s="35"/>
      <c r="Q135" s="36"/>
      <c r="R135" s="37"/>
      <c r="S135" s="38"/>
      <c r="T135" s="38"/>
      <c r="U135" s="38"/>
      <c r="BQ135" s="235" t="s">
        <v>212</v>
      </c>
      <c r="BR135" s="239"/>
      <c r="BS135" s="237" t="s">
        <v>210</v>
      </c>
      <c r="BT135" s="237" t="s">
        <v>210</v>
      </c>
      <c r="BU135" s="220"/>
      <c r="BV135" s="219"/>
      <c r="BW135" s="238" t="s">
        <v>211</v>
      </c>
    </row>
    <row r="136" spans="1:75" ht="14.45" customHeight="1">
      <c r="A136" s="40" t="s">
        <v>213</v>
      </c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BQ136" s="235" t="s">
        <v>214</v>
      </c>
      <c r="BR136" s="236" t="s">
        <v>209</v>
      </c>
      <c r="BS136" s="237" t="s">
        <v>210</v>
      </c>
      <c r="BT136" s="220"/>
      <c r="BU136" s="220"/>
      <c r="BV136" s="220"/>
      <c r="BW136" s="238" t="s">
        <v>211</v>
      </c>
    </row>
    <row r="137" spans="1:75" ht="32.450000000000003" customHeight="1">
      <c r="A137" s="38" t="s">
        <v>215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BQ137" s="235" t="s">
        <v>216</v>
      </c>
      <c r="BR137" s="240"/>
      <c r="BS137" s="237" t="s">
        <v>210</v>
      </c>
      <c r="BT137" s="237" t="s">
        <v>210</v>
      </c>
      <c r="BU137" s="220"/>
      <c r="BV137" s="220"/>
      <c r="BW137" s="238" t="s">
        <v>211</v>
      </c>
    </row>
    <row r="138" spans="1:75" ht="39.6" customHeight="1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40"/>
      <c r="T138" s="40"/>
      <c r="U138" s="40"/>
      <c r="BQ138" s="235" t="s">
        <v>217</v>
      </c>
      <c r="BR138" s="240"/>
      <c r="BS138" s="237" t="s">
        <v>210</v>
      </c>
      <c r="BT138" s="237" t="s">
        <v>210</v>
      </c>
      <c r="BU138" s="220"/>
      <c r="BV138" s="220"/>
      <c r="BW138" s="238" t="s">
        <v>211</v>
      </c>
    </row>
    <row r="139" spans="1:75" ht="14.45" customHeight="1">
      <c r="A139" s="18" t="s">
        <v>62</v>
      </c>
      <c r="B139" s="86" t="s">
        <v>63</v>
      </c>
      <c r="C139" s="87"/>
      <c r="D139" s="88" t="s">
        <v>64</v>
      </c>
      <c r="E139" s="89"/>
      <c r="F139" s="89"/>
      <c r="G139" s="89"/>
      <c r="H139" s="89"/>
      <c r="I139" s="89"/>
      <c r="J139" s="89"/>
      <c r="K139" s="89"/>
      <c r="L139" s="89"/>
      <c r="M139" s="90"/>
      <c r="N139" s="91" t="s">
        <v>65</v>
      </c>
      <c r="O139" s="92"/>
      <c r="P139" s="91" t="s">
        <v>66</v>
      </c>
      <c r="Q139" s="93"/>
      <c r="R139" s="92"/>
      <c r="S139" s="38"/>
      <c r="T139" s="38"/>
      <c r="U139" s="38"/>
      <c r="BQ139" s="235" t="s">
        <v>218</v>
      </c>
      <c r="BR139" s="240"/>
      <c r="BS139" s="237" t="s">
        <v>210</v>
      </c>
      <c r="BT139" s="237" t="s">
        <v>210</v>
      </c>
      <c r="BU139" s="220"/>
      <c r="BV139" s="220"/>
      <c r="BW139" s="238" t="s">
        <v>211</v>
      </c>
    </row>
    <row r="140" spans="1:75" ht="17.45">
      <c r="A140" s="19"/>
      <c r="B140" s="94"/>
      <c r="C140" s="95"/>
      <c r="D140" s="88" t="s">
        <v>68</v>
      </c>
      <c r="E140" s="89"/>
      <c r="F140" s="90"/>
      <c r="G140" s="88" t="s">
        <v>69</v>
      </c>
      <c r="H140" s="89"/>
      <c r="I140" s="90"/>
      <c r="J140" s="88" t="s">
        <v>70</v>
      </c>
      <c r="K140" s="90"/>
      <c r="L140" s="88" t="s">
        <v>71</v>
      </c>
      <c r="M140" s="90"/>
      <c r="N140" s="96"/>
      <c r="O140" s="97"/>
      <c r="P140" s="96"/>
      <c r="Q140" s="98"/>
      <c r="R140" s="97"/>
      <c r="S140" s="38"/>
      <c r="T140" s="38"/>
      <c r="U140" s="38"/>
      <c r="BQ140" s="235" t="s">
        <v>219</v>
      </c>
      <c r="BR140" s="239"/>
      <c r="BS140" s="237" t="s">
        <v>210</v>
      </c>
      <c r="BT140" s="237" t="s">
        <v>210</v>
      </c>
      <c r="BU140" s="237" t="s">
        <v>210</v>
      </c>
      <c r="BV140" s="219"/>
      <c r="BW140" s="238" t="s">
        <v>211</v>
      </c>
    </row>
    <row r="141" spans="1:75" ht="35.1">
      <c r="A141" s="20"/>
      <c r="B141" s="99"/>
      <c r="C141" s="100"/>
      <c r="D141" s="88" t="s">
        <v>72</v>
      </c>
      <c r="E141" s="89"/>
      <c r="F141" s="90"/>
      <c r="G141" s="88" t="s">
        <v>72</v>
      </c>
      <c r="H141" s="89"/>
      <c r="I141" s="90"/>
      <c r="J141" s="88" t="s">
        <v>72</v>
      </c>
      <c r="K141" s="90"/>
      <c r="L141" s="88" t="s">
        <v>72</v>
      </c>
      <c r="M141" s="90"/>
      <c r="N141" s="88" t="s">
        <v>73</v>
      </c>
      <c r="O141" s="90"/>
      <c r="P141" s="88" t="s">
        <v>74</v>
      </c>
      <c r="Q141" s="89"/>
      <c r="R141" s="90"/>
      <c r="S141" s="38"/>
      <c r="T141" s="38"/>
      <c r="U141" s="38"/>
      <c r="BQ141" s="235" t="s">
        <v>220</v>
      </c>
      <c r="BR141" s="236" t="s">
        <v>209</v>
      </c>
      <c r="BS141" s="237" t="s">
        <v>210</v>
      </c>
      <c r="BT141" s="220"/>
      <c r="BU141" s="220"/>
      <c r="BV141" s="220"/>
      <c r="BW141" s="238" t="s">
        <v>211</v>
      </c>
    </row>
    <row r="142" spans="1:75" ht="14.45" customHeight="1">
      <c r="A142" s="103" t="s">
        <v>75</v>
      </c>
      <c r="B142" s="39" t="s">
        <v>99</v>
      </c>
      <c r="C142" s="22"/>
      <c r="D142" s="109"/>
      <c r="E142" s="110"/>
      <c r="F142" s="111"/>
      <c r="G142" s="80"/>
      <c r="H142" s="81"/>
      <c r="I142" s="82"/>
      <c r="J142" s="76"/>
      <c r="K142" s="78"/>
      <c r="L142" s="76"/>
      <c r="M142" s="78"/>
      <c r="N142" s="23" t="s">
        <v>77</v>
      </c>
      <c r="O142" s="24"/>
      <c r="P142" s="25">
        <v>14</v>
      </c>
      <c r="Q142" s="26"/>
      <c r="R142" s="27"/>
      <c r="S142" s="38"/>
      <c r="T142" s="38"/>
      <c r="U142" s="38"/>
      <c r="BQ142" s="235" t="s">
        <v>221</v>
      </c>
      <c r="BR142" s="240"/>
      <c r="BS142" s="237" t="s">
        <v>210</v>
      </c>
      <c r="BT142" s="237" t="s">
        <v>210</v>
      </c>
      <c r="BU142" s="220"/>
      <c r="BV142" s="220"/>
      <c r="BW142" s="238" t="s">
        <v>211</v>
      </c>
    </row>
    <row r="143" spans="1:75" ht="14.45" customHeight="1">
      <c r="A143" s="103" t="s">
        <v>78</v>
      </c>
      <c r="B143" s="39" t="s">
        <v>99</v>
      </c>
      <c r="C143" s="28"/>
      <c r="D143" s="109"/>
      <c r="E143" s="110"/>
      <c r="F143" s="111"/>
      <c r="G143" s="109"/>
      <c r="H143" s="110"/>
      <c r="I143" s="111"/>
      <c r="J143" s="76"/>
      <c r="K143" s="78"/>
      <c r="L143" s="76"/>
      <c r="M143" s="78"/>
      <c r="N143" s="23" t="s">
        <v>77</v>
      </c>
      <c r="O143" s="29"/>
      <c r="P143" s="30"/>
      <c r="Q143" s="31"/>
      <c r="R143" s="32"/>
      <c r="S143" s="38"/>
      <c r="T143" s="38"/>
      <c r="U143" s="38"/>
      <c r="BQ143" s="235" t="s">
        <v>222</v>
      </c>
      <c r="BR143" s="240"/>
      <c r="BS143" s="237" t="s">
        <v>210</v>
      </c>
      <c r="BT143" s="237" t="s">
        <v>210</v>
      </c>
      <c r="BU143" s="220"/>
      <c r="BV143" s="220"/>
      <c r="BW143" s="238" t="s">
        <v>211</v>
      </c>
    </row>
    <row r="144" spans="1:75" ht="14.45" customHeight="1">
      <c r="A144" s="103" t="s">
        <v>79</v>
      </c>
      <c r="B144" s="39" t="s">
        <v>99</v>
      </c>
      <c r="C144" s="28"/>
      <c r="D144" s="109"/>
      <c r="E144" s="110"/>
      <c r="F144" s="111"/>
      <c r="G144" s="80"/>
      <c r="H144" s="81"/>
      <c r="I144" s="82"/>
      <c r="J144" s="76"/>
      <c r="K144" s="78"/>
      <c r="L144" s="76"/>
      <c r="M144" s="78"/>
      <c r="N144" s="23" t="s">
        <v>77</v>
      </c>
      <c r="O144" s="29"/>
      <c r="P144" s="30"/>
      <c r="Q144" s="31"/>
      <c r="R144" s="32"/>
      <c r="S144" s="38"/>
      <c r="T144" s="38"/>
      <c r="U144" s="38"/>
      <c r="BQ144" s="235" t="s">
        <v>223</v>
      </c>
      <c r="BR144" s="240"/>
      <c r="BS144" s="237" t="s">
        <v>210</v>
      </c>
      <c r="BT144" s="237" t="s">
        <v>210</v>
      </c>
      <c r="BU144" s="237" t="s">
        <v>210</v>
      </c>
      <c r="BV144" s="219"/>
      <c r="BW144" s="238" t="s">
        <v>211</v>
      </c>
    </row>
    <row r="145" spans="1:75" ht="14.45" customHeight="1">
      <c r="A145" s="103" t="s">
        <v>81</v>
      </c>
      <c r="B145" s="39" t="s">
        <v>99</v>
      </c>
      <c r="C145" s="28"/>
      <c r="D145" s="109"/>
      <c r="E145" s="110"/>
      <c r="F145" s="111"/>
      <c r="G145" s="109"/>
      <c r="H145" s="110"/>
      <c r="I145" s="111"/>
      <c r="J145" s="76"/>
      <c r="K145" s="78"/>
      <c r="L145" s="76"/>
      <c r="M145" s="78"/>
      <c r="N145" s="23" t="s">
        <v>77</v>
      </c>
      <c r="O145" s="29"/>
      <c r="P145" s="30"/>
      <c r="Q145" s="31"/>
      <c r="R145" s="32"/>
      <c r="S145" s="38"/>
      <c r="T145" s="38"/>
      <c r="U145" s="38"/>
      <c r="BQ145" s="235" t="s">
        <v>224</v>
      </c>
      <c r="BR145" s="239"/>
      <c r="BS145" s="237" t="s">
        <v>210</v>
      </c>
      <c r="BT145" s="219"/>
      <c r="BU145" s="219"/>
      <c r="BV145" s="219"/>
      <c r="BW145" s="238" t="s">
        <v>211</v>
      </c>
    </row>
    <row r="146" spans="1:75" ht="14.45" customHeight="1">
      <c r="A146" s="103" t="s">
        <v>83</v>
      </c>
      <c r="B146" s="39" t="s">
        <v>99</v>
      </c>
      <c r="C146" s="28"/>
      <c r="D146" s="109"/>
      <c r="E146" s="110"/>
      <c r="F146" s="111"/>
      <c r="G146" s="109"/>
      <c r="H146" s="110"/>
      <c r="I146" s="111"/>
      <c r="J146" s="76"/>
      <c r="K146" s="78"/>
      <c r="L146" s="76"/>
      <c r="M146" s="78"/>
      <c r="N146" s="23" t="s">
        <v>77</v>
      </c>
      <c r="O146" s="29"/>
      <c r="P146" s="30"/>
      <c r="Q146" s="31"/>
      <c r="R146" s="32"/>
      <c r="S146" s="38"/>
      <c r="T146" s="38"/>
      <c r="U146" s="38"/>
      <c r="BQ146" s="305">
        <f>T21</f>
        <v>2025</v>
      </c>
      <c r="BR146" s="305"/>
      <c r="BS146" s="305"/>
      <c r="BT146" s="305"/>
      <c r="BU146" s="305"/>
      <c r="BV146" s="305"/>
      <c r="BW146" s="305"/>
    </row>
    <row r="147" spans="1:75" ht="14.45" customHeight="1">
      <c r="A147" s="103" t="s">
        <v>87</v>
      </c>
      <c r="B147" s="39" t="s">
        <v>99</v>
      </c>
      <c r="C147" s="28"/>
      <c r="D147" s="109"/>
      <c r="E147" s="110"/>
      <c r="F147" s="111"/>
      <c r="G147" s="109"/>
      <c r="H147" s="110"/>
      <c r="I147" s="111"/>
      <c r="J147" s="76"/>
      <c r="K147" s="78"/>
      <c r="L147" s="76"/>
      <c r="M147" s="78"/>
      <c r="N147" s="23" t="s">
        <v>77</v>
      </c>
      <c r="O147" s="29"/>
      <c r="P147" s="30"/>
      <c r="Q147" s="31"/>
      <c r="R147" s="32"/>
      <c r="S147" s="38"/>
      <c r="T147" s="38"/>
      <c r="U147" s="38"/>
      <c r="BQ147" s="241" t="s">
        <v>198</v>
      </c>
      <c r="BR147" s="226" t="s">
        <v>199</v>
      </c>
      <c r="BS147" s="227" t="s">
        <v>200</v>
      </c>
      <c r="BT147" s="228"/>
      <c r="BU147" s="228"/>
      <c r="BV147" s="228"/>
      <c r="BW147" s="229" t="s">
        <v>201</v>
      </c>
    </row>
    <row r="148" spans="1:75" ht="14.45" customHeight="1">
      <c r="A148" s="103" t="s">
        <v>89</v>
      </c>
      <c r="B148" s="39" t="s">
        <v>99</v>
      </c>
      <c r="C148" s="28"/>
      <c r="D148" s="109"/>
      <c r="E148" s="110"/>
      <c r="F148" s="111"/>
      <c r="G148" s="109"/>
      <c r="H148" s="110"/>
      <c r="I148" s="111"/>
      <c r="J148" s="109"/>
      <c r="K148" s="111"/>
      <c r="L148" s="76"/>
      <c r="M148" s="78"/>
      <c r="N148" s="23" t="s">
        <v>77</v>
      </c>
      <c r="O148" s="33"/>
      <c r="P148" s="30"/>
      <c r="Q148" s="31"/>
      <c r="R148" s="32"/>
      <c r="S148" s="38"/>
      <c r="T148" s="38"/>
      <c r="U148" s="38"/>
      <c r="BQ148" s="242"/>
      <c r="BR148" s="231"/>
      <c r="BS148" s="227" t="s">
        <v>202</v>
      </c>
      <c r="BT148" s="227" t="s">
        <v>203</v>
      </c>
      <c r="BU148" s="227" t="s">
        <v>204</v>
      </c>
      <c r="BV148" s="227" t="s">
        <v>205</v>
      </c>
      <c r="BW148" s="232"/>
    </row>
    <row r="149" spans="1:75" ht="14.45" customHeight="1">
      <c r="A149" s="103" t="s">
        <v>91</v>
      </c>
      <c r="B149" s="39" t="s">
        <v>99</v>
      </c>
      <c r="C149" s="28"/>
      <c r="D149" s="109"/>
      <c r="E149" s="110"/>
      <c r="F149" s="111"/>
      <c r="G149" s="76"/>
      <c r="H149" s="77"/>
      <c r="I149" s="78"/>
      <c r="J149" s="76"/>
      <c r="K149" s="78"/>
      <c r="L149" s="76"/>
      <c r="M149" s="78"/>
      <c r="N149" s="23" t="s">
        <v>92</v>
      </c>
      <c r="O149" s="24"/>
      <c r="P149" s="30"/>
      <c r="Q149" s="31"/>
      <c r="R149" s="32"/>
      <c r="S149" s="38"/>
      <c r="T149" s="38"/>
      <c r="U149" s="38"/>
      <c r="BQ149" s="243"/>
      <c r="BR149" s="234"/>
      <c r="BS149" s="227" t="s">
        <v>206</v>
      </c>
      <c r="BT149" s="227" t="s">
        <v>206</v>
      </c>
      <c r="BU149" s="227" t="s">
        <v>206</v>
      </c>
      <c r="BV149" s="227" t="s">
        <v>206</v>
      </c>
      <c r="BW149" s="227" t="s">
        <v>207</v>
      </c>
    </row>
    <row r="150" spans="1:75" ht="14.45" customHeight="1">
      <c r="A150" s="103" t="s">
        <v>93</v>
      </c>
      <c r="B150" s="39" t="s">
        <v>99</v>
      </c>
      <c r="C150" s="28"/>
      <c r="D150" s="109"/>
      <c r="E150" s="110"/>
      <c r="F150" s="111"/>
      <c r="G150" s="109"/>
      <c r="H150" s="110"/>
      <c r="I150" s="111"/>
      <c r="J150" s="76"/>
      <c r="K150" s="78"/>
      <c r="L150" s="76"/>
      <c r="M150" s="78"/>
      <c r="N150" s="23" t="s">
        <v>92</v>
      </c>
      <c r="O150" s="29"/>
      <c r="P150" s="30"/>
      <c r="Q150" s="31"/>
      <c r="R150" s="32"/>
      <c r="S150" s="38"/>
      <c r="T150" s="38"/>
      <c r="U150" s="38"/>
      <c r="BQ150" s="235" t="s">
        <v>208</v>
      </c>
      <c r="BR150" s="236" t="s">
        <v>209</v>
      </c>
      <c r="BS150" s="237" t="s">
        <v>225</v>
      </c>
      <c r="BT150" s="244"/>
      <c r="BU150" s="244"/>
      <c r="BV150" s="245"/>
      <c r="BW150" s="238" t="s">
        <v>211</v>
      </c>
    </row>
    <row r="151" spans="1:75" ht="14.45" customHeight="1">
      <c r="A151" s="103" t="s">
        <v>94</v>
      </c>
      <c r="B151" s="39" t="s">
        <v>99</v>
      </c>
      <c r="C151" s="28"/>
      <c r="D151" s="109"/>
      <c r="E151" s="110"/>
      <c r="F151" s="111"/>
      <c r="G151" s="109"/>
      <c r="H151" s="110"/>
      <c r="I151" s="111"/>
      <c r="J151" s="76"/>
      <c r="K151" s="78"/>
      <c r="L151" s="76"/>
      <c r="M151" s="78"/>
      <c r="N151" s="23" t="s">
        <v>92</v>
      </c>
      <c r="O151" s="29"/>
      <c r="P151" s="30"/>
      <c r="Q151" s="31"/>
      <c r="R151" s="32"/>
      <c r="S151" s="38"/>
      <c r="T151" s="38"/>
      <c r="U151" s="38"/>
      <c r="BQ151" s="235" t="s">
        <v>212</v>
      </c>
      <c r="BR151" s="239"/>
      <c r="BS151" s="237" t="s">
        <v>226</v>
      </c>
      <c r="BT151" s="237" t="s">
        <v>227</v>
      </c>
      <c r="BU151" s="220"/>
      <c r="BV151" s="219"/>
      <c r="BW151" s="238" t="s">
        <v>211</v>
      </c>
    </row>
    <row r="152" spans="1:75" ht="14.45" customHeight="1">
      <c r="A152" s="103" t="s">
        <v>95</v>
      </c>
      <c r="B152" s="39" t="s">
        <v>99</v>
      </c>
      <c r="C152" s="28"/>
      <c r="D152" s="109"/>
      <c r="E152" s="110"/>
      <c r="F152" s="111"/>
      <c r="G152" s="109"/>
      <c r="H152" s="110"/>
      <c r="I152" s="111"/>
      <c r="J152" s="109"/>
      <c r="K152" s="111"/>
      <c r="L152" s="80"/>
      <c r="M152" s="82"/>
      <c r="N152" s="23" t="s">
        <v>92</v>
      </c>
      <c r="O152" s="29"/>
      <c r="P152" s="30"/>
      <c r="Q152" s="31"/>
      <c r="R152" s="32"/>
      <c r="S152" s="38"/>
      <c r="T152" s="38"/>
      <c r="U152" s="38"/>
      <c r="BQ152" s="235" t="s">
        <v>214</v>
      </c>
      <c r="BR152" s="236" t="s">
        <v>209</v>
      </c>
      <c r="BS152" s="237" t="s">
        <v>228</v>
      </c>
      <c r="BT152" s="220"/>
      <c r="BU152" s="220"/>
      <c r="BV152" s="220"/>
      <c r="BW152" s="238" t="s">
        <v>211</v>
      </c>
    </row>
    <row r="153" spans="1:75" ht="14.45" customHeight="1">
      <c r="A153" s="103" t="s">
        <v>96</v>
      </c>
      <c r="B153" s="39" t="s">
        <v>99</v>
      </c>
      <c r="C153" s="34"/>
      <c r="D153" s="109"/>
      <c r="E153" s="110"/>
      <c r="F153" s="111"/>
      <c r="G153" s="76"/>
      <c r="H153" s="77"/>
      <c r="I153" s="78"/>
      <c r="J153" s="76"/>
      <c r="K153" s="78"/>
      <c r="L153" s="80"/>
      <c r="M153" s="82"/>
      <c r="N153" s="23" t="s">
        <v>92</v>
      </c>
      <c r="O153" s="33"/>
      <c r="P153" s="35"/>
      <c r="Q153" s="36"/>
      <c r="R153" s="37"/>
      <c r="S153" s="38"/>
      <c r="T153" s="38"/>
      <c r="U153" s="38"/>
      <c r="BQ153" s="235" t="s">
        <v>216</v>
      </c>
      <c r="BR153" s="240"/>
      <c r="BS153" s="237" t="s">
        <v>229</v>
      </c>
      <c r="BT153" s="237" t="s">
        <v>230</v>
      </c>
      <c r="BU153" s="220"/>
      <c r="BV153" s="220"/>
      <c r="BW153" s="238" t="s">
        <v>211</v>
      </c>
    </row>
    <row r="154" spans="1:75" ht="89.1" customHeight="1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38"/>
      <c r="T154" s="38"/>
      <c r="U154" s="38"/>
      <c r="BQ154" s="235" t="s">
        <v>217</v>
      </c>
      <c r="BR154" s="240"/>
      <c r="BS154" s="237" t="s">
        <v>231</v>
      </c>
      <c r="BT154" s="237" t="s">
        <v>232</v>
      </c>
      <c r="BU154" s="220"/>
      <c r="BV154" s="220"/>
      <c r="BW154" s="238" t="s">
        <v>211</v>
      </c>
    </row>
    <row r="155" spans="1:75" ht="14.45" customHeight="1">
      <c r="A155" s="18" t="s">
        <v>62</v>
      </c>
      <c r="B155" s="86" t="s">
        <v>63</v>
      </c>
      <c r="C155" s="87"/>
      <c r="D155" s="88" t="s">
        <v>64</v>
      </c>
      <c r="E155" s="89"/>
      <c r="F155" s="89"/>
      <c r="G155" s="89"/>
      <c r="H155" s="89"/>
      <c r="I155" s="89"/>
      <c r="J155" s="89"/>
      <c r="K155" s="89"/>
      <c r="L155" s="89"/>
      <c r="M155" s="90"/>
      <c r="N155" s="91" t="s">
        <v>65</v>
      </c>
      <c r="O155" s="92"/>
      <c r="P155" s="91" t="s">
        <v>66</v>
      </c>
      <c r="Q155" s="93"/>
      <c r="R155" s="92"/>
      <c r="S155" s="38"/>
      <c r="T155" s="38"/>
      <c r="U155" s="38"/>
      <c r="BQ155" s="235" t="s">
        <v>218</v>
      </c>
      <c r="BR155" s="240"/>
      <c r="BS155" s="237" t="s">
        <v>233</v>
      </c>
      <c r="BT155" s="237" t="s">
        <v>234</v>
      </c>
      <c r="BU155" s="220"/>
      <c r="BV155" s="220"/>
      <c r="BW155" s="238" t="s">
        <v>211</v>
      </c>
    </row>
    <row r="156" spans="1:75" ht="17.45">
      <c r="A156" s="19"/>
      <c r="B156" s="94"/>
      <c r="C156" s="95"/>
      <c r="D156" s="88" t="s">
        <v>68</v>
      </c>
      <c r="E156" s="89"/>
      <c r="F156" s="90"/>
      <c r="G156" s="88" t="s">
        <v>69</v>
      </c>
      <c r="H156" s="89"/>
      <c r="I156" s="90"/>
      <c r="J156" s="88" t="s">
        <v>70</v>
      </c>
      <c r="K156" s="90"/>
      <c r="L156" s="88" t="s">
        <v>71</v>
      </c>
      <c r="M156" s="90"/>
      <c r="N156" s="96"/>
      <c r="O156" s="97"/>
      <c r="P156" s="96"/>
      <c r="Q156" s="98"/>
      <c r="R156" s="97"/>
      <c r="S156" s="38"/>
      <c r="T156" s="38"/>
      <c r="U156" s="38"/>
      <c r="BQ156" s="235" t="s">
        <v>219</v>
      </c>
      <c r="BR156" s="239"/>
      <c r="BS156" s="237" t="s">
        <v>228</v>
      </c>
      <c r="BT156" s="237" t="s">
        <v>228</v>
      </c>
      <c r="BU156" s="237" t="s">
        <v>228</v>
      </c>
      <c r="BV156" s="219"/>
      <c r="BW156" s="238" t="s">
        <v>211</v>
      </c>
    </row>
    <row r="157" spans="1:75" ht="35.1">
      <c r="A157" s="20"/>
      <c r="B157" s="99"/>
      <c r="C157" s="100"/>
      <c r="D157" s="88" t="s">
        <v>72</v>
      </c>
      <c r="E157" s="89"/>
      <c r="F157" s="90"/>
      <c r="G157" s="88" t="s">
        <v>72</v>
      </c>
      <c r="H157" s="89"/>
      <c r="I157" s="90"/>
      <c r="J157" s="88" t="s">
        <v>72</v>
      </c>
      <c r="K157" s="90"/>
      <c r="L157" s="88" t="s">
        <v>72</v>
      </c>
      <c r="M157" s="90"/>
      <c r="N157" s="88" t="s">
        <v>73</v>
      </c>
      <c r="O157" s="90"/>
      <c r="P157" s="88" t="s">
        <v>74</v>
      </c>
      <c r="Q157" s="89"/>
      <c r="R157" s="90"/>
      <c r="S157" s="38"/>
      <c r="T157" s="38"/>
      <c r="U157" s="38"/>
      <c r="BQ157" s="235" t="s">
        <v>220</v>
      </c>
      <c r="BR157" s="236" t="s">
        <v>209</v>
      </c>
      <c r="BS157" s="237" t="s">
        <v>235</v>
      </c>
      <c r="BT157" s="220"/>
      <c r="BU157" s="220"/>
      <c r="BV157" s="220"/>
      <c r="BW157" s="238" t="s">
        <v>211</v>
      </c>
    </row>
    <row r="158" spans="1:75" ht="14.45" customHeight="1">
      <c r="A158" s="103" t="s">
        <v>75</v>
      </c>
      <c r="B158" s="39" t="s">
        <v>99</v>
      </c>
      <c r="C158" s="22"/>
      <c r="D158" s="109"/>
      <c r="E158" s="110"/>
      <c r="F158" s="111"/>
      <c r="G158" s="80"/>
      <c r="H158" s="81"/>
      <c r="I158" s="82"/>
      <c r="J158" s="76"/>
      <c r="K158" s="78"/>
      <c r="L158" s="76"/>
      <c r="M158" s="78"/>
      <c r="N158" s="23" t="s">
        <v>77</v>
      </c>
      <c r="O158" s="24"/>
      <c r="P158" s="25">
        <v>14</v>
      </c>
      <c r="Q158" s="26"/>
      <c r="R158" s="27"/>
      <c r="S158" s="38"/>
      <c r="T158" s="38"/>
      <c r="U158" s="38"/>
      <c r="BQ158" s="235" t="s">
        <v>221</v>
      </c>
      <c r="BR158" s="240"/>
      <c r="BS158" s="237" t="s">
        <v>236</v>
      </c>
      <c r="BT158" s="237" t="s">
        <v>237</v>
      </c>
      <c r="BU158" s="220"/>
      <c r="BV158" s="220"/>
      <c r="BW158" s="238" t="s">
        <v>211</v>
      </c>
    </row>
    <row r="159" spans="1:75" ht="14.45" customHeight="1">
      <c r="A159" s="103" t="s">
        <v>78</v>
      </c>
      <c r="B159" s="39" t="s">
        <v>99</v>
      </c>
      <c r="C159" s="28"/>
      <c r="D159" s="109"/>
      <c r="E159" s="110"/>
      <c r="F159" s="111"/>
      <c r="G159" s="109"/>
      <c r="H159" s="110"/>
      <c r="I159" s="111"/>
      <c r="J159" s="76"/>
      <c r="K159" s="78"/>
      <c r="L159" s="76"/>
      <c r="M159" s="78"/>
      <c r="N159" s="23" t="s">
        <v>77</v>
      </c>
      <c r="O159" s="29"/>
      <c r="P159" s="30"/>
      <c r="Q159" s="31"/>
      <c r="R159" s="32"/>
      <c r="S159" s="38"/>
      <c r="T159" s="38"/>
      <c r="U159" s="38"/>
      <c r="BQ159" s="235" t="s">
        <v>222</v>
      </c>
      <c r="BR159" s="240"/>
      <c r="BS159" s="237" t="s">
        <v>238</v>
      </c>
      <c r="BT159" s="237" t="s">
        <v>239</v>
      </c>
      <c r="BU159" s="220"/>
      <c r="BV159" s="220"/>
      <c r="BW159" s="238" t="s">
        <v>211</v>
      </c>
    </row>
    <row r="160" spans="1:75" ht="14.45" customHeight="1">
      <c r="A160" s="103" t="s">
        <v>79</v>
      </c>
      <c r="B160" s="39" t="s">
        <v>99</v>
      </c>
      <c r="C160" s="28"/>
      <c r="D160" s="109"/>
      <c r="E160" s="110"/>
      <c r="F160" s="111"/>
      <c r="G160" s="80"/>
      <c r="H160" s="81"/>
      <c r="I160" s="82"/>
      <c r="J160" s="76"/>
      <c r="K160" s="78"/>
      <c r="L160" s="76"/>
      <c r="M160" s="78"/>
      <c r="N160" s="23" t="s">
        <v>77</v>
      </c>
      <c r="O160" s="29"/>
      <c r="P160" s="30"/>
      <c r="Q160" s="31"/>
      <c r="R160" s="32"/>
      <c r="S160" s="38"/>
      <c r="T160" s="38"/>
      <c r="U160" s="38"/>
      <c r="BQ160" s="235" t="s">
        <v>223</v>
      </c>
      <c r="BR160" s="240"/>
      <c r="BS160" s="237" t="s">
        <v>235</v>
      </c>
      <c r="BT160" s="237" t="s">
        <v>235</v>
      </c>
      <c r="BU160" s="237" t="s">
        <v>235</v>
      </c>
      <c r="BV160" s="219"/>
      <c r="BW160" s="238" t="s">
        <v>211</v>
      </c>
    </row>
    <row r="161" spans="1:75" ht="14.45" customHeight="1">
      <c r="A161" s="103" t="s">
        <v>81</v>
      </c>
      <c r="B161" s="39" t="s">
        <v>99</v>
      </c>
      <c r="C161" s="28"/>
      <c r="D161" s="109"/>
      <c r="E161" s="110"/>
      <c r="F161" s="111"/>
      <c r="G161" s="109"/>
      <c r="H161" s="110"/>
      <c r="I161" s="111"/>
      <c r="J161" s="76"/>
      <c r="K161" s="78"/>
      <c r="L161" s="76"/>
      <c r="M161" s="78"/>
      <c r="N161" s="23" t="s">
        <v>77</v>
      </c>
      <c r="O161" s="29"/>
      <c r="P161" s="30"/>
      <c r="Q161" s="31"/>
      <c r="R161" s="32"/>
      <c r="S161" s="38"/>
      <c r="T161" s="38"/>
      <c r="U161" s="38"/>
      <c r="BQ161" s="235" t="s">
        <v>224</v>
      </c>
      <c r="BR161" s="239"/>
      <c r="BS161" s="237" t="s">
        <v>240</v>
      </c>
      <c r="BT161" s="219"/>
      <c r="BU161" s="219"/>
      <c r="BV161" s="219"/>
      <c r="BW161" s="238" t="s">
        <v>211</v>
      </c>
    </row>
    <row r="162" spans="1:75" ht="14.45" customHeight="1">
      <c r="A162" s="103" t="s">
        <v>83</v>
      </c>
      <c r="B162" s="39" t="s">
        <v>99</v>
      </c>
      <c r="C162" s="28"/>
      <c r="D162" s="109"/>
      <c r="E162" s="110"/>
      <c r="F162" s="111"/>
      <c r="G162" s="109"/>
      <c r="H162" s="110"/>
      <c r="I162" s="111"/>
      <c r="J162" s="76"/>
      <c r="K162" s="78"/>
      <c r="L162" s="76"/>
      <c r="M162" s="78"/>
      <c r="N162" s="23" t="s">
        <v>77</v>
      </c>
      <c r="O162" s="29"/>
      <c r="P162" s="30"/>
      <c r="Q162" s="31"/>
      <c r="R162" s="32"/>
      <c r="S162" s="38"/>
      <c r="T162" s="38"/>
      <c r="U162" s="38"/>
      <c r="BQ162" s="305">
        <f>T22</f>
        <v>2026</v>
      </c>
      <c r="BR162" s="305"/>
      <c r="BS162" s="305"/>
      <c r="BT162" s="305"/>
      <c r="BU162" s="305"/>
      <c r="BV162" s="305"/>
      <c r="BW162" s="305"/>
    </row>
    <row r="163" spans="1:75" ht="14.45" customHeight="1">
      <c r="A163" s="103" t="s">
        <v>87</v>
      </c>
      <c r="B163" s="39" t="s">
        <v>99</v>
      </c>
      <c r="C163" s="28"/>
      <c r="D163" s="109"/>
      <c r="E163" s="110"/>
      <c r="F163" s="111"/>
      <c r="G163" s="109"/>
      <c r="H163" s="110"/>
      <c r="I163" s="111"/>
      <c r="J163" s="76"/>
      <c r="K163" s="78"/>
      <c r="L163" s="76"/>
      <c r="M163" s="78"/>
      <c r="N163" s="23" t="s">
        <v>77</v>
      </c>
      <c r="O163" s="29"/>
      <c r="P163" s="30"/>
      <c r="Q163" s="31"/>
      <c r="R163" s="32"/>
      <c r="S163" s="38"/>
      <c r="T163" s="38"/>
      <c r="U163" s="38"/>
      <c r="BQ163" s="225" t="s">
        <v>198</v>
      </c>
      <c r="BR163" s="226" t="s">
        <v>199</v>
      </c>
      <c r="BS163" s="227" t="s">
        <v>200</v>
      </c>
      <c r="BT163" s="228"/>
      <c r="BU163" s="228"/>
      <c r="BV163" s="228"/>
      <c r="BW163" s="229" t="s">
        <v>201</v>
      </c>
    </row>
    <row r="164" spans="1:75" ht="14.45" customHeight="1">
      <c r="A164" s="103" t="s">
        <v>89</v>
      </c>
      <c r="B164" s="39" t="s">
        <v>99</v>
      </c>
      <c r="C164" s="28"/>
      <c r="D164" s="109"/>
      <c r="E164" s="110"/>
      <c r="F164" s="111"/>
      <c r="G164" s="109"/>
      <c r="H164" s="110"/>
      <c r="I164" s="111"/>
      <c r="J164" s="109"/>
      <c r="K164" s="111"/>
      <c r="L164" s="76"/>
      <c r="M164" s="78"/>
      <c r="N164" s="23" t="s">
        <v>77</v>
      </c>
      <c r="O164" s="33"/>
      <c r="P164" s="30"/>
      <c r="Q164" s="31"/>
      <c r="R164" s="32"/>
      <c r="S164" s="38"/>
      <c r="T164" s="38"/>
      <c r="U164" s="38"/>
      <c r="BQ164" s="230"/>
      <c r="BR164" s="231"/>
      <c r="BS164" s="227" t="s">
        <v>202</v>
      </c>
      <c r="BT164" s="227" t="s">
        <v>203</v>
      </c>
      <c r="BU164" s="227" t="s">
        <v>204</v>
      </c>
      <c r="BV164" s="227" t="s">
        <v>205</v>
      </c>
      <c r="BW164" s="232"/>
    </row>
    <row r="165" spans="1:75" ht="14.45" customHeight="1">
      <c r="A165" s="103" t="s">
        <v>91</v>
      </c>
      <c r="B165" s="39" t="s">
        <v>99</v>
      </c>
      <c r="C165" s="28"/>
      <c r="D165" s="109"/>
      <c r="E165" s="110"/>
      <c r="F165" s="111"/>
      <c r="G165" s="76"/>
      <c r="H165" s="77"/>
      <c r="I165" s="78"/>
      <c r="J165" s="76"/>
      <c r="K165" s="78"/>
      <c r="L165" s="76"/>
      <c r="M165" s="78"/>
      <c r="N165" s="23" t="s">
        <v>92</v>
      </c>
      <c r="O165" s="24"/>
      <c r="P165" s="30"/>
      <c r="Q165" s="31"/>
      <c r="R165" s="32"/>
      <c r="S165" s="38"/>
      <c r="T165" s="38"/>
      <c r="U165" s="38"/>
      <c r="BQ165" s="233"/>
      <c r="BR165" s="234"/>
      <c r="BS165" s="227" t="s">
        <v>206</v>
      </c>
      <c r="BT165" s="227" t="s">
        <v>206</v>
      </c>
      <c r="BU165" s="227" t="s">
        <v>206</v>
      </c>
      <c r="BV165" s="227" t="s">
        <v>206</v>
      </c>
      <c r="BW165" s="227" t="s">
        <v>207</v>
      </c>
    </row>
    <row r="166" spans="1:75" ht="14.45" customHeight="1">
      <c r="A166" s="103" t="s">
        <v>93</v>
      </c>
      <c r="B166" s="39" t="s">
        <v>99</v>
      </c>
      <c r="C166" s="28"/>
      <c r="D166" s="109"/>
      <c r="E166" s="110"/>
      <c r="F166" s="111"/>
      <c r="G166" s="109"/>
      <c r="H166" s="110"/>
      <c r="I166" s="111"/>
      <c r="J166" s="76"/>
      <c r="K166" s="78"/>
      <c r="L166" s="76"/>
      <c r="M166" s="78"/>
      <c r="N166" s="23" t="s">
        <v>92</v>
      </c>
      <c r="O166" s="29"/>
      <c r="P166" s="30"/>
      <c r="Q166" s="31"/>
      <c r="R166" s="32"/>
      <c r="S166" s="38"/>
      <c r="T166" s="38"/>
      <c r="U166" s="38"/>
      <c r="BQ166" s="235" t="s">
        <v>208</v>
      </c>
      <c r="BR166" s="236" t="s">
        <v>82</v>
      </c>
      <c r="BS166" s="237" t="s">
        <v>241</v>
      </c>
      <c r="BT166" s="244"/>
      <c r="BU166" s="244"/>
      <c r="BV166" s="245"/>
      <c r="BW166" s="238" t="s">
        <v>211</v>
      </c>
    </row>
    <row r="167" spans="1:75" ht="14.45" customHeight="1">
      <c r="A167" s="103" t="s">
        <v>94</v>
      </c>
      <c r="B167" s="39" t="s">
        <v>99</v>
      </c>
      <c r="C167" s="28"/>
      <c r="D167" s="109"/>
      <c r="E167" s="110"/>
      <c r="F167" s="111"/>
      <c r="G167" s="109"/>
      <c r="H167" s="110"/>
      <c r="I167" s="111"/>
      <c r="J167" s="76"/>
      <c r="K167" s="78"/>
      <c r="L167" s="76"/>
      <c r="M167" s="78"/>
      <c r="N167" s="23" t="s">
        <v>92</v>
      </c>
      <c r="O167" s="29"/>
      <c r="P167" s="30"/>
      <c r="Q167" s="31"/>
      <c r="R167" s="32"/>
      <c r="S167" s="38"/>
      <c r="T167" s="38"/>
      <c r="U167" s="38"/>
      <c r="BQ167" s="235" t="s">
        <v>212</v>
      </c>
      <c r="BR167" s="239"/>
      <c r="BS167" s="237" t="s">
        <v>242</v>
      </c>
      <c r="BT167" s="237" t="s">
        <v>243</v>
      </c>
      <c r="BU167" s="220"/>
      <c r="BV167" s="219"/>
      <c r="BW167" s="238" t="s">
        <v>211</v>
      </c>
    </row>
    <row r="168" spans="1:75" ht="14.45" customHeight="1">
      <c r="A168" s="103" t="s">
        <v>95</v>
      </c>
      <c r="B168" s="39" t="s">
        <v>99</v>
      </c>
      <c r="C168" s="28"/>
      <c r="D168" s="109"/>
      <c r="E168" s="110"/>
      <c r="F168" s="111"/>
      <c r="G168" s="109"/>
      <c r="H168" s="110"/>
      <c r="I168" s="111"/>
      <c r="J168" s="109"/>
      <c r="K168" s="111"/>
      <c r="L168" s="80"/>
      <c r="M168" s="82"/>
      <c r="N168" s="23" t="s">
        <v>92</v>
      </c>
      <c r="O168" s="29"/>
      <c r="P168" s="30"/>
      <c r="Q168" s="31"/>
      <c r="R168" s="32"/>
      <c r="S168" s="38"/>
      <c r="T168" s="38"/>
      <c r="U168" s="38"/>
      <c r="BQ168" s="235" t="s">
        <v>214</v>
      </c>
      <c r="BR168" s="236" t="s">
        <v>84</v>
      </c>
      <c r="BS168" s="237" t="s">
        <v>244</v>
      </c>
      <c r="BT168" s="220"/>
      <c r="BU168" s="220"/>
      <c r="BV168" s="220"/>
      <c r="BW168" s="238" t="s">
        <v>211</v>
      </c>
    </row>
    <row r="169" spans="1:75" ht="14.45" customHeight="1">
      <c r="A169" s="103" t="s">
        <v>96</v>
      </c>
      <c r="B169" s="39" t="s">
        <v>99</v>
      </c>
      <c r="C169" s="34"/>
      <c r="D169" s="109"/>
      <c r="E169" s="110"/>
      <c r="F169" s="111"/>
      <c r="G169" s="76"/>
      <c r="H169" s="77"/>
      <c r="I169" s="78"/>
      <c r="J169" s="76"/>
      <c r="K169" s="78"/>
      <c r="L169" s="80"/>
      <c r="M169" s="82"/>
      <c r="N169" s="23" t="s">
        <v>92</v>
      </c>
      <c r="O169" s="33"/>
      <c r="P169" s="35"/>
      <c r="Q169" s="36"/>
      <c r="R169" s="37"/>
      <c r="S169" s="38"/>
      <c r="T169" s="38"/>
      <c r="U169" s="38"/>
      <c r="BQ169" s="235" t="s">
        <v>216</v>
      </c>
      <c r="BR169" s="240"/>
      <c r="BS169" s="237" t="s">
        <v>245</v>
      </c>
      <c r="BT169" s="237" t="s">
        <v>246</v>
      </c>
      <c r="BU169" s="220"/>
      <c r="BV169" s="220"/>
      <c r="BW169" s="238" t="s">
        <v>211</v>
      </c>
    </row>
    <row r="170" spans="1:75" ht="14.45" customHeight="1">
      <c r="A170" s="38" t="s">
        <v>150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BQ170" s="235" t="s">
        <v>217</v>
      </c>
      <c r="BR170" s="240"/>
      <c r="BS170" s="237" t="s">
        <v>229</v>
      </c>
      <c r="BT170" s="237" t="s">
        <v>247</v>
      </c>
      <c r="BU170" s="220"/>
      <c r="BV170" s="220"/>
      <c r="BW170" s="238" t="s">
        <v>211</v>
      </c>
    </row>
    <row r="171" spans="1:75" ht="14.45" customHeight="1">
      <c r="A171" s="40" t="s">
        <v>116</v>
      </c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BQ171" s="235" t="s">
        <v>218</v>
      </c>
      <c r="BR171" s="240"/>
      <c r="BS171" s="237" t="s">
        <v>248</v>
      </c>
      <c r="BT171" s="237" t="s">
        <v>249</v>
      </c>
      <c r="BU171" s="220"/>
      <c r="BV171" s="220"/>
      <c r="BW171" s="238" t="s">
        <v>211</v>
      </c>
    </row>
    <row r="172" spans="1:75" ht="14.45" customHeight="1">
      <c r="A172" s="40" t="s">
        <v>117</v>
      </c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BQ172" s="235" t="s">
        <v>219</v>
      </c>
      <c r="BR172" s="239"/>
      <c r="BS172" s="237" t="s">
        <v>244</v>
      </c>
      <c r="BT172" s="237" t="s">
        <v>244</v>
      </c>
      <c r="BU172" s="237" t="s">
        <v>244</v>
      </c>
      <c r="BV172" s="219"/>
      <c r="BW172" s="238" t="s">
        <v>211</v>
      </c>
    </row>
    <row r="173" spans="1:75" ht="51" customHeight="1">
      <c r="A173" s="177">
        <f>T20</f>
        <v>2024</v>
      </c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38"/>
      <c r="S173" s="38"/>
      <c r="T173" s="38"/>
      <c r="BQ173" s="235" t="s">
        <v>220</v>
      </c>
      <c r="BR173" s="236" t="s">
        <v>82</v>
      </c>
      <c r="BS173" s="237" t="s">
        <v>250</v>
      </c>
      <c r="BT173" s="220"/>
      <c r="BU173" s="220"/>
      <c r="BV173" s="220"/>
      <c r="BW173" s="238" t="s">
        <v>211</v>
      </c>
    </row>
    <row r="174" spans="1:75" ht="14.45" customHeight="1">
      <c r="A174" s="57" t="s">
        <v>198</v>
      </c>
      <c r="B174" s="113" t="s">
        <v>199</v>
      </c>
      <c r="C174" s="114"/>
      <c r="D174" s="115" t="s">
        <v>200</v>
      </c>
      <c r="E174" s="116"/>
      <c r="F174" s="116"/>
      <c r="G174" s="116"/>
      <c r="H174" s="116"/>
      <c r="I174" s="116"/>
      <c r="J174" s="116"/>
      <c r="K174" s="116"/>
      <c r="L174" s="117"/>
      <c r="M174" s="118" t="s">
        <v>201</v>
      </c>
      <c r="N174" s="119"/>
      <c r="O174" s="120" t="s">
        <v>251</v>
      </c>
      <c r="P174" s="121"/>
      <c r="Q174" s="122"/>
      <c r="R174" s="38"/>
      <c r="S174" s="38"/>
      <c r="T174" s="38"/>
      <c r="BQ174" s="235" t="s">
        <v>221</v>
      </c>
      <c r="BR174" s="240"/>
      <c r="BS174" s="237" t="s">
        <v>252</v>
      </c>
      <c r="BT174" s="237" t="s">
        <v>253</v>
      </c>
      <c r="BU174" s="220"/>
      <c r="BV174" s="220"/>
      <c r="BW174" s="238" t="s">
        <v>211</v>
      </c>
    </row>
    <row r="175" spans="1:75" ht="17.45">
      <c r="A175" s="58"/>
      <c r="B175" s="123"/>
      <c r="C175" s="124"/>
      <c r="D175" s="115" t="s">
        <v>202</v>
      </c>
      <c r="E175" s="117"/>
      <c r="F175" s="115" t="s">
        <v>203</v>
      </c>
      <c r="G175" s="116"/>
      <c r="H175" s="117"/>
      <c r="I175" s="115" t="s">
        <v>204</v>
      </c>
      <c r="J175" s="117"/>
      <c r="K175" s="115" t="s">
        <v>205</v>
      </c>
      <c r="L175" s="117"/>
      <c r="M175" s="125"/>
      <c r="N175" s="126"/>
      <c r="O175" s="127"/>
      <c r="P175" s="84"/>
      <c r="Q175" s="128"/>
      <c r="R175" s="38"/>
      <c r="S175" s="38"/>
      <c r="T175" s="38"/>
      <c r="BQ175" s="235" t="s">
        <v>222</v>
      </c>
      <c r="BR175" s="240"/>
      <c r="BS175" s="237" t="s">
        <v>254</v>
      </c>
      <c r="BT175" s="237" t="s">
        <v>255</v>
      </c>
      <c r="BU175" s="220"/>
      <c r="BV175" s="220"/>
      <c r="BW175" s="238" t="s">
        <v>211</v>
      </c>
    </row>
    <row r="176" spans="1:75" ht="17.45">
      <c r="A176" s="59"/>
      <c r="B176" s="129"/>
      <c r="C176" s="130"/>
      <c r="D176" s="115" t="s">
        <v>206</v>
      </c>
      <c r="E176" s="117"/>
      <c r="F176" s="115" t="s">
        <v>206</v>
      </c>
      <c r="G176" s="116"/>
      <c r="H176" s="117"/>
      <c r="I176" s="115" t="s">
        <v>206</v>
      </c>
      <c r="J176" s="117"/>
      <c r="K176" s="115" t="s">
        <v>206</v>
      </c>
      <c r="L176" s="117"/>
      <c r="M176" s="115" t="s">
        <v>207</v>
      </c>
      <c r="N176" s="117"/>
      <c r="O176" s="115" t="s">
        <v>256</v>
      </c>
      <c r="P176" s="116"/>
      <c r="Q176" s="117"/>
      <c r="R176" s="38"/>
      <c r="S176" s="38"/>
      <c r="T176" s="107" t="s">
        <v>82</v>
      </c>
      <c r="BQ176" s="235" t="s">
        <v>223</v>
      </c>
      <c r="BR176" s="240"/>
      <c r="BS176" s="237" t="s">
        <v>250</v>
      </c>
      <c r="BT176" s="237" t="s">
        <v>250</v>
      </c>
      <c r="BU176" s="237" t="s">
        <v>250</v>
      </c>
      <c r="BV176" s="219"/>
      <c r="BW176" s="238" t="s">
        <v>211</v>
      </c>
    </row>
    <row r="177" spans="1:75" ht="14.45" customHeight="1">
      <c r="A177" s="131" t="s">
        <v>208</v>
      </c>
      <c r="B177" s="107" t="s">
        <v>82</v>
      </c>
      <c r="C177" s="132"/>
      <c r="D177" s="186" t="s">
        <v>257</v>
      </c>
      <c r="E177" s="187"/>
      <c r="F177" s="188"/>
      <c r="G177" s="189"/>
      <c r="H177" s="190"/>
      <c r="I177" s="188"/>
      <c r="J177" s="190"/>
      <c r="K177" s="191"/>
      <c r="L177" s="192"/>
      <c r="M177" s="42" t="s">
        <v>211</v>
      </c>
      <c r="N177" s="43"/>
      <c r="O177" s="44">
        <v>14</v>
      </c>
      <c r="P177" s="45"/>
      <c r="Q177" s="46"/>
      <c r="R177" s="38"/>
      <c r="S177" s="38"/>
      <c r="T177" s="107" t="s">
        <v>84</v>
      </c>
      <c r="BQ177" s="235" t="s">
        <v>224</v>
      </c>
      <c r="BR177" s="239"/>
      <c r="BS177" s="237" t="s">
        <v>258</v>
      </c>
      <c r="BT177" s="219"/>
      <c r="BU177" s="219"/>
      <c r="BV177" s="219"/>
      <c r="BW177" s="238" t="s">
        <v>211</v>
      </c>
    </row>
    <row r="178" spans="1:75" ht="14.45" customHeight="1">
      <c r="A178" s="131" t="s">
        <v>212</v>
      </c>
      <c r="B178" s="107" t="s">
        <v>82</v>
      </c>
      <c r="C178" s="133"/>
      <c r="D178" s="186" t="s">
        <v>257</v>
      </c>
      <c r="E178" s="187"/>
      <c r="F178" s="186" t="s">
        <v>257</v>
      </c>
      <c r="G178" s="193"/>
      <c r="H178" s="187"/>
      <c r="I178" s="188"/>
      <c r="J178" s="190"/>
      <c r="K178" s="191"/>
      <c r="L178" s="192"/>
      <c r="M178" s="42" t="s">
        <v>211</v>
      </c>
      <c r="N178" s="48"/>
      <c r="O178" s="49"/>
      <c r="P178" s="50"/>
      <c r="Q178" s="51"/>
      <c r="R178" s="38"/>
      <c r="S178" s="38"/>
      <c r="T178" s="38"/>
      <c r="BQ178" s="305" t="str">
        <f>T23</f>
        <v>2024-2025</v>
      </c>
      <c r="BR178" s="305"/>
      <c r="BS178" s="305"/>
      <c r="BT178" s="305"/>
      <c r="BU178" s="305"/>
      <c r="BV178" s="305"/>
      <c r="BW178" s="305"/>
    </row>
    <row r="179" spans="1:75" ht="14.45" customHeight="1">
      <c r="A179" s="131" t="s">
        <v>214</v>
      </c>
      <c r="B179" s="107" t="s">
        <v>84</v>
      </c>
      <c r="C179" s="132"/>
      <c r="D179" s="186" t="s">
        <v>259</v>
      </c>
      <c r="E179" s="187"/>
      <c r="F179" s="188"/>
      <c r="G179" s="189"/>
      <c r="H179" s="190"/>
      <c r="I179" s="188"/>
      <c r="J179" s="190"/>
      <c r="K179" s="188"/>
      <c r="L179" s="190"/>
      <c r="M179" s="42" t="s">
        <v>211</v>
      </c>
      <c r="N179" s="48"/>
      <c r="O179" s="49"/>
      <c r="P179" s="50"/>
      <c r="Q179" s="51"/>
      <c r="R179" s="38"/>
      <c r="S179" s="38"/>
      <c r="T179" s="38"/>
      <c r="BQ179" s="241" t="s">
        <v>198</v>
      </c>
      <c r="BR179" s="226" t="s">
        <v>199</v>
      </c>
      <c r="BS179" s="227" t="s">
        <v>200</v>
      </c>
      <c r="BT179" s="228"/>
      <c r="BU179" s="228"/>
      <c r="BV179" s="228"/>
      <c r="BW179" s="229" t="s">
        <v>201</v>
      </c>
    </row>
    <row r="180" spans="1:75" ht="14.45" customHeight="1">
      <c r="A180" s="131" t="s">
        <v>216</v>
      </c>
      <c r="B180" s="107" t="s">
        <v>84</v>
      </c>
      <c r="C180" s="134"/>
      <c r="D180" s="186" t="s">
        <v>259</v>
      </c>
      <c r="E180" s="187"/>
      <c r="F180" s="186" t="s">
        <v>259</v>
      </c>
      <c r="G180" s="193"/>
      <c r="H180" s="187"/>
      <c r="I180" s="188"/>
      <c r="J180" s="190"/>
      <c r="K180" s="188"/>
      <c r="L180" s="190"/>
      <c r="M180" s="42" t="s">
        <v>211</v>
      </c>
      <c r="N180" s="48"/>
      <c r="O180" s="49"/>
      <c r="P180" s="50"/>
      <c r="Q180" s="51"/>
      <c r="R180" s="38"/>
      <c r="S180" s="38"/>
      <c r="T180" s="38"/>
      <c r="BQ180" s="242"/>
      <c r="BR180" s="231"/>
      <c r="BS180" s="227" t="s">
        <v>202</v>
      </c>
      <c r="BT180" s="227" t="s">
        <v>203</v>
      </c>
      <c r="BU180" s="227" t="s">
        <v>204</v>
      </c>
      <c r="BV180" s="227" t="s">
        <v>205</v>
      </c>
      <c r="BW180" s="232"/>
    </row>
    <row r="181" spans="1:75" ht="14.45" customHeight="1">
      <c r="A181" s="131" t="s">
        <v>217</v>
      </c>
      <c r="B181" s="107" t="s">
        <v>84</v>
      </c>
      <c r="C181" s="134"/>
      <c r="D181" s="186" t="s">
        <v>259</v>
      </c>
      <c r="E181" s="187"/>
      <c r="F181" s="186" t="s">
        <v>259</v>
      </c>
      <c r="G181" s="193"/>
      <c r="H181" s="187"/>
      <c r="I181" s="188"/>
      <c r="J181" s="190"/>
      <c r="K181" s="188"/>
      <c r="L181" s="190"/>
      <c r="M181" s="42" t="s">
        <v>211</v>
      </c>
      <c r="N181" s="48"/>
      <c r="O181" s="49"/>
      <c r="P181" s="50"/>
      <c r="Q181" s="51"/>
      <c r="R181" s="38"/>
      <c r="S181" s="38"/>
      <c r="T181" s="38"/>
      <c r="BQ181" s="243"/>
      <c r="BR181" s="234"/>
      <c r="BS181" s="227" t="s">
        <v>206</v>
      </c>
      <c r="BT181" s="227" t="s">
        <v>206</v>
      </c>
      <c r="BU181" s="227" t="s">
        <v>206</v>
      </c>
      <c r="BV181" s="227" t="s">
        <v>206</v>
      </c>
      <c r="BW181" s="227" t="s">
        <v>207</v>
      </c>
    </row>
    <row r="182" spans="1:75" ht="14.45" customHeight="1">
      <c r="A182" s="131" t="s">
        <v>218</v>
      </c>
      <c r="B182" s="107" t="s">
        <v>84</v>
      </c>
      <c r="C182" s="134"/>
      <c r="D182" s="186" t="s">
        <v>259</v>
      </c>
      <c r="E182" s="187"/>
      <c r="F182" s="186" t="s">
        <v>259</v>
      </c>
      <c r="G182" s="193"/>
      <c r="H182" s="187"/>
      <c r="I182" s="188"/>
      <c r="J182" s="190"/>
      <c r="K182" s="188"/>
      <c r="L182" s="190"/>
      <c r="M182" s="42" t="s">
        <v>211</v>
      </c>
      <c r="N182" s="48"/>
      <c r="O182" s="49"/>
      <c r="P182" s="50"/>
      <c r="Q182" s="51"/>
      <c r="R182" s="38"/>
      <c r="S182" s="38"/>
      <c r="T182" s="38"/>
      <c r="BQ182" s="235" t="s">
        <v>208</v>
      </c>
      <c r="BR182" s="236" t="s">
        <v>82</v>
      </c>
      <c r="BS182" s="237" t="s">
        <v>210</v>
      </c>
      <c r="BT182" s="244"/>
      <c r="BU182" s="244"/>
      <c r="BV182" s="245"/>
      <c r="BW182" s="238" t="s">
        <v>211</v>
      </c>
    </row>
    <row r="183" spans="1:75" ht="14.45" customHeight="1">
      <c r="A183" s="131" t="s">
        <v>219</v>
      </c>
      <c r="B183" s="107" t="s">
        <v>84</v>
      </c>
      <c r="C183" s="133"/>
      <c r="D183" s="186" t="s">
        <v>259</v>
      </c>
      <c r="E183" s="187"/>
      <c r="F183" s="186" t="s">
        <v>259</v>
      </c>
      <c r="G183" s="193"/>
      <c r="H183" s="187"/>
      <c r="I183" s="186" t="s">
        <v>259</v>
      </c>
      <c r="J183" s="187"/>
      <c r="K183" s="191"/>
      <c r="L183" s="192"/>
      <c r="M183" s="42" t="s">
        <v>211</v>
      </c>
      <c r="N183" s="48"/>
      <c r="O183" s="49"/>
      <c r="P183" s="50"/>
      <c r="Q183" s="51"/>
      <c r="R183" s="38"/>
      <c r="S183" s="38"/>
      <c r="T183" s="38"/>
      <c r="BQ183" s="235" t="s">
        <v>212</v>
      </c>
      <c r="BR183" s="239"/>
      <c r="BS183" s="237" t="s">
        <v>210</v>
      </c>
      <c r="BT183" s="237" t="s">
        <v>210</v>
      </c>
      <c r="BU183" s="220"/>
      <c r="BV183" s="219"/>
      <c r="BW183" s="238" t="s">
        <v>211</v>
      </c>
    </row>
    <row r="184" spans="1:75" ht="14.45" customHeight="1">
      <c r="A184" s="131" t="s">
        <v>220</v>
      </c>
      <c r="B184" s="107" t="s">
        <v>82</v>
      </c>
      <c r="C184" s="132"/>
      <c r="D184" s="186" t="s">
        <v>260</v>
      </c>
      <c r="E184" s="187"/>
      <c r="F184" s="188"/>
      <c r="G184" s="189"/>
      <c r="H184" s="190"/>
      <c r="I184" s="188"/>
      <c r="J184" s="190"/>
      <c r="K184" s="188"/>
      <c r="L184" s="190"/>
      <c r="M184" s="42" t="s">
        <v>211</v>
      </c>
      <c r="N184" s="48"/>
      <c r="O184" s="49"/>
      <c r="P184" s="50"/>
      <c r="Q184" s="51"/>
      <c r="R184" s="38"/>
      <c r="S184" s="38"/>
      <c r="T184" s="38"/>
      <c r="BQ184" s="235" t="s">
        <v>214</v>
      </c>
      <c r="BR184" s="236" t="s">
        <v>84</v>
      </c>
      <c r="BS184" s="237" t="s">
        <v>210</v>
      </c>
      <c r="BT184" s="220"/>
      <c r="BU184" s="220"/>
      <c r="BV184" s="220"/>
      <c r="BW184" s="238" t="s">
        <v>211</v>
      </c>
    </row>
    <row r="185" spans="1:75" ht="14.45" customHeight="1">
      <c r="A185" s="131" t="s">
        <v>221</v>
      </c>
      <c r="B185" s="107" t="s">
        <v>82</v>
      </c>
      <c r="C185" s="134"/>
      <c r="D185" s="186" t="s">
        <v>260</v>
      </c>
      <c r="E185" s="187"/>
      <c r="F185" s="186" t="s">
        <v>260</v>
      </c>
      <c r="G185" s="193"/>
      <c r="H185" s="187"/>
      <c r="I185" s="188"/>
      <c r="J185" s="190"/>
      <c r="K185" s="188"/>
      <c r="L185" s="190"/>
      <c r="M185" s="42" t="s">
        <v>211</v>
      </c>
      <c r="N185" s="48"/>
      <c r="O185" s="49"/>
      <c r="P185" s="50"/>
      <c r="Q185" s="51"/>
      <c r="R185" s="38"/>
      <c r="S185" s="38"/>
      <c r="T185" s="38"/>
      <c r="BQ185" s="235" t="s">
        <v>216</v>
      </c>
      <c r="BR185" s="240"/>
      <c r="BS185" s="237" t="s">
        <v>210</v>
      </c>
      <c r="BT185" s="237" t="s">
        <v>210</v>
      </c>
      <c r="BU185" s="220"/>
      <c r="BV185" s="220"/>
      <c r="BW185" s="238" t="s">
        <v>211</v>
      </c>
    </row>
    <row r="186" spans="1:75" ht="14.45" customHeight="1">
      <c r="A186" s="131" t="s">
        <v>222</v>
      </c>
      <c r="B186" s="107" t="s">
        <v>82</v>
      </c>
      <c r="C186" s="134"/>
      <c r="D186" s="186" t="s">
        <v>260</v>
      </c>
      <c r="E186" s="187"/>
      <c r="F186" s="186" t="s">
        <v>260</v>
      </c>
      <c r="G186" s="193"/>
      <c r="H186" s="187"/>
      <c r="I186" s="188"/>
      <c r="J186" s="190"/>
      <c r="K186" s="188"/>
      <c r="L186" s="190"/>
      <c r="M186" s="42" t="s">
        <v>211</v>
      </c>
      <c r="N186" s="48"/>
      <c r="O186" s="49"/>
      <c r="P186" s="50"/>
      <c r="Q186" s="51"/>
      <c r="R186" s="38"/>
      <c r="S186" s="38"/>
      <c r="T186" s="38"/>
      <c r="BQ186" s="235" t="s">
        <v>217</v>
      </c>
      <c r="BR186" s="240"/>
      <c r="BS186" s="237" t="s">
        <v>210</v>
      </c>
      <c r="BT186" s="237" t="s">
        <v>210</v>
      </c>
      <c r="BU186" s="220"/>
      <c r="BV186" s="220"/>
      <c r="BW186" s="238" t="s">
        <v>211</v>
      </c>
    </row>
    <row r="187" spans="1:75" ht="14.45" customHeight="1">
      <c r="A187" s="131" t="s">
        <v>223</v>
      </c>
      <c r="B187" s="107" t="s">
        <v>82</v>
      </c>
      <c r="C187" s="134"/>
      <c r="D187" s="186" t="s">
        <v>260</v>
      </c>
      <c r="E187" s="187"/>
      <c r="F187" s="186" t="s">
        <v>260</v>
      </c>
      <c r="G187" s="193"/>
      <c r="H187" s="187"/>
      <c r="I187" s="186" t="s">
        <v>260</v>
      </c>
      <c r="J187" s="187"/>
      <c r="K187" s="191"/>
      <c r="L187" s="192"/>
      <c r="M187" s="42" t="s">
        <v>211</v>
      </c>
      <c r="N187" s="48"/>
      <c r="O187" s="49"/>
      <c r="P187" s="50"/>
      <c r="Q187" s="51"/>
      <c r="R187" s="38"/>
      <c r="S187" s="38"/>
      <c r="T187" s="38"/>
      <c r="BQ187" s="235" t="s">
        <v>218</v>
      </c>
      <c r="BR187" s="240"/>
      <c r="BS187" s="237" t="s">
        <v>210</v>
      </c>
      <c r="BT187" s="237" t="s">
        <v>210</v>
      </c>
      <c r="BU187" s="220"/>
      <c r="BV187" s="220"/>
      <c r="BW187" s="238" t="s">
        <v>211</v>
      </c>
    </row>
    <row r="188" spans="1:75" ht="14.45" customHeight="1">
      <c r="A188" s="131" t="s">
        <v>224</v>
      </c>
      <c r="B188" s="107" t="s">
        <v>82</v>
      </c>
      <c r="C188" s="133"/>
      <c r="D188" s="186" t="s">
        <v>261</v>
      </c>
      <c r="E188" s="187"/>
      <c r="F188" s="191"/>
      <c r="G188" s="194"/>
      <c r="H188" s="192"/>
      <c r="I188" s="191"/>
      <c r="J188" s="192"/>
      <c r="K188" s="191"/>
      <c r="L188" s="192"/>
      <c r="M188" s="42" t="s">
        <v>211</v>
      </c>
      <c r="N188" s="53"/>
      <c r="O188" s="54"/>
      <c r="P188" s="55"/>
      <c r="Q188" s="56"/>
      <c r="R188" s="38"/>
      <c r="S188" s="38"/>
      <c r="T188" s="38"/>
      <c r="BQ188" s="235" t="s">
        <v>219</v>
      </c>
      <c r="BR188" s="239"/>
      <c r="BS188" s="237" t="s">
        <v>210</v>
      </c>
      <c r="BT188" s="237" t="s">
        <v>210</v>
      </c>
      <c r="BU188" s="237" t="s">
        <v>210</v>
      </c>
      <c r="BV188" s="219"/>
      <c r="BW188" s="238" t="s">
        <v>211</v>
      </c>
    </row>
    <row r="189" spans="1:75" ht="54.95" customHeight="1">
      <c r="A189" s="177">
        <f>T21</f>
        <v>2025</v>
      </c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38"/>
      <c r="S189" s="38"/>
      <c r="T189" s="38"/>
      <c r="BQ189" s="235" t="s">
        <v>220</v>
      </c>
      <c r="BR189" s="236" t="s">
        <v>82</v>
      </c>
      <c r="BS189" s="237" t="s">
        <v>210</v>
      </c>
      <c r="BT189" s="220"/>
      <c r="BU189" s="220"/>
      <c r="BV189" s="220"/>
      <c r="BW189" s="238" t="s">
        <v>211</v>
      </c>
    </row>
    <row r="190" spans="1:75" ht="14.45" customHeight="1">
      <c r="A190" s="57" t="s">
        <v>198</v>
      </c>
      <c r="B190" s="113" t="s">
        <v>199</v>
      </c>
      <c r="C190" s="114"/>
      <c r="D190" s="115" t="s">
        <v>200</v>
      </c>
      <c r="E190" s="116"/>
      <c r="F190" s="116"/>
      <c r="G190" s="116"/>
      <c r="H190" s="116"/>
      <c r="I190" s="116"/>
      <c r="J190" s="116"/>
      <c r="K190" s="116"/>
      <c r="L190" s="117"/>
      <c r="M190" s="118" t="s">
        <v>201</v>
      </c>
      <c r="N190" s="119"/>
      <c r="O190" s="120" t="s">
        <v>251</v>
      </c>
      <c r="P190" s="121"/>
      <c r="Q190" s="122"/>
      <c r="R190" s="38"/>
      <c r="S190" s="38"/>
      <c r="T190" s="38"/>
      <c r="BQ190" s="235" t="s">
        <v>221</v>
      </c>
      <c r="BR190" s="240"/>
      <c r="BS190" s="237" t="s">
        <v>210</v>
      </c>
      <c r="BT190" s="237" t="s">
        <v>210</v>
      </c>
      <c r="BU190" s="220"/>
      <c r="BV190" s="220"/>
      <c r="BW190" s="238" t="s">
        <v>211</v>
      </c>
    </row>
    <row r="191" spans="1:75" ht="17.45">
      <c r="A191" s="58"/>
      <c r="B191" s="123"/>
      <c r="C191" s="124"/>
      <c r="D191" s="115" t="s">
        <v>202</v>
      </c>
      <c r="E191" s="117"/>
      <c r="F191" s="115" t="s">
        <v>203</v>
      </c>
      <c r="G191" s="116"/>
      <c r="H191" s="117"/>
      <c r="I191" s="115" t="s">
        <v>204</v>
      </c>
      <c r="J191" s="117"/>
      <c r="K191" s="115" t="s">
        <v>205</v>
      </c>
      <c r="L191" s="117"/>
      <c r="M191" s="125"/>
      <c r="N191" s="126"/>
      <c r="O191" s="127"/>
      <c r="P191" s="84"/>
      <c r="Q191" s="128"/>
      <c r="R191" s="38"/>
      <c r="S191" s="38"/>
      <c r="T191" s="38"/>
      <c r="BQ191" s="235" t="s">
        <v>222</v>
      </c>
      <c r="BR191" s="240"/>
      <c r="BS191" s="237" t="s">
        <v>210</v>
      </c>
      <c r="BT191" s="237" t="s">
        <v>210</v>
      </c>
      <c r="BU191" s="220"/>
      <c r="BV191" s="220"/>
      <c r="BW191" s="238" t="s">
        <v>211</v>
      </c>
    </row>
    <row r="192" spans="1:75" ht="17.45">
      <c r="A192" s="59"/>
      <c r="B192" s="129"/>
      <c r="C192" s="130"/>
      <c r="D192" s="115" t="s">
        <v>206</v>
      </c>
      <c r="E192" s="117"/>
      <c r="F192" s="115" t="s">
        <v>206</v>
      </c>
      <c r="G192" s="116"/>
      <c r="H192" s="117"/>
      <c r="I192" s="115" t="s">
        <v>206</v>
      </c>
      <c r="J192" s="117"/>
      <c r="K192" s="115" t="s">
        <v>206</v>
      </c>
      <c r="L192" s="117"/>
      <c r="M192" s="115" t="s">
        <v>207</v>
      </c>
      <c r="N192" s="117"/>
      <c r="O192" s="115" t="s">
        <v>256</v>
      </c>
      <c r="P192" s="116"/>
      <c r="Q192" s="117"/>
      <c r="R192" s="38"/>
      <c r="S192" s="38"/>
      <c r="T192" s="38"/>
      <c r="BQ192" s="235" t="s">
        <v>223</v>
      </c>
      <c r="BR192" s="240"/>
      <c r="BS192" s="237" t="s">
        <v>210</v>
      </c>
      <c r="BT192" s="237" t="s">
        <v>210</v>
      </c>
      <c r="BU192" s="237" t="s">
        <v>210</v>
      </c>
      <c r="BV192" s="219"/>
      <c r="BW192" s="238" t="s">
        <v>211</v>
      </c>
    </row>
    <row r="193" spans="1:75" ht="14.45" customHeight="1">
      <c r="A193" s="131" t="s">
        <v>208</v>
      </c>
      <c r="B193" s="107" t="s">
        <v>82</v>
      </c>
      <c r="C193" s="132"/>
      <c r="D193" s="186" t="s">
        <v>262</v>
      </c>
      <c r="E193" s="187"/>
      <c r="F193" s="188"/>
      <c r="G193" s="189"/>
      <c r="H193" s="190"/>
      <c r="I193" s="188"/>
      <c r="J193" s="190"/>
      <c r="K193" s="191"/>
      <c r="L193" s="192"/>
      <c r="M193" s="42" t="s">
        <v>211</v>
      </c>
      <c r="N193" s="43"/>
      <c r="O193" s="44">
        <v>14</v>
      </c>
      <c r="P193" s="45"/>
      <c r="Q193" s="46"/>
      <c r="R193" s="38"/>
      <c r="S193" s="38"/>
      <c r="T193" s="38"/>
      <c r="BQ193" s="235" t="s">
        <v>224</v>
      </c>
      <c r="BR193" s="239"/>
      <c r="BS193" s="237" t="s">
        <v>210</v>
      </c>
      <c r="BT193" s="219"/>
      <c r="BU193" s="219"/>
      <c r="BV193" s="219"/>
      <c r="BW193" s="238" t="s">
        <v>211</v>
      </c>
    </row>
    <row r="194" spans="1:75" ht="14.45" customHeight="1">
      <c r="A194" s="131" t="s">
        <v>212</v>
      </c>
      <c r="B194" s="107" t="s">
        <v>82</v>
      </c>
      <c r="C194" s="133"/>
      <c r="D194" s="186" t="s">
        <v>263</v>
      </c>
      <c r="E194" s="187"/>
      <c r="F194" s="186" t="s">
        <v>264</v>
      </c>
      <c r="G194" s="193"/>
      <c r="H194" s="187"/>
      <c r="I194" s="188"/>
      <c r="J194" s="190"/>
      <c r="K194" s="191"/>
      <c r="L194" s="192"/>
      <c r="M194" s="47"/>
      <c r="N194" s="48"/>
      <c r="O194" s="49"/>
      <c r="P194" s="50"/>
      <c r="Q194" s="51"/>
      <c r="R194" s="38"/>
      <c r="S194" s="38"/>
      <c r="T194" s="38"/>
      <c r="BQ194" s="305" t="str">
        <f>T24</f>
        <v>2024-2026</v>
      </c>
      <c r="BR194" s="305"/>
      <c r="BS194" s="305"/>
      <c r="BT194" s="305"/>
      <c r="BU194" s="305"/>
      <c r="BV194" s="305"/>
      <c r="BW194" s="305"/>
    </row>
    <row r="195" spans="1:75" ht="14.45" customHeight="1">
      <c r="A195" s="131" t="s">
        <v>214</v>
      </c>
      <c r="B195" s="107" t="s">
        <v>84</v>
      </c>
      <c r="C195" s="132"/>
      <c r="D195" s="186" t="s">
        <v>265</v>
      </c>
      <c r="E195" s="187"/>
      <c r="F195" s="188"/>
      <c r="G195" s="189"/>
      <c r="H195" s="190"/>
      <c r="I195" s="188"/>
      <c r="J195" s="190"/>
      <c r="K195" s="188"/>
      <c r="L195" s="190"/>
      <c r="M195" s="47"/>
      <c r="N195" s="48"/>
      <c r="O195" s="49"/>
      <c r="P195" s="50"/>
      <c r="Q195" s="51"/>
      <c r="R195" s="38"/>
      <c r="S195" s="38"/>
      <c r="T195" s="38"/>
      <c r="BQ195" s="225" t="s">
        <v>198</v>
      </c>
      <c r="BR195" s="226" t="s">
        <v>199</v>
      </c>
      <c r="BS195" s="227" t="s">
        <v>200</v>
      </c>
      <c r="BT195" s="228"/>
      <c r="BU195" s="228"/>
      <c r="BV195" s="228"/>
      <c r="BW195" s="229" t="s">
        <v>201</v>
      </c>
    </row>
    <row r="196" spans="1:75" ht="14.45" customHeight="1">
      <c r="A196" s="131" t="s">
        <v>216</v>
      </c>
      <c r="B196" s="107" t="s">
        <v>84</v>
      </c>
      <c r="C196" s="134"/>
      <c r="D196" s="186" t="s">
        <v>266</v>
      </c>
      <c r="E196" s="187"/>
      <c r="F196" s="186" t="s">
        <v>267</v>
      </c>
      <c r="G196" s="193"/>
      <c r="H196" s="187"/>
      <c r="I196" s="188"/>
      <c r="J196" s="190"/>
      <c r="K196" s="188"/>
      <c r="L196" s="190"/>
      <c r="M196" s="47"/>
      <c r="N196" s="48"/>
      <c r="O196" s="49"/>
      <c r="P196" s="50"/>
      <c r="Q196" s="51"/>
      <c r="R196" s="38"/>
      <c r="S196" s="38"/>
      <c r="T196" s="38"/>
      <c r="BQ196" s="230"/>
      <c r="BR196" s="231"/>
      <c r="BS196" s="227" t="s">
        <v>202</v>
      </c>
      <c r="BT196" s="227" t="s">
        <v>203</v>
      </c>
      <c r="BU196" s="227" t="s">
        <v>204</v>
      </c>
      <c r="BV196" s="227" t="s">
        <v>205</v>
      </c>
      <c r="BW196" s="232"/>
    </row>
    <row r="197" spans="1:75" ht="14.45" customHeight="1">
      <c r="A197" s="131" t="s">
        <v>217</v>
      </c>
      <c r="B197" s="107" t="s">
        <v>84</v>
      </c>
      <c r="C197" s="134"/>
      <c r="D197" s="186" t="s">
        <v>268</v>
      </c>
      <c r="E197" s="187"/>
      <c r="F197" s="186" t="s">
        <v>269</v>
      </c>
      <c r="G197" s="193"/>
      <c r="H197" s="187"/>
      <c r="I197" s="188"/>
      <c r="J197" s="190"/>
      <c r="K197" s="188"/>
      <c r="L197" s="190"/>
      <c r="M197" s="47"/>
      <c r="N197" s="48"/>
      <c r="O197" s="49"/>
      <c r="P197" s="50"/>
      <c r="Q197" s="51"/>
      <c r="R197" s="38"/>
      <c r="S197" s="38"/>
      <c r="T197" s="38"/>
      <c r="BQ197" s="233"/>
      <c r="BR197" s="234"/>
      <c r="BS197" s="227" t="s">
        <v>206</v>
      </c>
      <c r="BT197" s="227" t="s">
        <v>206</v>
      </c>
      <c r="BU197" s="227" t="s">
        <v>206</v>
      </c>
      <c r="BV197" s="227" t="s">
        <v>206</v>
      </c>
      <c r="BW197" s="227" t="s">
        <v>207</v>
      </c>
    </row>
    <row r="198" spans="1:75" ht="14.45" customHeight="1">
      <c r="A198" s="131" t="s">
        <v>218</v>
      </c>
      <c r="B198" s="107" t="s">
        <v>84</v>
      </c>
      <c r="C198" s="134"/>
      <c r="D198" s="186" t="s">
        <v>270</v>
      </c>
      <c r="E198" s="187"/>
      <c r="F198" s="186" t="s">
        <v>271</v>
      </c>
      <c r="G198" s="193"/>
      <c r="H198" s="187"/>
      <c r="I198" s="188"/>
      <c r="J198" s="190"/>
      <c r="K198" s="188"/>
      <c r="L198" s="190"/>
      <c r="M198" s="47"/>
      <c r="N198" s="48"/>
      <c r="O198" s="49"/>
      <c r="P198" s="50"/>
      <c r="Q198" s="51"/>
      <c r="R198" s="38"/>
      <c r="S198" s="38"/>
      <c r="T198" s="38"/>
      <c r="BQ198" s="235" t="s">
        <v>208</v>
      </c>
      <c r="BR198" s="236" t="s">
        <v>209</v>
      </c>
      <c r="BS198" s="237" t="s">
        <v>210</v>
      </c>
      <c r="BT198" s="244"/>
      <c r="BU198" s="244"/>
      <c r="BV198" s="245"/>
      <c r="BW198" s="238" t="s">
        <v>211</v>
      </c>
    </row>
    <row r="199" spans="1:75" ht="14.45" customHeight="1">
      <c r="A199" s="131" t="s">
        <v>219</v>
      </c>
      <c r="B199" s="107" t="s">
        <v>84</v>
      </c>
      <c r="C199" s="133"/>
      <c r="D199" s="186" t="s">
        <v>265</v>
      </c>
      <c r="E199" s="187"/>
      <c r="F199" s="186" t="s">
        <v>265</v>
      </c>
      <c r="G199" s="193"/>
      <c r="H199" s="187"/>
      <c r="I199" s="186" t="s">
        <v>265</v>
      </c>
      <c r="J199" s="187"/>
      <c r="K199" s="191"/>
      <c r="L199" s="192"/>
      <c r="M199" s="47"/>
      <c r="N199" s="48"/>
      <c r="O199" s="49"/>
      <c r="P199" s="50"/>
      <c r="Q199" s="51"/>
      <c r="R199" s="38"/>
      <c r="S199" s="38"/>
      <c r="T199" s="38"/>
      <c r="BQ199" s="235" t="s">
        <v>212</v>
      </c>
      <c r="BR199" s="239"/>
      <c r="BS199" s="237" t="s">
        <v>210</v>
      </c>
      <c r="BT199" s="237" t="s">
        <v>210</v>
      </c>
      <c r="BU199" s="220"/>
      <c r="BV199" s="219"/>
      <c r="BW199" s="238" t="s">
        <v>211</v>
      </c>
    </row>
    <row r="200" spans="1:75" ht="14.45" customHeight="1">
      <c r="A200" s="131" t="s">
        <v>220</v>
      </c>
      <c r="B200" s="107" t="s">
        <v>82</v>
      </c>
      <c r="C200" s="132"/>
      <c r="D200" s="186" t="s">
        <v>272</v>
      </c>
      <c r="E200" s="187"/>
      <c r="F200" s="188"/>
      <c r="G200" s="189"/>
      <c r="H200" s="190"/>
      <c r="I200" s="188"/>
      <c r="J200" s="190"/>
      <c r="K200" s="188"/>
      <c r="L200" s="190"/>
      <c r="M200" s="47"/>
      <c r="N200" s="48"/>
      <c r="O200" s="49"/>
      <c r="P200" s="50"/>
      <c r="Q200" s="51"/>
      <c r="R200" s="38"/>
      <c r="S200" s="38"/>
      <c r="T200" s="38"/>
      <c r="BQ200" s="235" t="s">
        <v>214</v>
      </c>
      <c r="BR200" s="236" t="s">
        <v>209</v>
      </c>
      <c r="BS200" s="237" t="s">
        <v>210</v>
      </c>
      <c r="BT200" s="220"/>
      <c r="BU200" s="220"/>
      <c r="BV200" s="220"/>
      <c r="BW200" s="238" t="s">
        <v>211</v>
      </c>
    </row>
    <row r="201" spans="1:75" ht="14.45" customHeight="1">
      <c r="A201" s="131" t="s">
        <v>221</v>
      </c>
      <c r="B201" s="107" t="s">
        <v>82</v>
      </c>
      <c r="C201" s="134"/>
      <c r="D201" s="186" t="s">
        <v>273</v>
      </c>
      <c r="E201" s="187"/>
      <c r="F201" s="186" t="s">
        <v>274</v>
      </c>
      <c r="G201" s="193"/>
      <c r="H201" s="187"/>
      <c r="I201" s="188"/>
      <c r="J201" s="190"/>
      <c r="K201" s="188"/>
      <c r="L201" s="190"/>
      <c r="M201" s="47"/>
      <c r="N201" s="48"/>
      <c r="O201" s="49"/>
      <c r="P201" s="50"/>
      <c r="Q201" s="51"/>
      <c r="R201" s="38"/>
      <c r="S201" s="38"/>
      <c r="T201" s="38"/>
      <c r="BQ201" s="235" t="s">
        <v>216</v>
      </c>
      <c r="BR201" s="240"/>
      <c r="BS201" s="237" t="s">
        <v>210</v>
      </c>
      <c r="BT201" s="237" t="s">
        <v>210</v>
      </c>
      <c r="BU201" s="220"/>
      <c r="BV201" s="220"/>
      <c r="BW201" s="238" t="s">
        <v>211</v>
      </c>
    </row>
    <row r="202" spans="1:75" ht="14.45" customHeight="1">
      <c r="A202" s="131" t="s">
        <v>222</v>
      </c>
      <c r="B202" s="107" t="s">
        <v>82</v>
      </c>
      <c r="C202" s="134"/>
      <c r="D202" s="186" t="s">
        <v>275</v>
      </c>
      <c r="E202" s="187"/>
      <c r="F202" s="186" t="s">
        <v>276</v>
      </c>
      <c r="G202" s="193"/>
      <c r="H202" s="187"/>
      <c r="I202" s="188"/>
      <c r="J202" s="190"/>
      <c r="K202" s="188"/>
      <c r="L202" s="190"/>
      <c r="M202" s="47"/>
      <c r="N202" s="48"/>
      <c r="O202" s="49"/>
      <c r="P202" s="50"/>
      <c r="Q202" s="51"/>
      <c r="R202" s="38"/>
      <c r="S202" s="38"/>
      <c r="T202" s="38"/>
      <c r="BQ202" s="235" t="s">
        <v>217</v>
      </c>
      <c r="BR202" s="240"/>
      <c r="BS202" s="237" t="s">
        <v>210</v>
      </c>
      <c r="BT202" s="237" t="s">
        <v>210</v>
      </c>
      <c r="BU202" s="220"/>
      <c r="BV202" s="220"/>
      <c r="BW202" s="238" t="s">
        <v>211</v>
      </c>
    </row>
    <row r="203" spans="1:75" ht="14.45" customHeight="1">
      <c r="A203" s="131" t="s">
        <v>223</v>
      </c>
      <c r="B203" s="107" t="s">
        <v>82</v>
      </c>
      <c r="C203" s="134"/>
      <c r="D203" s="186" t="s">
        <v>272</v>
      </c>
      <c r="E203" s="187"/>
      <c r="F203" s="186" t="s">
        <v>272</v>
      </c>
      <c r="G203" s="193"/>
      <c r="H203" s="187"/>
      <c r="I203" s="186" t="s">
        <v>272</v>
      </c>
      <c r="J203" s="187"/>
      <c r="K203" s="191"/>
      <c r="L203" s="192"/>
      <c r="M203" s="47"/>
      <c r="N203" s="48"/>
      <c r="O203" s="49"/>
      <c r="P203" s="50"/>
      <c r="Q203" s="51"/>
      <c r="R203" s="38"/>
      <c r="S203" s="38"/>
      <c r="T203" s="38"/>
      <c r="BQ203" s="235" t="s">
        <v>218</v>
      </c>
      <c r="BR203" s="240"/>
      <c r="BS203" s="237" t="s">
        <v>210</v>
      </c>
      <c r="BT203" s="237" t="s">
        <v>210</v>
      </c>
      <c r="BU203" s="220"/>
      <c r="BV203" s="220"/>
      <c r="BW203" s="238" t="s">
        <v>211</v>
      </c>
    </row>
    <row r="204" spans="1:75" ht="14.45" customHeight="1">
      <c r="A204" s="131" t="s">
        <v>224</v>
      </c>
      <c r="B204" s="107" t="s">
        <v>82</v>
      </c>
      <c r="C204" s="133"/>
      <c r="D204" s="186" t="s">
        <v>277</v>
      </c>
      <c r="E204" s="187"/>
      <c r="F204" s="191"/>
      <c r="G204" s="194"/>
      <c r="H204" s="192"/>
      <c r="I204" s="191"/>
      <c r="J204" s="192"/>
      <c r="K204" s="191"/>
      <c r="L204" s="192"/>
      <c r="M204" s="52"/>
      <c r="N204" s="53"/>
      <c r="O204" s="54"/>
      <c r="P204" s="55"/>
      <c r="Q204" s="56"/>
      <c r="R204" s="38"/>
      <c r="S204" s="38"/>
      <c r="T204" s="38"/>
      <c r="BQ204" s="235" t="s">
        <v>219</v>
      </c>
      <c r="BR204" s="239"/>
      <c r="BS204" s="237" t="s">
        <v>210</v>
      </c>
      <c r="BT204" s="237" t="s">
        <v>210</v>
      </c>
      <c r="BU204" s="237" t="s">
        <v>210</v>
      </c>
      <c r="BV204" s="219"/>
      <c r="BW204" s="238" t="s">
        <v>211</v>
      </c>
    </row>
    <row r="205" spans="1:75" ht="14.45" customHeight="1">
      <c r="A205" s="62" t="s">
        <v>278</v>
      </c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BQ205" s="235" t="s">
        <v>220</v>
      </c>
      <c r="BR205" s="236" t="s">
        <v>209</v>
      </c>
      <c r="BS205" s="237" t="s">
        <v>210</v>
      </c>
      <c r="BT205" s="220"/>
      <c r="BU205" s="220"/>
      <c r="BV205" s="220"/>
      <c r="BW205" s="238" t="s">
        <v>211</v>
      </c>
    </row>
    <row r="206" spans="1:75" ht="14.45" customHeight="1">
      <c r="A206" s="38" t="s">
        <v>279</v>
      </c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BQ206" s="235" t="s">
        <v>221</v>
      </c>
      <c r="BR206" s="240"/>
      <c r="BS206" s="237" t="s">
        <v>210</v>
      </c>
      <c r="BT206" s="237" t="s">
        <v>210</v>
      </c>
      <c r="BU206" s="220"/>
      <c r="BV206" s="220"/>
      <c r="BW206" s="238" t="s">
        <v>211</v>
      </c>
    </row>
    <row r="207" spans="1:75" ht="32.450000000000003" customHeight="1">
      <c r="A207" s="179">
        <f>T22</f>
        <v>2026</v>
      </c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38"/>
      <c r="S207" s="38"/>
      <c r="T207" s="38"/>
      <c r="BQ207" s="235" t="s">
        <v>222</v>
      </c>
      <c r="BR207" s="240"/>
      <c r="BS207" s="237" t="s">
        <v>210</v>
      </c>
      <c r="BT207" s="237" t="s">
        <v>210</v>
      </c>
      <c r="BU207" s="220"/>
      <c r="BV207" s="220"/>
      <c r="BW207" s="238" t="s">
        <v>211</v>
      </c>
    </row>
    <row r="208" spans="1:75" ht="14.45" customHeight="1">
      <c r="A208" s="57" t="s">
        <v>198</v>
      </c>
      <c r="B208" s="113" t="s">
        <v>199</v>
      </c>
      <c r="C208" s="114"/>
      <c r="D208" s="115" t="s">
        <v>200</v>
      </c>
      <c r="E208" s="116"/>
      <c r="F208" s="116"/>
      <c r="G208" s="116"/>
      <c r="H208" s="116"/>
      <c r="I208" s="116"/>
      <c r="J208" s="116"/>
      <c r="K208" s="116"/>
      <c r="L208" s="117"/>
      <c r="M208" s="118" t="s">
        <v>201</v>
      </c>
      <c r="N208" s="119"/>
      <c r="O208" s="120" t="s">
        <v>251</v>
      </c>
      <c r="P208" s="121"/>
      <c r="Q208" s="122"/>
      <c r="R208" s="38"/>
      <c r="S208" s="38"/>
      <c r="T208" s="38"/>
      <c r="BQ208" s="235" t="s">
        <v>223</v>
      </c>
      <c r="BR208" s="240"/>
      <c r="BS208" s="237" t="s">
        <v>210</v>
      </c>
      <c r="BT208" s="237" t="s">
        <v>210</v>
      </c>
      <c r="BU208" s="237" t="s">
        <v>210</v>
      </c>
      <c r="BV208" s="219"/>
      <c r="BW208" s="238" t="s">
        <v>211</v>
      </c>
    </row>
    <row r="209" spans="1:75" ht="17.45">
      <c r="A209" s="58"/>
      <c r="B209" s="123"/>
      <c r="C209" s="124"/>
      <c r="D209" s="115" t="s">
        <v>202</v>
      </c>
      <c r="E209" s="117"/>
      <c r="F209" s="115" t="s">
        <v>203</v>
      </c>
      <c r="G209" s="116"/>
      <c r="H209" s="117"/>
      <c r="I209" s="115" t="s">
        <v>204</v>
      </c>
      <c r="J209" s="117"/>
      <c r="K209" s="115" t="s">
        <v>205</v>
      </c>
      <c r="L209" s="117"/>
      <c r="M209" s="125"/>
      <c r="N209" s="126"/>
      <c r="O209" s="127"/>
      <c r="P209" s="84"/>
      <c r="Q209" s="128"/>
      <c r="R209" s="38"/>
      <c r="S209" s="38"/>
      <c r="T209" s="38"/>
      <c r="BQ209" s="235" t="s">
        <v>224</v>
      </c>
      <c r="BR209" s="239"/>
      <c r="BS209" s="237" t="s">
        <v>210</v>
      </c>
      <c r="BT209" s="219"/>
      <c r="BU209" s="219"/>
      <c r="BV209" s="219"/>
      <c r="BW209" s="238" t="s">
        <v>211</v>
      </c>
    </row>
    <row r="210" spans="1:75">
      <c r="A210" s="59"/>
      <c r="B210" s="129"/>
      <c r="C210" s="130"/>
      <c r="D210" s="115" t="s">
        <v>206</v>
      </c>
      <c r="E210" s="117"/>
      <c r="F210" s="115" t="s">
        <v>206</v>
      </c>
      <c r="G210" s="116"/>
      <c r="H210" s="117"/>
      <c r="I210" s="115" t="s">
        <v>206</v>
      </c>
      <c r="J210" s="117"/>
      <c r="K210" s="115" t="s">
        <v>206</v>
      </c>
      <c r="L210" s="117"/>
      <c r="M210" s="115" t="s">
        <v>207</v>
      </c>
      <c r="N210" s="117"/>
      <c r="O210" s="115" t="s">
        <v>256</v>
      </c>
      <c r="P210" s="116"/>
      <c r="Q210" s="117"/>
      <c r="R210" s="38"/>
      <c r="S210" s="38"/>
      <c r="T210" s="38"/>
      <c r="BQ210" s="305" t="str">
        <f>T25</f>
        <v>2025-2026</v>
      </c>
      <c r="BR210" s="305"/>
      <c r="BS210" s="305"/>
      <c r="BT210" s="305"/>
      <c r="BU210" s="305"/>
      <c r="BV210" s="305"/>
      <c r="BW210" s="305"/>
    </row>
    <row r="211" spans="1:75" ht="14.45" customHeight="1">
      <c r="A211" s="131" t="s">
        <v>208</v>
      </c>
      <c r="B211" s="107" t="s">
        <v>82</v>
      </c>
      <c r="C211" s="132"/>
      <c r="D211" s="186" t="s">
        <v>280</v>
      </c>
      <c r="E211" s="187"/>
      <c r="F211" s="188"/>
      <c r="G211" s="189"/>
      <c r="H211" s="190"/>
      <c r="I211" s="188"/>
      <c r="J211" s="190"/>
      <c r="K211" s="191"/>
      <c r="L211" s="192"/>
      <c r="M211" s="42" t="s">
        <v>211</v>
      </c>
      <c r="N211" s="43"/>
      <c r="O211" s="44">
        <v>14</v>
      </c>
      <c r="P211" s="45"/>
      <c r="Q211" s="46"/>
      <c r="R211" s="38"/>
      <c r="S211" s="38"/>
      <c r="T211" s="38"/>
      <c r="BQ211" s="241" t="s">
        <v>198</v>
      </c>
      <c r="BR211" s="226" t="s">
        <v>199</v>
      </c>
      <c r="BS211" s="227" t="s">
        <v>200</v>
      </c>
      <c r="BT211" s="228"/>
      <c r="BU211" s="228"/>
      <c r="BV211" s="228"/>
      <c r="BW211" s="229" t="s">
        <v>201</v>
      </c>
    </row>
    <row r="212" spans="1:75" ht="14.45" customHeight="1">
      <c r="A212" s="131" t="s">
        <v>212</v>
      </c>
      <c r="B212" s="107" t="s">
        <v>82</v>
      </c>
      <c r="C212" s="133"/>
      <c r="D212" s="186" t="s">
        <v>281</v>
      </c>
      <c r="E212" s="187"/>
      <c r="F212" s="186" t="s">
        <v>282</v>
      </c>
      <c r="G212" s="193"/>
      <c r="H212" s="187"/>
      <c r="I212" s="188"/>
      <c r="J212" s="190"/>
      <c r="K212" s="191"/>
      <c r="L212" s="192"/>
      <c r="M212" s="47"/>
      <c r="N212" s="48"/>
      <c r="O212" s="49"/>
      <c r="P212" s="50"/>
      <c r="Q212" s="51"/>
      <c r="R212" s="38"/>
      <c r="S212" s="38"/>
      <c r="T212" s="38"/>
      <c r="BQ212" s="242"/>
      <c r="BR212" s="231"/>
      <c r="BS212" s="227" t="s">
        <v>202</v>
      </c>
      <c r="BT212" s="227" t="s">
        <v>203</v>
      </c>
      <c r="BU212" s="227" t="s">
        <v>204</v>
      </c>
      <c r="BV212" s="227" t="s">
        <v>205</v>
      </c>
      <c r="BW212" s="232"/>
    </row>
    <row r="213" spans="1:75" ht="14.45" customHeight="1">
      <c r="A213" s="131" t="s">
        <v>214</v>
      </c>
      <c r="B213" s="107" t="s">
        <v>84</v>
      </c>
      <c r="C213" s="132"/>
      <c r="D213" s="186" t="s">
        <v>283</v>
      </c>
      <c r="E213" s="187"/>
      <c r="F213" s="188"/>
      <c r="G213" s="189"/>
      <c r="H213" s="190"/>
      <c r="I213" s="188"/>
      <c r="J213" s="190"/>
      <c r="K213" s="188"/>
      <c r="L213" s="190"/>
      <c r="M213" s="47"/>
      <c r="N213" s="48"/>
      <c r="O213" s="49"/>
      <c r="P213" s="50"/>
      <c r="Q213" s="51"/>
      <c r="R213" s="38"/>
      <c r="S213" s="38"/>
      <c r="T213" s="38"/>
      <c r="BQ213" s="243"/>
      <c r="BR213" s="234"/>
      <c r="BS213" s="227" t="s">
        <v>206</v>
      </c>
      <c r="BT213" s="227" t="s">
        <v>206</v>
      </c>
      <c r="BU213" s="227" t="s">
        <v>206</v>
      </c>
      <c r="BV213" s="227" t="s">
        <v>206</v>
      </c>
      <c r="BW213" s="227" t="s">
        <v>207</v>
      </c>
    </row>
    <row r="214" spans="1:75" ht="14.45" customHeight="1">
      <c r="A214" s="131" t="s">
        <v>216</v>
      </c>
      <c r="B214" s="107" t="s">
        <v>84</v>
      </c>
      <c r="C214" s="134"/>
      <c r="D214" s="186" t="s">
        <v>284</v>
      </c>
      <c r="E214" s="187"/>
      <c r="F214" s="186" t="s">
        <v>285</v>
      </c>
      <c r="G214" s="193"/>
      <c r="H214" s="187"/>
      <c r="I214" s="188"/>
      <c r="J214" s="190"/>
      <c r="K214" s="188"/>
      <c r="L214" s="190"/>
      <c r="M214" s="47"/>
      <c r="N214" s="48"/>
      <c r="O214" s="49"/>
      <c r="P214" s="50"/>
      <c r="Q214" s="51"/>
      <c r="R214" s="38"/>
      <c r="S214" s="38"/>
      <c r="T214" s="38"/>
      <c r="BQ214" s="235" t="s">
        <v>208</v>
      </c>
      <c r="BR214" s="236" t="s">
        <v>209</v>
      </c>
      <c r="BS214" s="237" t="s">
        <v>286</v>
      </c>
      <c r="BT214" s="244"/>
      <c r="BU214" s="244"/>
      <c r="BV214" s="245"/>
      <c r="BW214" s="238" t="s">
        <v>211</v>
      </c>
    </row>
    <row r="215" spans="1:75" ht="14.45" customHeight="1">
      <c r="A215" s="131" t="s">
        <v>217</v>
      </c>
      <c r="B215" s="107" t="s">
        <v>84</v>
      </c>
      <c r="C215" s="134"/>
      <c r="D215" s="186" t="s">
        <v>266</v>
      </c>
      <c r="E215" s="187"/>
      <c r="F215" s="186" t="s">
        <v>287</v>
      </c>
      <c r="G215" s="193"/>
      <c r="H215" s="187"/>
      <c r="I215" s="188"/>
      <c r="J215" s="190"/>
      <c r="K215" s="188"/>
      <c r="L215" s="190"/>
      <c r="M215" s="47"/>
      <c r="N215" s="48"/>
      <c r="O215" s="49"/>
      <c r="P215" s="50"/>
      <c r="Q215" s="51"/>
      <c r="R215" s="38"/>
      <c r="S215" s="38"/>
      <c r="T215" s="38"/>
      <c r="BQ215" s="235" t="s">
        <v>212</v>
      </c>
      <c r="BR215" s="239"/>
      <c r="BS215" s="237" t="s">
        <v>288</v>
      </c>
      <c r="BT215" s="237" t="s">
        <v>289</v>
      </c>
      <c r="BU215" s="220"/>
      <c r="BV215" s="219"/>
      <c r="BW215" s="238" t="s">
        <v>211</v>
      </c>
    </row>
    <row r="216" spans="1:75" ht="14.45" customHeight="1">
      <c r="A216" s="131" t="s">
        <v>218</v>
      </c>
      <c r="B216" s="107" t="s">
        <v>84</v>
      </c>
      <c r="C216" s="134"/>
      <c r="D216" s="186" t="s">
        <v>290</v>
      </c>
      <c r="E216" s="187"/>
      <c r="F216" s="186" t="s">
        <v>291</v>
      </c>
      <c r="G216" s="193"/>
      <c r="H216" s="187"/>
      <c r="I216" s="188"/>
      <c r="J216" s="190"/>
      <c r="K216" s="188"/>
      <c r="L216" s="190"/>
      <c r="M216" s="47"/>
      <c r="N216" s="48"/>
      <c r="O216" s="49"/>
      <c r="P216" s="50"/>
      <c r="Q216" s="51"/>
      <c r="R216" s="38"/>
      <c r="S216" s="38"/>
      <c r="T216" s="38"/>
      <c r="BQ216" s="235" t="s">
        <v>214</v>
      </c>
      <c r="BR216" s="236" t="s">
        <v>209</v>
      </c>
      <c r="BS216" s="237" t="s">
        <v>292</v>
      </c>
      <c r="BT216" s="220"/>
      <c r="BU216" s="220"/>
      <c r="BV216" s="220"/>
      <c r="BW216" s="238" t="s">
        <v>211</v>
      </c>
    </row>
    <row r="217" spans="1:75" ht="14.45" customHeight="1">
      <c r="A217" s="131" t="s">
        <v>219</v>
      </c>
      <c r="B217" s="107" t="s">
        <v>84</v>
      </c>
      <c r="C217" s="133"/>
      <c r="D217" s="186" t="s">
        <v>283</v>
      </c>
      <c r="E217" s="187"/>
      <c r="F217" s="186" t="s">
        <v>283</v>
      </c>
      <c r="G217" s="193"/>
      <c r="H217" s="187"/>
      <c r="I217" s="186" t="s">
        <v>283</v>
      </c>
      <c r="J217" s="187"/>
      <c r="K217" s="191"/>
      <c r="L217" s="192"/>
      <c r="M217" s="47"/>
      <c r="N217" s="48"/>
      <c r="O217" s="49"/>
      <c r="P217" s="50"/>
      <c r="Q217" s="51"/>
      <c r="R217" s="38"/>
      <c r="S217" s="38"/>
      <c r="T217" s="38"/>
      <c r="BQ217" s="235" t="s">
        <v>216</v>
      </c>
      <c r="BR217" s="240"/>
      <c r="BS217" s="237" t="s">
        <v>293</v>
      </c>
      <c r="BT217" s="237" t="s">
        <v>294</v>
      </c>
      <c r="BU217" s="220"/>
      <c r="BV217" s="220"/>
      <c r="BW217" s="238" t="s">
        <v>211</v>
      </c>
    </row>
    <row r="218" spans="1:75" ht="14.45" customHeight="1">
      <c r="A218" s="131" t="s">
        <v>220</v>
      </c>
      <c r="B218" s="107" t="s">
        <v>82</v>
      </c>
      <c r="C218" s="132"/>
      <c r="D218" s="186" t="s">
        <v>295</v>
      </c>
      <c r="E218" s="187"/>
      <c r="F218" s="188"/>
      <c r="G218" s="189"/>
      <c r="H218" s="190"/>
      <c r="I218" s="188"/>
      <c r="J218" s="190"/>
      <c r="K218" s="188"/>
      <c r="L218" s="190"/>
      <c r="M218" s="47"/>
      <c r="N218" s="48"/>
      <c r="O218" s="49"/>
      <c r="P218" s="50"/>
      <c r="Q218" s="51"/>
      <c r="R218" s="38"/>
      <c r="S218" s="38"/>
      <c r="T218" s="38"/>
      <c r="BQ218" s="235" t="s">
        <v>217</v>
      </c>
      <c r="BR218" s="240"/>
      <c r="BS218" s="237" t="s">
        <v>296</v>
      </c>
      <c r="BT218" s="237" t="s">
        <v>297</v>
      </c>
      <c r="BU218" s="220"/>
      <c r="BV218" s="220"/>
      <c r="BW218" s="238" t="s">
        <v>211</v>
      </c>
    </row>
    <row r="219" spans="1:75" ht="14.45" customHeight="1">
      <c r="A219" s="131" t="s">
        <v>221</v>
      </c>
      <c r="B219" s="107" t="s">
        <v>82</v>
      </c>
      <c r="C219" s="134"/>
      <c r="D219" s="186" t="s">
        <v>298</v>
      </c>
      <c r="E219" s="187"/>
      <c r="F219" s="186" t="s">
        <v>299</v>
      </c>
      <c r="G219" s="193"/>
      <c r="H219" s="187"/>
      <c r="I219" s="188"/>
      <c r="J219" s="190"/>
      <c r="K219" s="188"/>
      <c r="L219" s="190"/>
      <c r="M219" s="47"/>
      <c r="N219" s="48"/>
      <c r="O219" s="49"/>
      <c r="P219" s="50"/>
      <c r="Q219" s="51"/>
      <c r="R219" s="38"/>
      <c r="S219" s="38"/>
      <c r="T219" s="38"/>
      <c r="BQ219" s="235" t="s">
        <v>218</v>
      </c>
      <c r="BR219" s="240"/>
      <c r="BS219" s="237" t="s">
        <v>300</v>
      </c>
      <c r="BT219" s="237" t="s">
        <v>301</v>
      </c>
      <c r="BU219" s="220"/>
      <c r="BV219" s="220"/>
      <c r="BW219" s="238" t="s">
        <v>211</v>
      </c>
    </row>
    <row r="220" spans="1:75" ht="14.45" customHeight="1">
      <c r="A220" s="131" t="s">
        <v>222</v>
      </c>
      <c r="B220" s="107" t="s">
        <v>82</v>
      </c>
      <c r="C220" s="134"/>
      <c r="D220" s="186" t="s">
        <v>302</v>
      </c>
      <c r="E220" s="187"/>
      <c r="F220" s="186" t="s">
        <v>303</v>
      </c>
      <c r="G220" s="193"/>
      <c r="H220" s="187"/>
      <c r="I220" s="188"/>
      <c r="J220" s="190"/>
      <c r="K220" s="188"/>
      <c r="L220" s="190"/>
      <c r="M220" s="47"/>
      <c r="N220" s="48"/>
      <c r="O220" s="49"/>
      <c r="P220" s="50"/>
      <c r="Q220" s="51"/>
      <c r="R220" s="38"/>
      <c r="S220" s="38"/>
      <c r="T220" s="38"/>
      <c r="BQ220" s="235" t="s">
        <v>219</v>
      </c>
      <c r="BR220" s="239"/>
      <c r="BS220" s="237" t="s">
        <v>292</v>
      </c>
      <c r="BT220" s="237" t="s">
        <v>292</v>
      </c>
      <c r="BU220" s="237" t="s">
        <v>292</v>
      </c>
      <c r="BV220" s="219"/>
      <c r="BW220" s="238" t="s">
        <v>211</v>
      </c>
    </row>
    <row r="221" spans="1:75" ht="14.45" customHeight="1">
      <c r="A221" s="131" t="s">
        <v>223</v>
      </c>
      <c r="B221" s="107" t="s">
        <v>82</v>
      </c>
      <c r="C221" s="134"/>
      <c r="D221" s="186" t="s">
        <v>295</v>
      </c>
      <c r="E221" s="187"/>
      <c r="F221" s="186" t="s">
        <v>295</v>
      </c>
      <c r="G221" s="193"/>
      <c r="H221" s="187"/>
      <c r="I221" s="186" t="s">
        <v>295</v>
      </c>
      <c r="J221" s="187"/>
      <c r="K221" s="191"/>
      <c r="L221" s="192"/>
      <c r="M221" s="47"/>
      <c r="N221" s="48"/>
      <c r="O221" s="49"/>
      <c r="P221" s="50"/>
      <c r="Q221" s="51"/>
      <c r="R221" s="38"/>
      <c r="S221" s="38"/>
      <c r="T221" s="38"/>
      <c r="BQ221" s="235" t="s">
        <v>220</v>
      </c>
      <c r="BR221" s="236" t="s">
        <v>209</v>
      </c>
      <c r="BS221" s="237" t="s">
        <v>304</v>
      </c>
      <c r="BT221" s="220"/>
      <c r="BU221" s="220"/>
      <c r="BV221" s="220"/>
      <c r="BW221" s="238" t="s">
        <v>211</v>
      </c>
    </row>
    <row r="222" spans="1:75" ht="14.45" customHeight="1">
      <c r="A222" s="131" t="s">
        <v>224</v>
      </c>
      <c r="B222" s="107" t="s">
        <v>82</v>
      </c>
      <c r="C222" s="133"/>
      <c r="D222" s="186" t="s">
        <v>305</v>
      </c>
      <c r="E222" s="187"/>
      <c r="F222" s="191"/>
      <c r="G222" s="194"/>
      <c r="H222" s="192"/>
      <c r="I222" s="191"/>
      <c r="J222" s="192"/>
      <c r="K222" s="191"/>
      <c r="L222" s="192"/>
      <c r="M222" s="52"/>
      <c r="N222" s="53"/>
      <c r="O222" s="54"/>
      <c r="P222" s="55"/>
      <c r="Q222" s="56"/>
      <c r="R222" s="38"/>
      <c r="S222" s="38"/>
      <c r="T222" s="38"/>
      <c r="BQ222" s="235" t="s">
        <v>221</v>
      </c>
      <c r="BR222" s="240"/>
      <c r="BS222" s="237" t="s">
        <v>306</v>
      </c>
      <c r="BT222" s="237" t="s">
        <v>307</v>
      </c>
      <c r="BU222" s="220"/>
      <c r="BV222" s="220"/>
      <c r="BW222" s="238" t="s">
        <v>211</v>
      </c>
    </row>
    <row r="223" spans="1:75" ht="35.1" customHeight="1">
      <c r="A223" s="179" t="str">
        <f>T23</f>
        <v>2024-2025</v>
      </c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38"/>
      <c r="S223" s="38"/>
      <c r="T223" s="38"/>
      <c r="BQ223" s="235" t="s">
        <v>222</v>
      </c>
      <c r="BR223" s="240"/>
      <c r="BS223" s="237" t="s">
        <v>308</v>
      </c>
      <c r="BT223" s="237" t="s">
        <v>309</v>
      </c>
      <c r="BU223" s="220"/>
      <c r="BV223" s="220"/>
      <c r="BW223" s="238" t="s">
        <v>211</v>
      </c>
    </row>
    <row r="224" spans="1:75" ht="14.45" customHeight="1">
      <c r="A224" s="57" t="s">
        <v>198</v>
      </c>
      <c r="B224" s="113" t="s">
        <v>199</v>
      </c>
      <c r="C224" s="114"/>
      <c r="D224" s="115" t="s">
        <v>200</v>
      </c>
      <c r="E224" s="116"/>
      <c r="F224" s="116"/>
      <c r="G224" s="116"/>
      <c r="H224" s="116"/>
      <c r="I224" s="116"/>
      <c r="J224" s="116"/>
      <c r="K224" s="116"/>
      <c r="L224" s="117"/>
      <c r="M224" s="118" t="s">
        <v>201</v>
      </c>
      <c r="N224" s="119"/>
      <c r="O224" s="120" t="s">
        <v>251</v>
      </c>
      <c r="P224" s="121"/>
      <c r="Q224" s="122"/>
      <c r="R224" s="38"/>
      <c r="S224" s="38"/>
      <c r="T224" s="38"/>
      <c r="BQ224" s="235" t="s">
        <v>223</v>
      </c>
      <c r="BR224" s="240"/>
      <c r="BS224" s="237" t="s">
        <v>304</v>
      </c>
      <c r="BT224" s="237" t="s">
        <v>304</v>
      </c>
      <c r="BU224" s="237" t="s">
        <v>304</v>
      </c>
      <c r="BV224" s="219"/>
      <c r="BW224" s="238" t="s">
        <v>211</v>
      </c>
    </row>
    <row r="225" spans="1:75" ht="17.45">
      <c r="A225" s="58"/>
      <c r="B225" s="123"/>
      <c r="C225" s="124"/>
      <c r="D225" s="115" t="s">
        <v>202</v>
      </c>
      <c r="E225" s="117"/>
      <c r="F225" s="115" t="s">
        <v>203</v>
      </c>
      <c r="G225" s="116"/>
      <c r="H225" s="117"/>
      <c r="I225" s="115" t="s">
        <v>204</v>
      </c>
      <c r="J225" s="117"/>
      <c r="K225" s="115" t="s">
        <v>205</v>
      </c>
      <c r="L225" s="117"/>
      <c r="M225" s="125"/>
      <c r="N225" s="126"/>
      <c r="O225" s="127"/>
      <c r="P225" s="84"/>
      <c r="Q225" s="128"/>
      <c r="R225" s="38"/>
      <c r="S225" s="38"/>
      <c r="T225" s="38"/>
      <c r="BQ225" s="235" t="s">
        <v>224</v>
      </c>
      <c r="BR225" s="239"/>
      <c r="BS225" s="237" t="s">
        <v>310</v>
      </c>
      <c r="BT225" s="219"/>
      <c r="BU225" s="219"/>
      <c r="BV225" s="219"/>
      <c r="BW225" s="238" t="s">
        <v>211</v>
      </c>
    </row>
    <row r="226" spans="1:75">
      <c r="A226" s="59"/>
      <c r="B226" s="129"/>
      <c r="C226" s="130"/>
      <c r="D226" s="115" t="s">
        <v>206</v>
      </c>
      <c r="E226" s="117"/>
      <c r="F226" s="115" t="s">
        <v>206</v>
      </c>
      <c r="G226" s="116"/>
      <c r="H226" s="117"/>
      <c r="I226" s="115" t="s">
        <v>206</v>
      </c>
      <c r="J226" s="117"/>
      <c r="K226" s="115" t="s">
        <v>206</v>
      </c>
      <c r="L226" s="117"/>
      <c r="M226" s="115" t="s">
        <v>207</v>
      </c>
      <c r="N226" s="117"/>
      <c r="O226" s="115" t="s">
        <v>256</v>
      </c>
      <c r="P226" s="116"/>
      <c r="Q226" s="117"/>
      <c r="R226" s="38"/>
      <c r="S226" s="38"/>
      <c r="T226" s="38"/>
      <c r="BQ226" s="305"/>
      <c r="BR226" s="305"/>
      <c r="BS226" s="305"/>
      <c r="BT226" s="305"/>
      <c r="BU226" s="305"/>
      <c r="BV226" s="305"/>
      <c r="BW226" s="305"/>
    </row>
    <row r="227" spans="1:75" ht="14.45" customHeight="1">
      <c r="A227" s="131" t="s">
        <v>208</v>
      </c>
      <c r="B227" s="107" t="s">
        <v>82</v>
      </c>
      <c r="C227" s="132"/>
      <c r="D227" s="186" t="s">
        <v>311</v>
      </c>
      <c r="E227" s="187"/>
      <c r="F227" s="188"/>
      <c r="G227" s="189"/>
      <c r="H227" s="190"/>
      <c r="I227" s="188"/>
      <c r="J227" s="190"/>
      <c r="K227" s="191"/>
      <c r="L227" s="192"/>
      <c r="M227" s="42" t="s">
        <v>211</v>
      </c>
      <c r="N227" s="43"/>
      <c r="O227" s="44">
        <v>14</v>
      </c>
      <c r="P227" s="45"/>
      <c r="Q227" s="46"/>
      <c r="R227" s="38"/>
      <c r="S227" s="38"/>
      <c r="T227" s="38"/>
      <c r="BQ227" s="225" t="s">
        <v>198</v>
      </c>
      <c r="BR227" s="226" t="s">
        <v>199</v>
      </c>
      <c r="BS227" s="227" t="s">
        <v>200</v>
      </c>
      <c r="BT227" s="228"/>
      <c r="BU227" s="228"/>
      <c r="BV227" s="228"/>
      <c r="BW227" s="229" t="s">
        <v>201</v>
      </c>
    </row>
    <row r="228" spans="1:75" ht="14.45" customHeight="1">
      <c r="A228" s="131" t="s">
        <v>212</v>
      </c>
      <c r="B228" s="107" t="s">
        <v>82</v>
      </c>
      <c r="C228" s="133"/>
      <c r="D228" s="186" t="s">
        <v>311</v>
      </c>
      <c r="E228" s="187"/>
      <c r="F228" s="186" t="s">
        <v>311</v>
      </c>
      <c r="G228" s="193"/>
      <c r="H228" s="187"/>
      <c r="I228" s="188"/>
      <c r="J228" s="190"/>
      <c r="K228" s="191"/>
      <c r="L228" s="192"/>
      <c r="M228" s="47"/>
      <c r="N228" s="48"/>
      <c r="O228" s="49"/>
      <c r="P228" s="50"/>
      <c r="Q228" s="51"/>
      <c r="R228" s="38"/>
      <c r="S228" s="38"/>
      <c r="T228" s="38"/>
      <c r="BQ228" s="230"/>
      <c r="BR228" s="231"/>
      <c r="BS228" s="227" t="s">
        <v>202</v>
      </c>
      <c r="BT228" s="227" t="s">
        <v>203</v>
      </c>
      <c r="BU228" s="227" t="s">
        <v>204</v>
      </c>
      <c r="BV228" s="227" t="s">
        <v>205</v>
      </c>
      <c r="BW228" s="232"/>
    </row>
    <row r="229" spans="1:75" ht="14.45" customHeight="1">
      <c r="A229" s="131" t="s">
        <v>214</v>
      </c>
      <c r="B229" s="107" t="s">
        <v>84</v>
      </c>
      <c r="C229" s="132"/>
      <c r="D229" s="186" t="s">
        <v>311</v>
      </c>
      <c r="E229" s="187"/>
      <c r="F229" s="188"/>
      <c r="G229" s="189"/>
      <c r="H229" s="190"/>
      <c r="I229" s="188"/>
      <c r="J229" s="190"/>
      <c r="K229" s="188"/>
      <c r="L229" s="190"/>
      <c r="M229" s="47"/>
      <c r="N229" s="48"/>
      <c r="O229" s="49"/>
      <c r="P229" s="50"/>
      <c r="Q229" s="51"/>
      <c r="R229" s="38"/>
      <c r="S229" s="38"/>
      <c r="T229" s="38"/>
      <c r="BQ229" s="233"/>
      <c r="BR229" s="234"/>
      <c r="BS229" s="227" t="s">
        <v>206</v>
      </c>
      <c r="BT229" s="227" t="s">
        <v>206</v>
      </c>
      <c r="BU229" s="227" t="s">
        <v>206</v>
      </c>
      <c r="BV229" s="227" t="s">
        <v>206</v>
      </c>
      <c r="BW229" s="227" t="s">
        <v>207</v>
      </c>
    </row>
    <row r="230" spans="1:75" ht="14.45" customHeight="1">
      <c r="A230" s="131" t="s">
        <v>216</v>
      </c>
      <c r="B230" s="107" t="s">
        <v>84</v>
      </c>
      <c r="C230" s="134"/>
      <c r="D230" s="186" t="s">
        <v>311</v>
      </c>
      <c r="E230" s="187"/>
      <c r="F230" s="186" t="s">
        <v>311</v>
      </c>
      <c r="G230" s="193"/>
      <c r="H230" s="187"/>
      <c r="I230" s="188"/>
      <c r="J230" s="190"/>
      <c r="K230" s="188"/>
      <c r="L230" s="190"/>
      <c r="M230" s="47"/>
      <c r="N230" s="48"/>
      <c r="O230" s="49"/>
      <c r="P230" s="50"/>
      <c r="Q230" s="51"/>
      <c r="R230" s="38"/>
      <c r="S230" s="38"/>
      <c r="T230" s="38"/>
      <c r="BQ230" s="235" t="s">
        <v>208</v>
      </c>
      <c r="BR230" s="236" t="s">
        <v>209</v>
      </c>
      <c r="BS230" s="237"/>
      <c r="BT230" s="220"/>
      <c r="BU230" s="220"/>
      <c r="BV230" s="219"/>
      <c r="BW230" s="238" t="s">
        <v>211</v>
      </c>
    </row>
    <row r="231" spans="1:75" ht="14.45" customHeight="1">
      <c r="A231" s="131" t="s">
        <v>217</v>
      </c>
      <c r="B231" s="107" t="s">
        <v>84</v>
      </c>
      <c r="C231" s="134"/>
      <c r="D231" s="186" t="s">
        <v>311</v>
      </c>
      <c r="E231" s="187"/>
      <c r="F231" s="186" t="s">
        <v>311</v>
      </c>
      <c r="G231" s="193"/>
      <c r="H231" s="187"/>
      <c r="I231" s="188"/>
      <c r="J231" s="190"/>
      <c r="K231" s="188"/>
      <c r="L231" s="190"/>
      <c r="M231" s="47"/>
      <c r="N231" s="48"/>
      <c r="O231" s="49"/>
      <c r="P231" s="50"/>
      <c r="Q231" s="51"/>
      <c r="R231" s="38"/>
      <c r="S231" s="38"/>
      <c r="T231" s="38"/>
      <c r="BQ231" s="235" t="s">
        <v>212</v>
      </c>
      <c r="BR231" s="239"/>
      <c r="BS231" s="237"/>
      <c r="BT231" s="237"/>
      <c r="BU231" s="220"/>
      <c r="BV231" s="219"/>
      <c r="BW231" s="238" t="s">
        <v>211</v>
      </c>
    </row>
    <row r="232" spans="1:75" ht="14.45" customHeight="1">
      <c r="A232" s="131" t="s">
        <v>218</v>
      </c>
      <c r="B232" s="107" t="s">
        <v>84</v>
      </c>
      <c r="C232" s="134"/>
      <c r="D232" s="186" t="s">
        <v>311</v>
      </c>
      <c r="E232" s="187"/>
      <c r="F232" s="186" t="s">
        <v>311</v>
      </c>
      <c r="G232" s="193"/>
      <c r="H232" s="187"/>
      <c r="I232" s="188"/>
      <c r="J232" s="190"/>
      <c r="K232" s="188"/>
      <c r="L232" s="190"/>
      <c r="M232" s="47"/>
      <c r="N232" s="48"/>
      <c r="O232" s="49"/>
      <c r="P232" s="50"/>
      <c r="Q232" s="51"/>
      <c r="R232" s="38"/>
      <c r="S232" s="38"/>
      <c r="T232" s="38"/>
      <c r="BQ232" s="235" t="s">
        <v>214</v>
      </c>
      <c r="BR232" s="236" t="s">
        <v>209</v>
      </c>
      <c r="BS232" s="237"/>
      <c r="BT232" s="220"/>
      <c r="BU232" s="220"/>
      <c r="BV232" s="220"/>
      <c r="BW232" s="238" t="s">
        <v>211</v>
      </c>
    </row>
    <row r="233" spans="1:75" ht="14.45" customHeight="1">
      <c r="A233" s="131" t="s">
        <v>219</v>
      </c>
      <c r="B233" s="107" t="s">
        <v>84</v>
      </c>
      <c r="C233" s="133"/>
      <c r="D233" s="186" t="s">
        <v>311</v>
      </c>
      <c r="E233" s="187"/>
      <c r="F233" s="186" t="s">
        <v>311</v>
      </c>
      <c r="G233" s="193"/>
      <c r="H233" s="187"/>
      <c r="I233" s="186" t="s">
        <v>311</v>
      </c>
      <c r="J233" s="187"/>
      <c r="K233" s="191"/>
      <c r="L233" s="192"/>
      <c r="M233" s="47"/>
      <c r="N233" s="48"/>
      <c r="O233" s="49"/>
      <c r="P233" s="50"/>
      <c r="Q233" s="51"/>
      <c r="R233" s="38"/>
      <c r="S233" s="38"/>
      <c r="T233" s="38"/>
      <c r="BQ233" s="235" t="s">
        <v>216</v>
      </c>
      <c r="BR233" s="240"/>
      <c r="BS233" s="237"/>
      <c r="BT233" s="237"/>
      <c r="BU233" s="220"/>
      <c r="BV233" s="220"/>
      <c r="BW233" s="238" t="s">
        <v>211</v>
      </c>
    </row>
    <row r="234" spans="1:75" ht="14.45" customHeight="1">
      <c r="A234" s="131" t="s">
        <v>220</v>
      </c>
      <c r="B234" s="107" t="s">
        <v>82</v>
      </c>
      <c r="C234" s="132"/>
      <c r="D234" s="186" t="s">
        <v>311</v>
      </c>
      <c r="E234" s="187"/>
      <c r="F234" s="188"/>
      <c r="G234" s="189"/>
      <c r="H234" s="190"/>
      <c r="I234" s="188"/>
      <c r="J234" s="190"/>
      <c r="K234" s="188"/>
      <c r="L234" s="190"/>
      <c r="M234" s="47"/>
      <c r="N234" s="48"/>
      <c r="O234" s="49"/>
      <c r="P234" s="50"/>
      <c r="Q234" s="51"/>
      <c r="R234" s="38"/>
      <c r="S234" s="38"/>
      <c r="T234" s="38"/>
      <c r="BQ234" s="235" t="s">
        <v>217</v>
      </c>
      <c r="BR234" s="240"/>
      <c r="BS234" s="237"/>
      <c r="BT234" s="237"/>
      <c r="BU234" s="220"/>
      <c r="BV234" s="220"/>
      <c r="BW234" s="238" t="s">
        <v>211</v>
      </c>
    </row>
    <row r="235" spans="1:75" ht="14.45" customHeight="1">
      <c r="A235" s="131" t="s">
        <v>221</v>
      </c>
      <c r="B235" s="107" t="s">
        <v>82</v>
      </c>
      <c r="C235" s="134"/>
      <c r="D235" s="186" t="s">
        <v>311</v>
      </c>
      <c r="E235" s="187"/>
      <c r="F235" s="186" t="s">
        <v>311</v>
      </c>
      <c r="G235" s="193"/>
      <c r="H235" s="187"/>
      <c r="I235" s="188"/>
      <c r="J235" s="190"/>
      <c r="K235" s="188"/>
      <c r="L235" s="190"/>
      <c r="M235" s="47"/>
      <c r="N235" s="48"/>
      <c r="O235" s="49"/>
      <c r="P235" s="50"/>
      <c r="Q235" s="51"/>
      <c r="R235" s="38"/>
      <c r="S235" s="38"/>
      <c r="T235" s="38"/>
      <c r="BQ235" s="235" t="s">
        <v>218</v>
      </c>
      <c r="BR235" s="240"/>
      <c r="BS235" s="237"/>
      <c r="BT235" s="237"/>
      <c r="BU235" s="220"/>
      <c r="BV235" s="220"/>
      <c r="BW235" s="238" t="s">
        <v>211</v>
      </c>
    </row>
    <row r="236" spans="1:75" ht="14.45" customHeight="1">
      <c r="A236" s="131" t="s">
        <v>222</v>
      </c>
      <c r="B236" s="107" t="s">
        <v>82</v>
      </c>
      <c r="C236" s="134"/>
      <c r="D236" s="186" t="s">
        <v>311</v>
      </c>
      <c r="E236" s="187"/>
      <c r="F236" s="186" t="s">
        <v>311</v>
      </c>
      <c r="G236" s="193"/>
      <c r="H236" s="187"/>
      <c r="I236" s="188"/>
      <c r="J236" s="190"/>
      <c r="K236" s="188"/>
      <c r="L236" s="190"/>
      <c r="M236" s="47"/>
      <c r="N236" s="48"/>
      <c r="O236" s="49"/>
      <c r="P236" s="50"/>
      <c r="Q236" s="51"/>
      <c r="R236" s="38"/>
      <c r="S236" s="38"/>
      <c r="T236" s="38"/>
      <c r="BQ236" s="235" t="s">
        <v>219</v>
      </c>
      <c r="BR236" s="239"/>
      <c r="BS236" s="237"/>
      <c r="BT236" s="237"/>
      <c r="BU236" s="237"/>
      <c r="BV236" s="219"/>
      <c r="BW236" s="238" t="s">
        <v>211</v>
      </c>
    </row>
    <row r="237" spans="1:75" ht="14.45" customHeight="1">
      <c r="A237" s="131" t="s">
        <v>223</v>
      </c>
      <c r="B237" s="107" t="s">
        <v>82</v>
      </c>
      <c r="C237" s="134"/>
      <c r="D237" s="186" t="s">
        <v>311</v>
      </c>
      <c r="E237" s="187"/>
      <c r="F237" s="186" t="s">
        <v>311</v>
      </c>
      <c r="G237" s="193"/>
      <c r="H237" s="187"/>
      <c r="I237" s="186" t="s">
        <v>311</v>
      </c>
      <c r="J237" s="187"/>
      <c r="K237" s="191"/>
      <c r="L237" s="192"/>
      <c r="M237" s="47"/>
      <c r="N237" s="48"/>
      <c r="O237" s="49"/>
      <c r="P237" s="50"/>
      <c r="Q237" s="51"/>
      <c r="R237" s="38"/>
      <c r="S237" s="38"/>
      <c r="T237" s="38"/>
      <c r="BQ237" s="235" t="s">
        <v>220</v>
      </c>
      <c r="BR237" s="236" t="s">
        <v>209</v>
      </c>
      <c r="BS237" s="237"/>
      <c r="BT237" s="220"/>
      <c r="BU237" s="220"/>
      <c r="BV237" s="220"/>
      <c r="BW237" s="238" t="s">
        <v>211</v>
      </c>
    </row>
    <row r="238" spans="1:75" ht="14.45" customHeight="1">
      <c r="A238" s="131" t="s">
        <v>224</v>
      </c>
      <c r="B238" s="107" t="s">
        <v>82</v>
      </c>
      <c r="C238" s="133"/>
      <c r="D238" s="186" t="s">
        <v>311</v>
      </c>
      <c r="E238" s="187"/>
      <c r="F238" s="191"/>
      <c r="G238" s="194"/>
      <c r="H238" s="192"/>
      <c r="I238" s="191"/>
      <c r="J238" s="192"/>
      <c r="K238" s="191"/>
      <c r="L238" s="192"/>
      <c r="M238" s="52"/>
      <c r="N238" s="53"/>
      <c r="O238" s="54"/>
      <c r="P238" s="55"/>
      <c r="Q238" s="56"/>
      <c r="R238" s="38"/>
      <c r="S238" s="38"/>
      <c r="T238" s="38"/>
      <c r="BQ238" s="235" t="s">
        <v>221</v>
      </c>
      <c r="BR238" s="240"/>
      <c r="BS238" s="237"/>
      <c r="BT238" s="237"/>
      <c r="BU238" s="220"/>
      <c r="BV238" s="220"/>
      <c r="BW238" s="238" t="s">
        <v>211</v>
      </c>
    </row>
    <row r="239" spans="1:75" ht="14.45" customHeight="1">
      <c r="A239" s="62" t="s">
        <v>278</v>
      </c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BQ239" s="235" t="s">
        <v>222</v>
      </c>
      <c r="BR239" s="240"/>
      <c r="BS239" s="237"/>
      <c r="BT239" s="237"/>
      <c r="BU239" s="220"/>
      <c r="BV239" s="220"/>
      <c r="BW239" s="238" t="s">
        <v>211</v>
      </c>
    </row>
    <row r="240" spans="1:75" ht="14.45" customHeight="1">
      <c r="A240" s="38" t="s">
        <v>279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BQ240" s="235" t="s">
        <v>223</v>
      </c>
      <c r="BR240" s="240"/>
      <c r="BS240" s="237"/>
      <c r="BT240" s="237"/>
      <c r="BU240" s="237"/>
      <c r="BV240" s="219"/>
      <c r="BW240" s="238" t="s">
        <v>211</v>
      </c>
    </row>
    <row r="241" spans="1:75" ht="44.1" customHeight="1">
      <c r="A241" s="195" t="str">
        <f>T24</f>
        <v>2024-2026</v>
      </c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38"/>
      <c r="S241" s="38"/>
      <c r="T241" s="38"/>
      <c r="BQ241" s="235" t="s">
        <v>224</v>
      </c>
      <c r="BR241" s="239"/>
      <c r="BS241" s="237"/>
      <c r="BT241" s="219"/>
      <c r="BU241" s="219"/>
      <c r="BV241" s="219"/>
      <c r="BW241" s="238" t="s">
        <v>211</v>
      </c>
    </row>
    <row r="242" spans="1:75" ht="14.45" customHeight="1">
      <c r="A242" s="57" t="s">
        <v>198</v>
      </c>
      <c r="B242" s="113" t="s">
        <v>199</v>
      </c>
      <c r="C242" s="114"/>
      <c r="D242" s="115" t="s">
        <v>200</v>
      </c>
      <c r="E242" s="116"/>
      <c r="F242" s="116"/>
      <c r="G242" s="116"/>
      <c r="H242" s="116"/>
      <c r="I242" s="116"/>
      <c r="J242" s="116"/>
      <c r="K242" s="116"/>
      <c r="L242" s="117"/>
      <c r="M242" s="118" t="s">
        <v>201</v>
      </c>
      <c r="N242" s="119"/>
      <c r="O242" s="120" t="s">
        <v>251</v>
      </c>
      <c r="P242" s="121"/>
      <c r="Q242" s="122"/>
      <c r="R242" s="38"/>
      <c r="S242" s="38"/>
      <c r="T242" s="38"/>
      <c r="BQ242" s="305"/>
      <c r="BR242" s="305"/>
      <c r="BS242" s="305"/>
      <c r="BT242" s="305"/>
      <c r="BU242" s="305"/>
      <c r="BV242" s="305"/>
      <c r="BW242" s="305"/>
    </row>
    <row r="243" spans="1:75" ht="22.5">
      <c r="A243" s="58"/>
      <c r="B243" s="123"/>
      <c r="C243" s="124"/>
      <c r="D243" s="115" t="s">
        <v>202</v>
      </c>
      <c r="E243" s="117"/>
      <c r="F243" s="115" t="s">
        <v>203</v>
      </c>
      <c r="G243" s="116"/>
      <c r="H243" s="117"/>
      <c r="I243" s="115" t="s">
        <v>204</v>
      </c>
      <c r="J243" s="117"/>
      <c r="K243" s="115" t="s">
        <v>205</v>
      </c>
      <c r="L243" s="117"/>
      <c r="M243" s="125"/>
      <c r="N243" s="126"/>
      <c r="O243" s="127"/>
      <c r="P243" s="84"/>
      <c r="Q243" s="128"/>
      <c r="R243" s="38"/>
      <c r="S243" s="38"/>
      <c r="T243" s="38"/>
      <c r="BQ243" s="241" t="s">
        <v>198</v>
      </c>
      <c r="BR243" s="226" t="s">
        <v>199</v>
      </c>
      <c r="BS243" s="227" t="s">
        <v>200</v>
      </c>
      <c r="BT243" s="228"/>
      <c r="BU243" s="228"/>
      <c r="BV243" s="228"/>
      <c r="BW243" s="229" t="s">
        <v>201</v>
      </c>
    </row>
    <row r="244" spans="1:75">
      <c r="A244" s="59"/>
      <c r="B244" s="129"/>
      <c r="C244" s="130"/>
      <c r="D244" s="115" t="s">
        <v>206</v>
      </c>
      <c r="E244" s="117"/>
      <c r="F244" s="115" t="s">
        <v>206</v>
      </c>
      <c r="G244" s="116"/>
      <c r="H244" s="117"/>
      <c r="I244" s="115" t="s">
        <v>206</v>
      </c>
      <c r="J244" s="117"/>
      <c r="K244" s="115" t="s">
        <v>206</v>
      </c>
      <c r="L244" s="117"/>
      <c r="M244" s="115" t="s">
        <v>207</v>
      </c>
      <c r="N244" s="117"/>
      <c r="O244" s="115" t="s">
        <v>256</v>
      </c>
      <c r="P244" s="116"/>
      <c r="Q244" s="117"/>
      <c r="R244" s="38"/>
      <c r="S244" s="38"/>
      <c r="T244" s="38"/>
      <c r="BQ244" s="242"/>
      <c r="BR244" s="231"/>
      <c r="BS244" s="227" t="s">
        <v>202</v>
      </c>
      <c r="BT244" s="227" t="s">
        <v>203</v>
      </c>
      <c r="BU244" s="227" t="s">
        <v>204</v>
      </c>
      <c r="BV244" s="227" t="s">
        <v>205</v>
      </c>
      <c r="BW244" s="232"/>
    </row>
    <row r="245" spans="1:75" ht="14.45" customHeight="1">
      <c r="A245" s="131" t="s">
        <v>208</v>
      </c>
      <c r="B245" s="107" t="s">
        <v>82</v>
      </c>
      <c r="C245" s="132"/>
      <c r="D245" s="186">
        <v>650.79999999999995</v>
      </c>
      <c r="E245" s="187"/>
      <c r="F245" s="188"/>
      <c r="G245" s="189"/>
      <c r="H245" s="190"/>
      <c r="I245" s="188"/>
      <c r="J245" s="190"/>
      <c r="K245" s="191"/>
      <c r="L245" s="192"/>
      <c r="M245" s="42" t="s">
        <v>211</v>
      </c>
      <c r="N245" s="43"/>
      <c r="O245" s="44">
        <v>14</v>
      </c>
      <c r="P245" s="45"/>
      <c r="Q245" s="46"/>
      <c r="R245" s="38"/>
      <c r="S245" s="38"/>
      <c r="T245" s="38"/>
      <c r="BQ245" s="243"/>
      <c r="BR245" s="234"/>
      <c r="BS245" s="227" t="s">
        <v>206</v>
      </c>
      <c r="BT245" s="227" t="s">
        <v>206</v>
      </c>
      <c r="BU245" s="227" t="s">
        <v>206</v>
      </c>
      <c r="BV245" s="227" t="s">
        <v>206</v>
      </c>
      <c r="BW245" s="227" t="s">
        <v>207</v>
      </c>
    </row>
    <row r="246" spans="1:75" ht="14.45" customHeight="1">
      <c r="A246" s="131" t="s">
        <v>212</v>
      </c>
      <c r="B246" s="107" t="s">
        <v>82</v>
      </c>
      <c r="C246" s="133"/>
      <c r="D246" s="186" t="s">
        <v>312</v>
      </c>
      <c r="E246" s="187"/>
      <c r="F246" s="186" t="s">
        <v>312</v>
      </c>
      <c r="G246" s="193"/>
      <c r="H246" s="187"/>
      <c r="I246" s="188"/>
      <c r="J246" s="190"/>
      <c r="K246" s="191"/>
      <c r="L246" s="192"/>
      <c r="M246" s="47"/>
      <c r="N246" s="48"/>
      <c r="O246" s="49"/>
      <c r="P246" s="50"/>
      <c r="Q246" s="51"/>
      <c r="R246" s="38"/>
      <c r="S246" s="38"/>
      <c r="T246" s="38"/>
      <c r="BQ246" s="235" t="s">
        <v>208</v>
      </c>
      <c r="BR246" s="236" t="s">
        <v>209</v>
      </c>
      <c r="BS246" s="237"/>
      <c r="BT246" s="244"/>
      <c r="BU246" s="244"/>
      <c r="BV246" s="245"/>
      <c r="BW246" s="238" t="s">
        <v>211</v>
      </c>
    </row>
    <row r="247" spans="1:75" ht="14.45" customHeight="1">
      <c r="A247" s="131" t="s">
        <v>214</v>
      </c>
      <c r="B247" s="107" t="s">
        <v>84</v>
      </c>
      <c r="C247" s="132"/>
      <c r="D247" s="186" t="s">
        <v>312</v>
      </c>
      <c r="E247" s="187"/>
      <c r="F247" s="188"/>
      <c r="G247" s="189"/>
      <c r="H247" s="190"/>
      <c r="I247" s="188"/>
      <c r="J247" s="190"/>
      <c r="K247" s="188"/>
      <c r="L247" s="190"/>
      <c r="M247" s="47"/>
      <c r="N247" s="48"/>
      <c r="O247" s="49"/>
      <c r="P247" s="50"/>
      <c r="Q247" s="51"/>
      <c r="R247" s="38"/>
      <c r="S247" s="38"/>
      <c r="T247" s="38"/>
      <c r="BQ247" s="235" t="s">
        <v>212</v>
      </c>
      <c r="BR247" s="239"/>
      <c r="BS247" s="237"/>
      <c r="BT247" s="237"/>
      <c r="BU247" s="220"/>
      <c r="BV247" s="219"/>
      <c r="BW247" s="238" t="s">
        <v>211</v>
      </c>
    </row>
    <row r="248" spans="1:75" ht="14.45" customHeight="1">
      <c r="A248" s="131" t="s">
        <v>216</v>
      </c>
      <c r="B248" s="107" t="s">
        <v>84</v>
      </c>
      <c r="C248" s="134"/>
      <c r="D248" s="186" t="s">
        <v>312</v>
      </c>
      <c r="E248" s="187"/>
      <c r="F248" s="186" t="s">
        <v>312</v>
      </c>
      <c r="G248" s="193"/>
      <c r="H248" s="187"/>
      <c r="I248" s="188"/>
      <c r="J248" s="190"/>
      <c r="K248" s="188"/>
      <c r="L248" s="190"/>
      <c r="M248" s="47"/>
      <c r="N248" s="48"/>
      <c r="O248" s="49"/>
      <c r="P248" s="50"/>
      <c r="Q248" s="51"/>
      <c r="R248" s="38"/>
      <c r="S248" s="38"/>
      <c r="T248" s="38"/>
      <c r="BQ248" s="235" t="s">
        <v>214</v>
      </c>
      <c r="BR248" s="236" t="s">
        <v>209</v>
      </c>
      <c r="BS248" s="237"/>
      <c r="BT248" s="220"/>
      <c r="BU248" s="220"/>
      <c r="BV248" s="220"/>
      <c r="BW248" s="238" t="s">
        <v>211</v>
      </c>
    </row>
    <row r="249" spans="1:75" ht="14.45" customHeight="1">
      <c r="A249" s="131" t="s">
        <v>217</v>
      </c>
      <c r="B249" s="107" t="s">
        <v>84</v>
      </c>
      <c r="C249" s="134"/>
      <c r="D249" s="186" t="s">
        <v>312</v>
      </c>
      <c r="E249" s="187"/>
      <c r="F249" s="186" t="s">
        <v>312</v>
      </c>
      <c r="G249" s="193"/>
      <c r="H249" s="187"/>
      <c r="I249" s="188"/>
      <c r="J249" s="190"/>
      <c r="K249" s="188"/>
      <c r="L249" s="190"/>
      <c r="M249" s="47"/>
      <c r="N249" s="48"/>
      <c r="O249" s="49"/>
      <c r="P249" s="50"/>
      <c r="Q249" s="51"/>
      <c r="R249" s="38"/>
      <c r="S249" s="38"/>
      <c r="T249" s="38"/>
      <c r="BQ249" s="235" t="s">
        <v>216</v>
      </c>
      <c r="BR249" s="240"/>
      <c r="BS249" s="237"/>
      <c r="BT249" s="237"/>
      <c r="BU249" s="220"/>
      <c r="BV249" s="220"/>
      <c r="BW249" s="238" t="s">
        <v>211</v>
      </c>
    </row>
    <row r="250" spans="1:75" ht="14.45" customHeight="1">
      <c r="A250" s="131" t="s">
        <v>218</v>
      </c>
      <c r="B250" s="107" t="s">
        <v>84</v>
      </c>
      <c r="C250" s="134"/>
      <c r="D250" s="186" t="s">
        <v>312</v>
      </c>
      <c r="E250" s="187"/>
      <c r="F250" s="186" t="s">
        <v>312</v>
      </c>
      <c r="G250" s="193"/>
      <c r="H250" s="187"/>
      <c r="I250" s="188"/>
      <c r="J250" s="190"/>
      <c r="K250" s="188"/>
      <c r="L250" s="190"/>
      <c r="M250" s="47"/>
      <c r="N250" s="48"/>
      <c r="O250" s="49"/>
      <c r="P250" s="50"/>
      <c r="Q250" s="51"/>
      <c r="R250" s="38"/>
      <c r="S250" s="38"/>
      <c r="T250" s="38"/>
      <c r="BQ250" s="235" t="s">
        <v>217</v>
      </c>
      <c r="BR250" s="240"/>
      <c r="BS250" s="237"/>
      <c r="BT250" s="237"/>
      <c r="BU250" s="220"/>
      <c r="BV250" s="220"/>
      <c r="BW250" s="238" t="s">
        <v>211</v>
      </c>
    </row>
    <row r="251" spans="1:75" ht="14.45" customHeight="1">
      <c r="A251" s="131" t="s">
        <v>219</v>
      </c>
      <c r="B251" s="107" t="s">
        <v>84</v>
      </c>
      <c r="C251" s="133"/>
      <c r="D251" s="186" t="s">
        <v>312</v>
      </c>
      <c r="E251" s="187"/>
      <c r="F251" s="186" t="s">
        <v>312</v>
      </c>
      <c r="G251" s="193"/>
      <c r="H251" s="187"/>
      <c r="I251" s="186" t="s">
        <v>312</v>
      </c>
      <c r="J251" s="187"/>
      <c r="K251" s="191"/>
      <c r="L251" s="192"/>
      <c r="M251" s="47"/>
      <c r="N251" s="48"/>
      <c r="O251" s="49"/>
      <c r="P251" s="50"/>
      <c r="Q251" s="51"/>
      <c r="R251" s="38"/>
      <c r="S251" s="38"/>
      <c r="T251" s="38"/>
      <c r="BQ251" s="235" t="s">
        <v>218</v>
      </c>
      <c r="BR251" s="240"/>
      <c r="BS251" s="237"/>
      <c r="BT251" s="237"/>
      <c r="BU251" s="220"/>
      <c r="BV251" s="220"/>
      <c r="BW251" s="238" t="s">
        <v>211</v>
      </c>
    </row>
    <row r="252" spans="1:75" ht="14.45" customHeight="1">
      <c r="A252" s="131" t="s">
        <v>220</v>
      </c>
      <c r="B252" s="107" t="s">
        <v>82</v>
      </c>
      <c r="C252" s="132"/>
      <c r="D252" s="186" t="s">
        <v>312</v>
      </c>
      <c r="E252" s="187"/>
      <c r="F252" s="188"/>
      <c r="G252" s="189"/>
      <c r="H252" s="190"/>
      <c r="I252" s="188"/>
      <c r="J252" s="190"/>
      <c r="K252" s="188"/>
      <c r="L252" s="190"/>
      <c r="M252" s="47"/>
      <c r="N252" s="48"/>
      <c r="O252" s="49"/>
      <c r="P252" s="50"/>
      <c r="Q252" s="51"/>
      <c r="R252" s="38"/>
      <c r="S252" s="38"/>
      <c r="T252" s="38"/>
      <c r="BQ252" s="235" t="s">
        <v>219</v>
      </c>
      <c r="BR252" s="239"/>
      <c r="BS252" s="237"/>
      <c r="BT252" s="237"/>
      <c r="BU252" s="237"/>
      <c r="BV252" s="219"/>
      <c r="BW252" s="238" t="s">
        <v>211</v>
      </c>
    </row>
    <row r="253" spans="1:75" ht="14.45" customHeight="1">
      <c r="A253" s="131" t="s">
        <v>221</v>
      </c>
      <c r="B253" s="107" t="s">
        <v>82</v>
      </c>
      <c r="C253" s="134"/>
      <c r="D253" s="186" t="s">
        <v>312</v>
      </c>
      <c r="E253" s="187"/>
      <c r="F253" s="186" t="s">
        <v>312</v>
      </c>
      <c r="G253" s="193"/>
      <c r="H253" s="187"/>
      <c r="I253" s="188"/>
      <c r="J253" s="190"/>
      <c r="K253" s="188"/>
      <c r="L253" s="190"/>
      <c r="M253" s="47"/>
      <c r="N253" s="48"/>
      <c r="O253" s="49"/>
      <c r="P253" s="50"/>
      <c r="Q253" s="51"/>
      <c r="R253" s="38"/>
      <c r="S253" s="38"/>
      <c r="T253" s="38"/>
      <c r="BQ253" s="235" t="s">
        <v>220</v>
      </c>
      <c r="BR253" s="236" t="s">
        <v>209</v>
      </c>
      <c r="BS253" s="237"/>
      <c r="BT253" s="220"/>
      <c r="BU253" s="220"/>
      <c r="BV253" s="220"/>
      <c r="BW253" s="238" t="s">
        <v>211</v>
      </c>
    </row>
    <row r="254" spans="1:75" ht="14.45" customHeight="1">
      <c r="A254" s="131" t="s">
        <v>222</v>
      </c>
      <c r="B254" s="107" t="s">
        <v>82</v>
      </c>
      <c r="C254" s="134"/>
      <c r="D254" s="186" t="s">
        <v>312</v>
      </c>
      <c r="E254" s="187"/>
      <c r="F254" s="186" t="s">
        <v>312</v>
      </c>
      <c r="G254" s="193"/>
      <c r="H254" s="187"/>
      <c r="I254" s="188"/>
      <c r="J254" s="190"/>
      <c r="K254" s="188"/>
      <c r="L254" s="190"/>
      <c r="M254" s="47"/>
      <c r="N254" s="48"/>
      <c r="O254" s="49"/>
      <c r="P254" s="50"/>
      <c r="Q254" s="51"/>
      <c r="R254" s="38"/>
      <c r="S254" s="38"/>
      <c r="T254" s="38"/>
      <c r="BQ254" s="235" t="s">
        <v>221</v>
      </c>
      <c r="BR254" s="240"/>
      <c r="BS254" s="237"/>
      <c r="BT254" s="237"/>
      <c r="BU254" s="220"/>
      <c r="BV254" s="220"/>
      <c r="BW254" s="238" t="s">
        <v>211</v>
      </c>
    </row>
    <row r="255" spans="1:75" ht="14.45" customHeight="1">
      <c r="A255" s="131" t="s">
        <v>223</v>
      </c>
      <c r="B255" s="107" t="s">
        <v>82</v>
      </c>
      <c r="C255" s="134"/>
      <c r="D255" s="186" t="s">
        <v>312</v>
      </c>
      <c r="E255" s="187"/>
      <c r="F255" s="186" t="s">
        <v>312</v>
      </c>
      <c r="G255" s="193"/>
      <c r="H255" s="187"/>
      <c r="I255" s="186" t="s">
        <v>312</v>
      </c>
      <c r="J255" s="187"/>
      <c r="K255" s="191"/>
      <c r="L255" s="192"/>
      <c r="M255" s="47"/>
      <c r="N255" s="48"/>
      <c r="O255" s="49"/>
      <c r="P255" s="50"/>
      <c r="Q255" s="51"/>
      <c r="R255" s="38"/>
      <c r="S255" s="38"/>
      <c r="T255" s="38"/>
      <c r="BQ255" s="235" t="s">
        <v>222</v>
      </c>
      <c r="BR255" s="240"/>
      <c r="BS255" s="237"/>
      <c r="BT255" s="237"/>
      <c r="BU255" s="220"/>
      <c r="BV255" s="220"/>
      <c r="BW255" s="238" t="s">
        <v>211</v>
      </c>
    </row>
    <row r="256" spans="1:75" ht="14.45" customHeight="1">
      <c r="A256" s="131" t="s">
        <v>224</v>
      </c>
      <c r="B256" s="107" t="s">
        <v>82</v>
      </c>
      <c r="C256" s="133"/>
      <c r="D256" s="186" t="s">
        <v>312</v>
      </c>
      <c r="E256" s="187"/>
      <c r="F256" s="191"/>
      <c r="G256" s="194"/>
      <c r="H256" s="192"/>
      <c r="I256" s="191"/>
      <c r="J256" s="192"/>
      <c r="K256" s="191"/>
      <c r="L256" s="192"/>
      <c r="M256" s="52"/>
      <c r="N256" s="53"/>
      <c r="O256" s="54"/>
      <c r="P256" s="55"/>
      <c r="Q256" s="56"/>
      <c r="R256" s="38"/>
      <c r="S256" s="38"/>
      <c r="T256" s="38"/>
      <c r="BQ256" s="235" t="s">
        <v>223</v>
      </c>
      <c r="BR256" s="240"/>
      <c r="BS256" s="237"/>
      <c r="BT256" s="237"/>
      <c r="BU256" s="237"/>
      <c r="BV256" s="219"/>
      <c r="BW256" s="238" t="s">
        <v>211</v>
      </c>
    </row>
    <row r="257" spans="1:75" ht="41.45" customHeight="1">
      <c r="A257" s="195" t="str">
        <f>T25</f>
        <v>2025-2026</v>
      </c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38"/>
      <c r="S257" s="38"/>
      <c r="T257" s="38"/>
      <c r="BQ257" s="235" t="s">
        <v>224</v>
      </c>
      <c r="BR257" s="239"/>
      <c r="BS257" s="237"/>
      <c r="BT257" s="219"/>
      <c r="BU257" s="219"/>
      <c r="BV257" s="219"/>
      <c r="BW257" s="238" t="s">
        <v>211</v>
      </c>
    </row>
    <row r="258" spans="1:75" ht="14.45" customHeight="1">
      <c r="A258" s="57" t="s">
        <v>198</v>
      </c>
      <c r="B258" s="113" t="s">
        <v>199</v>
      </c>
      <c r="C258" s="114"/>
      <c r="D258" s="115" t="s">
        <v>200</v>
      </c>
      <c r="E258" s="116"/>
      <c r="F258" s="116"/>
      <c r="G258" s="116"/>
      <c r="H258" s="116"/>
      <c r="I258" s="116"/>
      <c r="J258" s="116"/>
      <c r="K258" s="116"/>
      <c r="L258" s="117"/>
      <c r="M258" s="118" t="s">
        <v>201</v>
      </c>
      <c r="N258" s="119"/>
      <c r="O258" s="120" t="s">
        <v>251</v>
      </c>
      <c r="P258" s="121"/>
      <c r="Q258" s="122"/>
      <c r="R258" s="38"/>
      <c r="S258" s="38"/>
      <c r="T258" s="38"/>
      <c r="BQ258" s="305"/>
      <c r="BR258" s="305"/>
      <c r="BS258" s="305"/>
      <c r="BT258" s="305"/>
      <c r="BU258" s="305"/>
      <c r="BV258" s="305"/>
      <c r="BW258" s="305"/>
    </row>
    <row r="259" spans="1:75" ht="22.5">
      <c r="A259" s="58"/>
      <c r="B259" s="123"/>
      <c r="C259" s="124"/>
      <c r="D259" s="115" t="s">
        <v>202</v>
      </c>
      <c r="E259" s="117"/>
      <c r="F259" s="115" t="s">
        <v>203</v>
      </c>
      <c r="G259" s="116"/>
      <c r="H259" s="117"/>
      <c r="I259" s="115" t="s">
        <v>204</v>
      </c>
      <c r="J259" s="117"/>
      <c r="K259" s="115" t="s">
        <v>205</v>
      </c>
      <c r="L259" s="117"/>
      <c r="M259" s="125"/>
      <c r="N259" s="126"/>
      <c r="O259" s="127"/>
      <c r="P259" s="84"/>
      <c r="Q259" s="128"/>
      <c r="R259" s="38"/>
      <c r="S259" s="38"/>
      <c r="T259" s="38"/>
      <c r="BQ259" s="225" t="s">
        <v>198</v>
      </c>
      <c r="BR259" s="226" t="s">
        <v>199</v>
      </c>
      <c r="BS259" s="227" t="s">
        <v>200</v>
      </c>
      <c r="BT259" s="228"/>
      <c r="BU259" s="228"/>
      <c r="BV259" s="228"/>
      <c r="BW259" s="229" t="s">
        <v>201</v>
      </c>
    </row>
    <row r="260" spans="1:75">
      <c r="A260" s="59"/>
      <c r="B260" s="129"/>
      <c r="C260" s="130"/>
      <c r="D260" s="115" t="s">
        <v>206</v>
      </c>
      <c r="E260" s="117"/>
      <c r="F260" s="115" t="s">
        <v>206</v>
      </c>
      <c r="G260" s="116"/>
      <c r="H260" s="117"/>
      <c r="I260" s="115" t="s">
        <v>206</v>
      </c>
      <c r="J260" s="117"/>
      <c r="K260" s="115" t="s">
        <v>206</v>
      </c>
      <c r="L260" s="117"/>
      <c r="M260" s="115" t="s">
        <v>207</v>
      </c>
      <c r="N260" s="117"/>
      <c r="O260" s="115" t="s">
        <v>256</v>
      </c>
      <c r="P260" s="116"/>
      <c r="Q260" s="117"/>
      <c r="R260" s="38"/>
      <c r="S260" s="38"/>
      <c r="T260" s="38"/>
      <c r="BQ260" s="230"/>
      <c r="BR260" s="231"/>
      <c r="BS260" s="227" t="s">
        <v>202</v>
      </c>
      <c r="BT260" s="227" t="s">
        <v>203</v>
      </c>
      <c r="BU260" s="227" t="s">
        <v>204</v>
      </c>
      <c r="BV260" s="227" t="s">
        <v>205</v>
      </c>
      <c r="BW260" s="232"/>
    </row>
    <row r="261" spans="1:75" ht="14.45" customHeight="1">
      <c r="A261" s="131" t="s">
        <v>208</v>
      </c>
      <c r="B261" s="107" t="s">
        <v>82</v>
      </c>
      <c r="C261" s="132"/>
      <c r="D261" s="186" t="s">
        <v>313</v>
      </c>
      <c r="E261" s="187"/>
      <c r="F261" s="188"/>
      <c r="G261" s="189"/>
      <c r="H261" s="190"/>
      <c r="I261" s="188"/>
      <c r="J261" s="190"/>
      <c r="K261" s="191"/>
      <c r="L261" s="192"/>
      <c r="M261" s="42" t="s">
        <v>211</v>
      </c>
      <c r="N261" s="43"/>
      <c r="O261" s="44">
        <v>14</v>
      </c>
      <c r="P261" s="45"/>
      <c r="Q261" s="46"/>
      <c r="R261" s="38"/>
      <c r="S261" s="38"/>
      <c r="T261" s="38"/>
      <c r="BQ261" s="233"/>
      <c r="BR261" s="234"/>
      <c r="BS261" s="227" t="s">
        <v>206</v>
      </c>
      <c r="BT261" s="227" t="s">
        <v>206</v>
      </c>
      <c r="BU261" s="227" t="s">
        <v>206</v>
      </c>
      <c r="BV261" s="227" t="s">
        <v>206</v>
      </c>
      <c r="BW261" s="227" t="s">
        <v>207</v>
      </c>
    </row>
    <row r="262" spans="1:75" ht="14.45" customHeight="1">
      <c r="A262" s="131" t="s">
        <v>212</v>
      </c>
      <c r="B262" s="107" t="s">
        <v>82</v>
      </c>
      <c r="C262" s="133"/>
      <c r="D262" s="186" t="s">
        <v>314</v>
      </c>
      <c r="E262" s="187"/>
      <c r="F262" s="186" t="s">
        <v>315</v>
      </c>
      <c r="G262" s="193"/>
      <c r="H262" s="187"/>
      <c r="I262" s="188"/>
      <c r="J262" s="190"/>
      <c r="K262" s="191"/>
      <c r="L262" s="192"/>
      <c r="M262" s="47"/>
      <c r="N262" s="48"/>
      <c r="O262" s="49"/>
      <c r="P262" s="50"/>
      <c r="Q262" s="51"/>
      <c r="R262" s="38"/>
      <c r="S262" s="38"/>
      <c r="T262" s="38"/>
      <c r="BQ262" s="235" t="s">
        <v>208</v>
      </c>
      <c r="BR262" s="236" t="s">
        <v>209</v>
      </c>
      <c r="BS262" s="237"/>
      <c r="BT262" s="220"/>
      <c r="BU262" s="220"/>
      <c r="BV262" s="219"/>
      <c r="BW262" s="238" t="s">
        <v>211</v>
      </c>
    </row>
    <row r="263" spans="1:75" ht="14.45" customHeight="1">
      <c r="A263" s="131" t="s">
        <v>214</v>
      </c>
      <c r="B263" s="107" t="s">
        <v>84</v>
      </c>
      <c r="C263" s="132"/>
      <c r="D263" s="186" t="s">
        <v>316</v>
      </c>
      <c r="E263" s="187"/>
      <c r="F263" s="188"/>
      <c r="G263" s="189"/>
      <c r="H263" s="190"/>
      <c r="I263" s="188"/>
      <c r="J263" s="190"/>
      <c r="K263" s="188"/>
      <c r="L263" s="190"/>
      <c r="M263" s="47"/>
      <c r="N263" s="48"/>
      <c r="O263" s="49"/>
      <c r="P263" s="50"/>
      <c r="Q263" s="51"/>
      <c r="R263" s="38"/>
      <c r="S263" s="38"/>
      <c r="T263" s="38"/>
      <c r="BQ263" s="235" t="s">
        <v>212</v>
      </c>
      <c r="BR263" s="239"/>
      <c r="BS263" s="237"/>
      <c r="BT263" s="237"/>
      <c r="BU263" s="220"/>
      <c r="BV263" s="219"/>
      <c r="BW263" s="238" t="s">
        <v>211</v>
      </c>
    </row>
    <row r="264" spans="1:75" ht="14.45" customHeight="1">
      <c r="A264" s="131" t="s">
        <v>216</v>
      </c>
      <c r="B264" s="107" t="s">
        <v>84</v>
      </c>
      <c r="C264" s="134"/>
      <c r="D264" s="186" t="s">
        <v>317</v>
      </c>
      <c r="E264" s="187"/>
      <c r="F264" s="186" t="s">
        <v>318</v>
      </c>
      <c r="G264" s="193"/>
      <c r="H264" s="187"/>
      <c r="I264" s="188"/>
      <c r="J264" s="190"/>
      <c r="K264" s="188"/>
      <c r="L264" s="190"/>
      <c r="M264" s="47"/>
      <c r="N264" s="48"/>
      <c r="O264" s="49"/>
      <c r="P264" s="50"/>
      <c r="Q264" s="51"/>
      <c r="R264" s="38"/>
      <c r="S264" s="38"/>
      <c r="T264" s="38"/>
      <c r="BQ264" s="235" t="s">
        <v>214</v>
      </c>
      <c r="BR264" s="236" t="s">
        <v>209</v>
      </c>
      <c r="BS264" s="237"/>
      <c r="BT264" s="220"/>
      <c r="BU264" s="220"/>
      <c r="BV264" s="220"/>
      <c r="BW264" s="238" t="s">
        <v>211</v>
      </c>
    </row>
    <row r="265" spans="1:75" ht="14.45" customHeight="1">
      <c r="A265" s="131" t="s">
        <v>217</v>
      </c>
      <c r="B265" s="107" t="s">
        <v>84</v>
      </c>
      <c r="C265" s="134"/>
      <c r="D265" s="186" t="s">
        <v>319</v>
      </c>
      <c r="E265" s="187"/>
      <c r="F265" s="186" t="s">
        <v>320</v>
      </c>
      <c r="G265" s="193"/>
      <c r="H265" s="187"/>
      <c r="I265" s="188"/>
      <c r="J265" s="190"/>
      <c r="K265" s="188"/>
      <c r="L265" s="190"/>
      <c r="M265" s="47"/>
      <c r="N265" s="48"/>
      <c r="O265" s="49"/>
      <c r="P265" s="50"/>
      <c r="Q265" s="51"/>
      <c r="R265" s="38"/>
      <c r="S265" s="38"/>
      <c r="T265" s="38"/>
      <c r="BQ265" s="235" t="s">
        <v>216</v>
      </c>
      <c r="BR265" s="240"/>
      <c r="BS265" s="237"/>
      <c r="BT265" s="237"/>
      <c r="BU265" s="220"/>
      <c r="BV265" s="220"/>
      <c r="BW265" s="238" t="s">
        <v>211</v>
      </c>
    </row>
    <row r="266" spans="1:75" ht="14.45" customHeight="1">
      <c r="A266" s="131" t="s">
        <v>218</v>
      </c>
      <c r="B266" s="107" t="s">
        <v>84</v>
      </c>
      <c r="C266" s="134"/>
      <c r="D266" s="186" t="s">
        <v>321</v>
      </c>
      <c r="E266" s="187"/>
      <c r="F266" s="186" t="s">
        <v>322</v>
      </c>
      <c r="G266" s="193"/>
      <c r="H266" s="187"/>
      <c r="I266" s="188"/>
      <c r="J266" s="190"/>
      <c r="K266" s="188"/>
      <c r="L266" s="190"/>
      <c r="M266" s="47"/>
      <c r="N266" s="48"/>
      <c r="O266" s="49"/>
      <c r="P266" s="50"/>
      <c r="Q266" s="51"/>
      <c r="R266" s="38"/>
      <c r="S266" s="38"/>
      <c r="T266" s="38"/>
      <c r="BQ266" s="235" t="s">
        <v>217</v>
      </c>
      <c r="BR266" s="240"/>
      <c r="BS266" s="237"/>
      <c r="BT266" s="237"/>
      <c r="BU266" s="220"/>
      <c r="BV266" s="220"/>
      <c r="BW266" s="238" t="s">
        <v>211</v>
      </c>
    </row>
    <row r="267" spans="1:75" ht="14.45" customHeight="1">
      <c r="A267" s="131" t="s">
        <v>219</v>
      </c>
      <c r="B267" s="107" t="s">
        <v>84</v>
      </c>
      <c r="C267" s="133"/>
      <c r="D267" s="186" t="s">
        <v>316</v>
      </c>
      <c r="E267" s="187"/>
      <c r="F267" s="186" t="s">
        <v>316</v>
      </c>
      <c r="G267" s="193"/>
      <c r="H267" s="187"/>
      <c r="I267" s="186" t="s">
        <v>316</v>
      </c>
      <c r="J267" s="187"/>
      <c r="K267" s="191"/>
      <c r="L267" s="192"/>
      <c r="M267" s="47"/>
      <c r="N267" s="48"/>
      <c r="O267" s="49"/>
      <c r="P267" s="50"/>
      <c r="Q267" s="51"/>
      <c r="R267" s="38"/>
      <c r="S267" s="38"/>
      <c r="T267" s="38"/>
      <c r="BQ267" s="235" t="s">
        <v>218</v>
      </c>
      <c r="BR267" s="240"/>
      <c r="BS267" s="237"/>
      <c r="BT267" s="237"/>
      <c r="BU267" s="220"/>
      <c r="BV267" s="220"/>
      <c r="BW267" s="238" t="s">
        <v>211</v>
      </c>
    </row>
    <row r="268" spans="1:75" ht="14.45" customHeight="1">
      <c r="A268" s="131" t="s">
        <v>220</v>
      </c>
      <c r="B268" s="107" t="s">
        <v>82</v>
      </c>
      <c r="C268" s="132"/>
      <c r="D268" s="186" t="s">
        <v>323</v>
      </c>
      <c r="E268" s="187"/>
      <c r="F268" s="188"/>
      <c r="G268" s="189"/>
      <c r="H268" s="190"/>
      <c r="I268" s="188"/>
      <c r="J268" s="190"/>
      <c r="K268" s="188"/>
      <c r="L268" s="190"/>
      <c r="M268" s="47"/>
      <c r="N268" s="48"/>
      <c r="O268" s="49"/>
      <c r="P268" s="50"/>
      <c r="Q268" s="51"/>
      <c r="R268" s="38"/>
      <c r="S268" s="38"/>
      <c r="T268" s="38"/>
      <c r="BQ268" s="235" t="s">
        <v>219</v>
      </c>
      <c r="BR268" s="239"/>
      <c r="BS268" s="237"/>
      <c r="BT268" s="237"/>
      <c r="BU268" s="237"/>
      <c r="BV268" s="219"/>
      <c r="BW268" s="238" t="s">
        <v>211</v>
      </c>
    </row>
    <row r="269" spans="1:75" ht="14.45" customHeight="1">
      <c r="A269" s="131" t="s">
        <v>221</v>
      </c>
      <c r="B269" s="107" t="s">
        <v>82</v>
      </c>
      <c r="C269" s="134"/>
      <c r="D269" s="186" t="s">
        <v>324</v>
      </c>
      <c r="E269" s="187"/>
      <c r="F269" s="186" t="s">
        <v>325</v>
      </c>
      <c r="G269" s="193"/>
      <c r="H269" s="187"/>
      <c r="I269" s="188"/>
      <c r="J269" s="190"/>
      <c r="K269" s="188"/>
      <c r="L269" s="190"/>
      <c r="M269" s="47"/>
      <c r="N269" s="48"/>
      <c r="O269" s="49"/>
      <c r="P269" s="50"/>
      <c r="Q269" s="51"/>
      <c r="R269" s="38"/>
      <c r="S269" s="38"/>
      <c r="T269" s="38"/>
      <c r="BQ269" s="235" t="s">
        <v>220</v>
      </c>
      <c r="BR269" s="236" t="s">
        <v>209</v>
      </c>
      <c r="BS269" s="237"/>
      <c r="BT269" s="220"/>
      <c r="BU269" s="220"/>
      <c r="BV269" s="220"/>
      <c r="BW269" s="238" t="s">
        <v>211</v>
      </c>
    </row>
    <row r="270" spans="1:75" ht="14.45" customHeight="1">
      <c r="A270" s="131" t="s">
        <v>222</v>
      </c>
      <c r="B270" s="107" t="s">
        <v>82</v>
      </c>
      <c r="C270" s="134"/>
      <c r="D270" s="186" t="s">
        <v>326</v>
      </c>
      <c r="E270" s="187"/>
      <c r="F270" s="186" t="s">
        <v>327</v>
      </c>
      <c r="G270" s="193"/>
      <c r="H270" s="187"/>
      <c r="I270" s="188"/>
      <c r="J270" s="190"/>
      <c r="K270" s="188"/>
      <c r="L270" s="190"/>
      <c r="M270" s="47"/>
      <c r="N270" s="48"/>
      <c r="O270" s="49"/>
      <c r="P270" s="50"/>
      <c r="Q270" s="51"/>
      <c r="R270" s="38"/>
      <c r="S270" s="38"/>
      <c r="T270" s="38"/>
      <c r="BQ270" s="235" t="s">
        <v>221</v>
      </c>
      <c r="BR270" s="240"/>
      <c r="BS270" s="237"/>
      <c r="BT270" s="237"/>
      <c r="BU270" s="220"/>
      <c r="BV270" s="220"/>
      <c r="BW270" s="238" t="s">
        <v>211</v>
      </c>
    </row>
    <row r="271" spans="1:75" ht="14.45" customHeight="1">
      <c r="A271" s="131" t="s">
        <v>223</v>
      </c>
      <c r="B271" s="107" t="s">
        <v>82</v>
      </c>
      <c r="C271" s="134"/>
      <c r="D271" s="186" t="s">
        <v>323</v>
      </c>
      <c r="E271" s="187"/>
      <c r="F271" s="186" t="s">
        <v>323</v>
      </c>
      <c r="G271" s="193"/>
      <c r="H271" s="187"/>
      <c r="I271" s="186" t="s">
        <v>323</v>
      </c>
      <c r="J271" s="187"/>
      <c r="K271" s="191"/>
      <c r="L271" s="192"/>
      <c r="M271" s="47"/>
      <c r="N271" s="48"/>
      <c r="O271" s="49"/>
      <c r="P271" s="50"/>
      <c r="Q271" s="51"/>
      <c r="R271" s="38"/>
      <c r="S271" s="38"/>
      <c r="T271" s="38"/>
      <c r="BQ271" s="235" t="s">
        <v>222</v>
      </c>
      <c r="BR271" s="240"/>
      <c r="BS271" s="237"/>
      <c r="BT271" s="237"/>
      <c r="BU271" s="220"/>
      <c r="BV271" s="220"/>
      <c r="BW271" s="238" t="s">
        <v>211</v>
      </c>
    </row>
    <row r="272" spans="1:75" ht="14.45" customHeight="1">
      <c r="A272" s="131" t="s">
        <v>224</v>
      </c>
      <c r="B272" s="107" t="s">
        <v>82</v>
      </c>
      <c r="C272" s="133"/>
      <c r="D272" s="186" t="s">
        <v>328</v>
      </c>
      <c r="E272" s="187"/>
      <c r="F272" s="191"/>
      <c r="G272" s="194"/>
      <c r="H272" s="192"/>
      <c r="I272" s="191"/>
      <c r="J272" s="192"/>
      <c r="K272" s="191"/>
      <c r="L272" s="192"/>
      <c r="M272" s="52"/>
      <c r="N272" s="53"/>
      <c r="O272" s="54"/>
      <c r="P272" s="55"/>
      <c r="Q272" s="56"/>
      <c r="R272" s="38"/>
      <c r="S272" s="38"/>
      <c r="T272" s="38"/>
      <c r="BQ272" s="235" t="s">
        <v>223</v>
      </c>
      <c r="BR272" s="240"/>
      <c r="BS272" s="237"/>
      <c r="BT272" s="237"/>
      <c r="BU272" s="237"/>
      <c r="BV272" s="219"/>
      <c r="BW272" s="238" t="s">
        <v>211</v>
      </c>
    </row>
    <row r="273" spans="1:75" ht="14.45" customHeight="1">
      <c r="A273" s="62" t="s">
        <v>278</v>
      </c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BQ273" s="235" t="s">
        <v>224</v>
      </c>
      <c r="BR273" s="239"/>
      <c r="BS273" s="237"/>
      <c r="BT273" s="219"/>
      <c r="BU273" s="219"/>
      <c r="BV273" s="219"/>
      <c r="BW273" s="238" t="s">
        <v>211</v>
      </c>
    </row>
    <row r="274" spans="1:75" ht="32.1" customHeight="1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38"/>
      <c r="S274" s="38"/>
      <c r="T274" s="38"/>
      <c r="BQ274" s="305"/>
      <c r="BR274" s="305"/>
      <c r="BS274" s="305"/>
      <c r="BT274" s="305"/>
      <c r="BU274" s="305"/>
      <c r="BV274" s="305"/>
      <c r="BW274" s="305"/>
    </row>
    <row r="275" spans="1:75" ht="14.45" customHeight="1">
      <c r="A275" s="57" t="s">
        <v>198</v>
      </c>
      <c r="B275" s="113" t="s">
        <v>199</v>
      </c>
      <c r="C275" s="114"/>
      <c r="D275" s="115" t="s">
        <v>200</v>
      </c>
      <c r="E275" s="116"/>
      <c r="F275" s="116"/>
      <c r="G275" s="116"/>
      <c r="H275" s="116"/>
      <c r="I275" s="116"/>
      <c r="J275" s="116"/>
      <c r="K275" s="116"/>
      <c r="L275" s="117"/>
      <c r="M275" s="118" t="s">
        <v>201</v>
      </c>
      <c r="N275" s="119"/>
      <c r="O275" s="120" t="s">
        <v>251</v>
      </c>
      <c r="P275" s="121"/>
      <c r="Q275" s="122"/>
      <c r="R275" s="38"/>
      <c r="S275" s="38"/>
      <c r="T275" s="38"/>
      <c r="BQ275" s="241" t="s">
        <v>198</v>
      </c>
      <c r="BR275" s="226" t="s">
        <v>199</v>
      </c>
      <c r="BS275" s="227" t="s">
        <v>200</v>
      </c>
      <c r="BT275" s="228"/>
      <c r="BU275" s="228"/>
      <c r="BV275" s="228"/>
      <c r="BW275" s="229" t="s">
        <v>201</v>
      </c>
    </row>
    <row r="276" spans="1:75">
      <c r="A276" s="58"/>
      <c r="B276" s="123"/>
      <c r="C276" s="124"/>
      <c r="D276" s="115" t="s">
        <v>202</v>
      </c>
      <c r="E276" s="117"/>
      <c r="F276" s="115" t="s">
        <v>203</v>
      </c>
      <c r="G276" s="116"/>
      <c r="H276" s="117"/>
      <c r="I276" s="115" t="s">
        <v>204</v>
      </c>
      <c r="J276" s="117"/>
      <c r="K276" s="115" t="s">
        <v>205</v>
      </c>
      <c r="L276" s="117"/>
      <c r="M276" s="125"/>
      <c r="N276" s="126"/>
      <c r="O276" s="127"/>
      <c r="P276" s="84"/>
      <c r="Q276" s="128"/>
      <c r="R276" s="38"/>
      <c r="S276" s="38"/>
      <c r="T276" s="38"/>
      <c r="BQ276" s="242"/>
      <c r="BR276" s="231"/>
      <c r="BS276" s="227" t="s">
        <v>202</v>
      </c>
      <c r="BT276" s="227" t="s">
        <v>203</v>
      </c>
      <c r="BU276" s="227" t="s">
        <v>204</v>
      </c>
      <c r="BV276" s="227" t="s">
        <v>205</v>
      </c>
      <c r="BW276" s="232"/>
    </row>
    <row r="277" spans="1:75">
      <c r="A277" s="59"/>
      <c r="B277" s="129"/>
      <c r="C277" s="130"/>
      <c r="D277" s="115" t="s">
        <v>206</v>
      </c>
      <c r="E277" s="117"/>
      <c r="F277" s="115" t="s">
        <v>206</v>
      </c>
      <c r="G277" s="116"/>
      <c r="H277" s="117"/>
      <c r="I277" s="115" t="s">
        <v>206</v>
      </c>
      <c r="J277" s="117"/>
      <c r="K277" s="115" t="s">
        <v>206</v>
      </c>
      <c r="L277" s="117"/>
      <c r="M277" s="115" t="s">
        <v>207</v>
      </c>
      <c r="N277" s="117"/>
      <c r="O277" s="115" t="s">
        <v>256</v>
      </c>
      <c r="P277" s="116"/>
      <c r="Q277" s="117"/>
      <c r="R277" s="38"/>
      <c r="S277" s="38"/>
      <c r="T277" s="38"/>
      <c r="BQ277" s="243"/>
      <c r="BR277" s="234"/>
      <c r="BS277" s="227" t="s">
        <v>206</v>
      </c>
      <c r="BT277" s="227" t="s">
        <v>206</v>
      </c>
      <c r="BU277" s="227" t="s">
        <v>206</v>
      </c>
      <c r="BV277" s="227" t="s">
        <v>206</v>
      </c>
      <c r="BW277" s="227" t="s">
        <v>207</v>
      </c>
    </row>
    <row r="278" spans="1:75" ht="14.45" customHeight="1">
      <c r="A278" s="131" t="s">
        <v>208</v>
      </c>
      <c r="B278" s="107" t="s">
        <v>82</v>
      </c>
      <c r="C278" s="132"/>
      <c r="D278" s="197"/>
      <c r="E278" s="198"/>
      <c r="F278" s="170"/>
      <c r="G278" s="185"/>
      <c r="H278" s="171"/>
      <c r="I278" s="170"/>
      <c r="J278" s="171"/>
      <c r="K278" s="167"/>
      <c r="L278" s="169"/>
      <c r="M278" s="42" t="s">
        <v>211</v>
      </c>
      <c r="N278" s="43"/>
      <c r="O278" s="44">
        <v>14</v>
      </c>
      <c r="P278" s="45"/>
      <c r="Q278" s="46"/>
      <c r="R278" s="38"/>
      <c r="S278" s="38"/>
      <c r="T278" s="38"/>
      <c r="BQ278" s="235" t="s">
        <v>208</v>
      </c>
      <c r="BR278" s="236" t="s">
        <v>209</v>
      </c>
      <c r="BS278" s="237"/>
      <c r="BT278" s="244"/>
      <c r="BU278" s="244"/>
      <c r="BV278" s="245"/>
      <c r="BW278" s="238" t="s">
        <v>211</v>
      </c>
    </row>
    <row r="279" spans="1:75" ht="14.45" customHeight="1">
      <c r="A279" s="131" t="s">
        <v>212</v>
      </c>
      <c r="B279" s="107" t="s">
        <v>82</v>
      </c>
      <c r="C279" s="133"/>
      <c r="D279" s="197"/>
      <c r="E279" s="198"/>
      <c r="F279" s="197"/>
      <c r="G279" s="199"/>
      <c r="H279" s="198"/>
      <c r="I279" s="170"/>
      <c r="J279" s="171"/>
      <c r="K279" s="167"/>
      <c r="L279" s="169"/>
      <c r="M279" s="47"/>
      <c r="N279" s="48"/>
      <c r="O279" s="49"/>
      <c r="P279" s="50"/>
      <c r="Q279" s="51"/>
      <c r="R279" s="38"/>
      <c r="S279" s="38"/>
      <c r="T279" s="38"/>
      <c r="BQ279" s="235" t="s">
        <v>212</v>
      </c>
      <c r="BR279" s="239"/>
      <c r="BS279" s="237"/>
      <c r="BT279" s="237"/>
      <c r="BU279" s="220"/>
      <c r="BV279" s="219"/>
      <c r="BW279" s="238" t="s">
        <v>211</v>
      </c>
    </row>
    <row r="280" spans="1:75" ht="14.45" customHeight="1">
      <c r="A280" s="131" t="s">
        <v>214</v>
      </c>
      <c r="B280" s="107" t="s">
        <v>84</v>
      </c>
      <c r="C280" s="132"/>
      <c r="D280" s="197"/>
      <c r="E280" s="198"/>
      <c r="F280" s="170"/>
      <c r="G280" s="185"/>
      <c r="H280" s="171"/>
      <c r="I280" s="170"/>
      <c r="J280" s="171"/>
      <c r="K280" s="170"/>
      <c r="L280" s="171"/>
      <c r="M280" s="47"/>
      <c r="N280" s="48"/>
      <c r="O280" s="49"/>
      <c r="P280" s="50"/>
      <c r="Q280" s="51"/>
      <c r="R280" s="38"/>
      <c r="S280" s="38"/>
      <c r="T280" s="38"/>
      <c r="BQ280" s="235" t="s">
        <v>214</v>
      </c>
      <c r="BR280" s="236" t="s">
        <v>209</v>
      </c>
      <c r="BS280" s="237"/>
      <c r="BT280" s="220"/>
      <c r="BU280" s="220"/>
      <c r="BV280" s="220"/>
      <c r="BW280" s="238" t="s">
        <v>211</v>
      </c>
    </row>
    <row r="281" spans="1:75" ht="14.45" customHeight="1">
      <c r="A281" s="131" t="s">
        <v>216</v>
      </c>
      <c r="B281" s="107" t="s">
        <v>84</v>
      </c>
      <c r="C281" s="134"/>
      <c r="D281" s="197"/>
      <c r="E281" s="198"/>
      <c r="F281" s="197"/>
      <c r="G281" s="199"/>
      <c r="H281" s="198"/>
      <c r="I281" s="170"/>
      <c r="J281" s="171"/>
      <c r="K281" s="170"/>
      <c r="L281" s="171"/>
      <c r="M281" s="47"/>
      <c r="N281" s="48"/>
      <c r="O281" s="49"/>
      <c r="P281" s="50"/>
      <c r="Q281" s="51"/>
      <c r="R281" s="38"/>
      <c r="S281" s="38"/>
      <c r="T281" s="38"/>
      <c r="BQ281" s="235" t="s">
        <v>216</v>
      </c>
      <c r="BR281" s="240"/>
      <c r="BS281" s="237"/>
      <c r="BT281" s="237"/>
      <c r="BU281" s="220"/>
      <c r="BV281" s="220"/>
      <c r="BW281" s="238" t="s">
        <v>211</v>
      </c>
    </row>
    <row r="282" spans="1:75" ht="14.45" customHeight="1">
      <c r="A282" s="131" t="s">
        <v>217</v>
      </c>
      <c r="B282" s="107" t="s">
        <v>84</v>
      </c>
      <c r="C282" s="134"/>
      <c r="D282" s="197"/>
      <c r="E282" s="198"/>
      <c r="F282" s="197"/>
      <c r="G282" s="199"/>
      <c r="H282" s="198"/>
      <c r="I282" s="170"/>
      <c r="J282" s="171"/>
      <c r="K282" s="170"/>
      <c r="L282" s="171"/>
      <c r="M282" s="47"/>
      <c r="N282" s="48"/>
      <c r="O282" s="49"/>
      <c r="P282" s="50"/>
      <c r="Q282" s="51"/>
      <c r="R282" s="38"/>
      <c r="S282" s="38"/>
      <c r="T282" s="38"/>
      <c r="BQ282" s="235" t="s">
        <v>217</v>
      </c>
      <c r="BR282" s="240"/>
      <c r="BS282" s="237"/>
      <c r="BT282" s="237"/>
      <c r="BU282" s="220"/>
      <c r="BV282" s="220"/>
      <c r="BW282" s="238" t="s">
        <v>211</v>
      </c>
    </row>
    <row r="283" spans="1:75" ht="14.45" customHeight="1">
      <c r="A283" s="131" t="s">
        <v>218</v>
      </c>
      <c r="B283" s="107" t="s">
        <v>84</v>
      </c>
      <c r="C283" s="134"/>
      <c r="D283" s="197"/>
      <c r="E283" s="198"/>
      <c r="F283" s="197"/>
      <c r="G283" s="199"/>
      <c r="H283" s="198"/>
      <c r="I283" s="170"/>
      <c r="J283" s="171"/>
      <c r="K283" s="170"/>
      <c r="L283" s="171"/>
      <c r="M283" s="47"/>
      <c r="N283" s="48"/>
      <c r="O283" s="49"/>
      <c r="P283" s="50"/>
      <c r="Q283" s="51"/>
      <c r="R283" s="38"/>
      <c r="S283" s="38"/>
      <c r="T283" s="38"/>
      <c r="BQ283" s="235" t="s">
        <v>218</v>
      </c>
      <c r="BR283" s="240"/>
      <c r="BS283" s="237"/>
      <c r="BT283" s="237"/>
      <c r="BU283" s="220"/>
      <c r="BV283" s="220"/>
      <c r="BW283" s="238" t="s">
        <v>211</v>
      </c>
    </row>
    <row r="284" spans="1:75" ht="14.45" customHeight="1">
      <c r="A284" s="131" t="s">
        <v>219</v>
      </c>
      <c r="B284" s="107" t="s">
        <v>84</v>
      </c>
      <c r="C284" s="133"/>
      <c r="D284" s="197"/>
      <c r="E284" s="198"/>
      <c r="F284" s="197"/>
      <c r="G284" s="199"/>
      <c r="H284" s="198"/>
      <c r="I284" s="197"/>
      <c r="J284" s="198"/>
      <c r="K284" s="167"/>
      <c r="L284" s="169"/>
      <c r="M284" s="47"/>
      <c r="N284" s="48"/>
      <c r="O284" s="49"/>
      <c r="P284" s="50"/>
      <c r="Q284" s="51"/>
      <c r="R284" s="38"/>
      <c r="S284" s="38"/>
      <c r="T284" s="38"/>
      <c r="BQ284" s="235" t="s">
        <v>219</v>
      </c>
      <c r="BR284" s="239"/>
      <c r="BS284" s="237"/>
      <c r="BT284" s="237"/>
      <c r="BU284" s="237"/>
      <c r="BV284" s="219"/>
      <c r="BW284" s="238" t="s">
        <v>211</v>
      </c>
    </row>
    <row r="285" spans="1:75" ht="14.45" customHeight="1">
      <c r="A285" s="131" t="s">
        <v>220</v>
      </c>
      <c r="B285" s="107" t="s">
        <v>82</v>
      </c>
      <c r="C285" s="132"/>
      <c r="D285" s="197"/>
      <c r="E285" s="198"/>
      <c r="F285" s="170"/>
      <c r="G285" s="185"/>
      <c r="H285" s="171"/>
      <c r="I285" s="170"/>
      <c r="J285" s="171"/>
      <c r="K285" s="170"/>
      <c r="L285" s="171"/>
      <c r="M285" s="47"/>
      <c r="N285" s="48"/>
      <c r="O285" s="49"/>
      <c r="P285" s="50"/>
      <c r="Q285" s="51"/>
      <c r="R285" s="38"/>
      <c r="S285" s="38"/>
      <c r="T285" s="38"/>
      <c r="BQ285" s="235" t="s">
        <v>220</v>
      </c>
      <c r="BR285" s="236" t="s">
        <v>209</v>
      </c>
      <c r="BS285" s="237"/>
      <c r="BT285" s="220"/>
      <c r="BU285" s="220"/>
      <c r="BV285" s="220"/>
      <c r="BW285" s="238" t="s">
        <v>211</v>
      </c>
    </row>
    <row r="286" spans="1:75" ht="14.45" customHeight="1">
      <c r="A286" s="131" t="s">
        <v>221</v>
      </c>
      <c r="B286" s="107" t="s">
        <v>82</v>
      </c>
      <c r="C286" s="134"/>
      <c r="D286" s="197"/>
      <c r="E286" s="198"/>
      <c r="F286" s="197"/>
      <c r="G286" s="199"/>
      <c r="H286" s="198"/>
      <c r="I286" s="170"/>
      <c r="J286" s="171"/>
      <c r="K286" s="170"/>
      <c r="L286" s="171"/>
      <c r="M286" s="47"/>
      <c r="N286" s="48"/>
      <c r="O286" s="49"/>
      <c r="P286" s="50"/>
      <c r="Q286" s="51"/>
      <c r="R286" s="38"/>
      <c r="S286" s="38"/>
      <c r="T286" s="38"/>
      <c r="BQ286" s="235" t="s">
        <v>221</v>
      </c>
      <c r="BR286" s="240"/>
      <c r="BS286" s="237"/>
      <c r="BT286" s="237"/>
      <c r="BU286" s="220"/>
      <c r="BV286" s="220"/>
      <c r="BW286" s="238" t="s">
        <v>211</v>
      </c>
    </row>
    <row r="287" spans="1:75" ht="14.45" customHeight="1">
      <c r="A287" s="131" t="s">
        <v>222</v>
      </c>
      <c r="B287" s="107" t="s">
        <v>82</v>
      </c>
      <c r="C287" s="134"/>
      <c r="D287" s="197"/>
      <c r="E287" s="198"/>
      <c r="F287" s="197"/>
      <c r="G287" s="199"/>
      <c r="H287" s="198"/>
      <c r="I287" s="170"/>
      <c r="J287" s="171"/>
      <c r="K287" s="170"/>
      <c r="L287" s="171"/>
      <c r="M287" s="47"/>
      <c r="N287" s="48"/>
      <c r="O287" s="49"/>
      <c r="P287" s="50"/>
      <c r="Q287" s="51"/>
      <c r="R287" s="38"/>
      <c r="S287" s="38"/>
      <c r="T287" s="38"/>
      <c r="BQ287" s="235" t="s">
        <v>222</v>
      </c>
      <c r="BR287" s="240"/>
      <c r="BS287" s="237"/>
      <c r="BT287" s="237"/>
      <c r="BU287" s="220"/>
      <c r="BV287" s="220"/>
      <c r="BW287" s="238" t="s">
        <v>211</v>
      </c>
    </row>
    <row r="288" spans="1:75" ht="14.45" customHeight="1">
      <c r="A288" s="131" t="s">
        <v>223</v>
      </c>
      <c r="B288" s="107" t="s">
        <v>82</v>
      </c>
      <c r="C288" s="134"/>
      <c r="D288" s="197"/>
      <c r="E288" s="198"/>
      <c r="F288" s="197"/>
      <c r="G288" s="199"/>
      <c r="H288" s="198"/>
      <c r="I288" s="197"/>
      <c r="J288" s="198"/>
      <c r="K288" s="167"/>
      <c r="L288" s="169"/>
      <c r="M288" s="47"/>
      <c r="N288" s="48"/>
      <c r="O288" s="49"/>
      <c r="P288" s="50"/>
      <c r="Q288" s="51"/>
      <c r="R288" s="38"/>
      <c r="S288" s="38"/>
      <c r="T288" s="38"/>
      <c r="BQ288" s="235" t="s">
        <v>223</v>
      </c>
      <c r="BR288" s="240"/>
      <c r="BS288" s="237"/>
      <c r="BT288" s="237"/>
      <c r="BU288" s="237"/>
      <c r="BV288" s="219"/>
      <c r="BW288" s="238" t="s">
        <v>211</v>
      </c>
    </row>
    <row r="289" spans="1:75" ht="14.45" customHeight="1">
      <c r="A289" s="131" t="s">
        <v>224</v>
      </c>
      <c r="B289" s="107" t="s">
        <v>82</v>
      </c>
      <c r="C289" s="133"/>
      <c r="D289" s="197"/>
      <c r="E289" s="198"/>
      <c r="F289" s="167"/>
      <c r="G289" s="168"/>
      <c r="H289" s="169"/>
      <c r="I289" s="167"/>
      <c r="J289" s="169"/>
      <c r="K289" s="167"/>
      <c r="L289" s="169"/>
      <c r="M289" s="52"/>
      <c r="N289" s="53"/>
      <c r="O289" s="54"/>
      <c r="P289" s="55"/>
      <c r="Q289" s="56"/>
      <c r="R289" s="38"/>
      <c r="S289" s="38"/>
      <c r="T289" s="38"/>
      <c r="BQ289" s="235" t="s">
        <v>224</v>
      </c>
      <c r="BR289" s="239"/>
      <c r="BS289" s="237"/>
      <c r="BT289" s="219"/>
      <c r="BU289" s="219"/>
      <c r="BV289" s="219"/>
      <c r="BW289" s="238" t="s">
        <v>211</v>
      </c>
    </row>
    <row r="290" spans="1:75" ht="42.95" customHeight="1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38"/>
      <c r="S290" s="38"/>
      <c r="T290" s="38"/>
      <c r="BQ290" s="305"/>
      <c r="BR290" s="305"/>
      <c r="BS290" s="305"/>
      <c r="BT290" s="305"/>
      <c r="BU290" s="305"/>
      <c r="BV290" s="305"/>
      <c r="BW290" s="305"/>
    </row>
    <row r="291" spans="1:75" ht="14.45" customHeight="1">
      <c r="A291" s="57" t="s">
        <v>198</v>
      </c>
      <c r="B291" s="113" t="s">
        <v>199</v>
      </c>
      <c r="C291" s="114"/>
      <c r="D291" s="115" t="s">
        <v>200</v>
      </c>
      <c r="E291" s="116"/>
      <c r="F291" s="116"/>
      <c r="G291" s="116"/>
      <c r="H291" s="116"/>
      <c r="I291" s="116"/>
      <c r="J291" s="116"/>
      <c r="K291" s="116"/>
      <c r="L291" s="117"/>
      <c r="M291" s="118" t="s">
        <v>201</v>
      </c>
      <c r="N291" s="119"/>
      <c r="O291" s="120" t="s">
        <v>251</v>
      </c>
      <c r="P291" s="121"/>
      <c r="Q291" s="122"/>
      <c r="R291" s="38"/>
      <c r="S291" s="38"/>
      <c r="T291" s="38"/>
      <c r="BQ291" s="225" t="s">
        <v>198</v>
      </c>
      <c r="BR291" s="226" t="s">
        <v>199</v>
      </c>
      <c r="BS291" s="227" t="s">
        <v>200</v>
      </c>
      <c r="BT291" s="228"/>
      <c r="BU291" s="228"/>
      <c r="BV291" s="228"/>
      <c r="BW291" s="229" t="s">
        <v>201</v>
      </c>
    </row>
    <row r="292" spans="1:75">
      <c r="A292" s="58"/>
      <c r="B292" s="123"/>
      <c r="C292" s="124"/>
      <c r="D292" s="115" t="s">
        <v>202</v>
      </c>
      <c r="E292" s="117"/>
      <c r="F292" s="115" t="s">
        <v>203</v>
      </c>
      <c r="G292" s="116"/>
      <c r="H292" s="117"/>
      <c r="I292" s="115" t="s">
        <v>204</v>
      </c>
      <c r="J292" s="117"/>
      <c r="K292" s="115" t="s">
        <v>205</v>
      </c>
      <c r="L292" s="117"/>
      <c r="M292" s="125"/>
      <c r="N292" s="126"/>
      <c r="O292" s="127"/>
      <c r="P292" s="84"/>
      <c r="Q292" s="128"/>
      <c r="R292" s="38"/>
      <c r="S292" s="38"/>
      <c r="T292" s="38"/>
      <c r="BQ292" s="230"/>
      <c r="BR292" s="231"/>
      <c r="BS292" s="227" t="s">
        <v>202</v>
      </c>
      <c r="BT292" s="227" t="s">
        <v>203</v>
      </c>
      <c r="BU292" s="227" t="s">
        <v>204</v>
      </c>
      <c r="BV292" s="227" t="s">
        <v>205</v>
      </c>
      <c r="BW292" s="232"/>
    </row>
    <row r="293" spans="1:75">
      <c r="A293" s="59"/>
      <c r="B293" s="129"/>
      <c r="C293" s="130"/>
      <c r="D293" s="115" t="s">
        <v>206</v>
      </c>
      <c r="E293" s="117"/>
      <c r="F293" s="115" t="s">
        <v>206</v>
      </c>
      <c r="G293" s="116"/>
      <c r="H293" s="117"/>
      <c r="I293" s="115" t="s">
        <v>206</v>
      </c>
      <c r="J293" s="117"/>
      <c r="K293" s="115" t="s">
        <v>206</v>
      </c>
      <c r="L293" s="117"/>
      <c r="M293" s="115" t="s">
        <v>207</v>
      </c>
      <c r="N293" s="117"/>
      <c r="O293" s="115" t="s">
        <v>256</v>
      </c>
      <c r="P293" s="116"/>
      <c r="Q293" s="117"/>
      <c r="R293" s="38"/>
      <c r="S293" s="38"/>
      <c r="T293" s="38"/>
      <c r="BQ293" s="233"/>
      <c r="BR293" s="234"/>
      <c r="BS293" s="227" t="s">
        <v>206</v>
      </c>
      <c r="BT293" s="227" t="s">
        <v>206</v>
      </c>
      <c r="BU293" s="227" t="s">
        <v>206</v>
      </c>
      <c r="BV293" s="227" t="s">
        <v>206</v>
      </c>
      <c r="BW293" s="227" t="s">
        <v>207</v>
      </c>
    </row>
    <row r="294" spans="1:75" ht="14.45" customHeight="1">
      <c r="A294" s="131" t="s">
        <v>208</v>
      </c>
      <c r="B294" s="107" t="s">
        <v>82</v>
      </c>
      <c r="C294" s="132"/>
      <c r="D294" s="197"/>
      <c r="E294" s="198"/>
      <c r="F294" s="170"/>
      <c r="G294" s="185"/>
      <c r="H294" s="171"/>
      <c r="I294" s="170"/>
      <c r="J294" s="171"/>
      <c r="K294" s="167"/>
      <c r="L294" s="169"/>
      <c r="M294" s="42" t="s">
        <v>211</v>
      </c>
      <c r="N294" s="43"/>
      <c r="O294" s="44">
        <v>14</v>
      </c>
      <c r="P294" s="45"/>
      <c r="Q294" s="46"/>
      <c r="R294" s="38"/>
      <c r="S294" s="38"/>
      <c r="T294" s="38"/>
      <c r="BQ294" s="235" t="s">
        <v>208</v>
      </c>
      <c r="BR294" s="236" t="s">
        <v>209</v>
      </c>
      <c r="BS294" s="237"/>
      <c r="BT294" s="220"/>
      <c r="BU294" s="220"/>
      <c r="BV294" s="219"/>
      <c r="BW294" s="238" t="s">
        <v>211</v>
      </c>
    </row>
    <row r="295" spans="1:75" ht="14.45" customHeight="1">
      <c r="A295" s="131" t="s">
        <v>212</v>
      </c>
      <c r="B295" s="107" t="s">
        <v>82</v>
      </c>
      <c r="C295" s="133"/>
      <c r="D295" s="197"/>
      <c r="E295" s="198"/>
      <c r="F295" s="197"/>
      <c r="G295" s="199"/>
      <c r="H295" s="198"/>
      <c r="I295" s="170"/>
      <c r="J295" s="171"/>
      <c r="K295" s="167"/>
      <c r="L295" s="169"/>
      <c r="M295" s="47"/>
      <c r="N295" s="48"/>
      <c r="O295" s="49"/>
      <c r="P295" s="50"/>
      <c r="Q295" s="51"/>
      <c r="R295" s="38"/>
      <c r="S295" s="38"/>
      <c r="T295" s="38"/>
      <c r="BQ295" s="235" t="s">
        <v>212</v>
      </c>
      <c r="BR295" s="239"/>
      <c r="BS295" s="237"/>
      <c r="BT295" s="237"/>
      <c r="BU295" s="220"/>
      <c r="BV295" s="219"/>
      <c r="BW295" s="238" t="s">
        <v>211</v>
      </c>
    </row>
    <row r="296" spans="1:75" ht="14.45" customHeight="1">
      <c r="A296" s="131" t="s">
        <v>214</v>
      </c>
      <c r="B296" s="107" t="s">
        <v>84</v>
      </c>
      <c r="C296" s="132"/>
      <c r="D296" s="197"/>
      <c r="E296" s="198"/>
      <c r="F296" s="170"/>
      <c r="G296" s="185"/>
      <c r="H296" s="171"/>
      <c r="I296" s="170"/>
      <c r="J296" s="171"/>
      <c r="K296" s="170"/>
      <c r="L296" s="171"/>
      <c r="M296" s="47"/>
      <c r="N296" s="48"/>
      <c r="O296" s="49"/>
      <c r="P296" s="50"/>
      <c r="Q296" s="51"/>
      <c r="R296" s="38"/>
      <c r="S296" s="38"/>
      <c r="T296" s="38"/>
      <c r="BQ296" s="235" t="s">
        <v>214</v>
      </c>
      <c r="BR296" s="236" t="s">
        <v>209</v>
      </c>
      <c r="BS296" s="237"/>
      <c r="BT296" s="220"/>
      <c r="BU296" s="220"/>
      <c r="BV296" s="220"/>
      <c r="BW296" s="238" t="s">
        <v>211</v>
      </c>
    </row>
    <row r="297" spans="1:75" ht="14.45" customHeight="1">
      <c r="A297" s="131" t="s">
        <v>216</v>
      </c>
      <c r="B297" s="107" t="s">
        <v>84</v>
      </c>
      <c r="C297" s="134"/>
      <c r="D297" s="197"/>
      <c r="E297" s="198"/>
      <c r="F297" s="197"/>
      <c r="G297" s="199"/>
      <c r="H297" s="198"/>
      <c r="I297" s="170"/>
      <c r="J297" s="171"/>
      <c r="K297" s="170"/>
      <c r="L297" s="171"/>
      <c r="M297" s="47"/>
      <c r="N297" s="48"/>
      <c r="O297" s="49"/>
      <c r="P297" s="50"/>
      <c r="Q297" s="51"/>
      <c r="R297" s="38"/>
      <c r="S297" s="38"/>
      <c r="T297" s="38"/>
      <c r="BQ297" s="235" t="s">
        <v>216</v>
      </c>
      <c r="BR297" s="240"/>
      <c r="BS297" s="237"/>
      <c r="BT297" s="237"/>
      <c r="BU297" s="220"/>
      <c r="BV297" s="220"/>
      <c r="BW297" s="238" t="s">
        <v>211</v>
      </c>
    </row>
    <row r="298" spans="1:75" ht="14.45" customHeight="1">
      <c r="A298" s="131" t="s">
        <v>217</v>
      </c>
      <c r="B298" s="107" t="s">
        <v>84</v>
      </c>
      <c r="C298" s="134"/>
      <c r="D298" s="197"/>
      <c r="E298" s="198"/>
      <c r="F298" s="197"/>
      <c r="G298" s="199"/>
      <c r="H298" s="198"/>
      <c r="I298" s="170"/>
      <c r="J298" s="171"/>
      <c r="K298" s="170"/>
      <c r="L298" s="171"/>
      <c r="M298" s="47"/>
      <c r="N298" s="48"/>
      <c r="O298" s="49"/>
      <c r="P298" s="50"/>
      <c r="Q298" s="51"/>
      <c r="R298" s="38"/>
      <c r="S298" s="38"/>
      <c r="T298" s="38"/>
      <c r="BQ298" s="235" t="s">
        <v>217</v>
      </c>
      <c r="BR298" s="240"/>
      <c r="BS298" s="237"/>
      <c r="BT298" s="237"/>
      <c r="BU298" s="220"/>
      <c r="BV298" s="220"/>
      <c r="BW298" s="238" t="s">
        <v>211</v>
      </c>
    </row>
    <row r="299" spans="1:75" ht="14.45" customHeight="1">
      <c r="A299" s="131" t="s">
        <v>218</v>
      </c>
      <c r="B299" s="107" t="s">
        <v>84</v>
      </c>
      <c r="C299" s="134"/>
      <c r="D299" s="197"/>
      <c r="E299" s="198"/>
      <c r="F299" s="197"/>
      <c r="G299" s="199"/>
      <c r="H299" s="198"/>
      <c r="I299" s="170"/>
      <c r="J299" s="171"/>
      <c r="K299" s="170"/>
      <c r="L299" s="171"/>
      <c r="M299" s="47"/>
      <c r="N299" s="48"/>
      <c r="O299" s="49"/>
      <c r="P299" s="50"/>
      <c r="Q299" s="51"/>
      <c r="R299" s="38"/>
      <c r="S299" s="38"/>
      <c r="T299" s="38"/>
      <c r="BQ299" s="235" t="s">
        <v>218</v>
      </c>
      <c r="BR299" s="240"/>
      <c r="BS299" s="237"/>
      <c r="BT299" s="237"/>
      <c r="BU299" s="220"/>
      <c r="BV299" s="220"/>
      <c r="BW299" s="238" t="s">
        <v>211</v>
      </c>
    </row>
    <row r="300" spans="1:75" ht="14.45" customHeight="1">
      <c r="A300" s="131" t="s">
        <v>219</v>
      </c>
      <c r="B300" s="107" t="s">
        <v>84</v>
      </c>
      <c r="C300" s="133"/>
      <c r="D300" s="197"/>
      <c r="E300" s="198"/>
      <c r="F300" s="197"/>
      <c r="G300" s="199"/>
      <c r="H300" s="198"/>
      <c r="I300" s="197"/>
      <c r="J300" s="198"/>
      <c r="K300" s="167"/>
      <c r="L300" s="169"/>
      <c r="M300" s="47"/>
      <c r="N300" s="48"/>
      <c r="O300" s="49"/>
      <c r="P300" s="50"/>
      <c r="Q300" s="51"/>
      <c r="R300" s="38"/>
      <c r="S300" s="38"/>
      <c r="T300" s="38"/>
      <c r="BQ300" s="235" t="s">
        <v>219</v>
      </c>
      <c r="BR300" s="239"/>
      <c r="BS300" s="237"/>
      <c r="BT300" s="237"/>
      <c r="BU300" s="237"/>
      <c r="BV300" s="219"/>
      <c r="BW300" s="238" t="s">
        <v>211</v>
      </c>
    </row>
    <row r="301" spans="1:75" ht="14.45" customHeight="1">
      <c r="A301" s="131" t="s">
        <v>220</v>
      </c>
      <c r="B301" s="107" t="s">
        <v>82</v>
      </c>
      <c r="C301" s="132"/>
      <c r="D301" s="197"/>
      <c r="E301" s="198"/>
      <c r="F301" s="170"/>
      <c r="G301" s="185"/>
      <c r="H301" s="171"/>
      <c r="I301" s="170"/>
      <c r="J301" s="171"/>
      <c r="K301" s="170"/>
      <c r="L301" s="171"/>
      <c r="M301" s="47"/>
      <c r="N301" s="48"/>
      <c r="O301" s="49"/>
      <c r="P301" s="50"/>
      <c r="Q301" s="51"/>
      <c r="R301" s="38"/>
      <c r="S301" s="38"/>
      <c r="T301" s="38"/>
      <c r="BQ301" s="235" t="s">
        <v>220</v>
      </c>
      <c r="BR301" s="236" t="s">
        <v>209</v>
      </c>
      <c r="BS301" s="237"/>
      <c r="BT301" s="220"/>
      <c r="BU301" s="220"/>
      <c r="BV301" s="220"/>
      <c r="BW301" s="238" t="s">
        <v>211</v>
      </c>
    </row>
    <row r="302" spans="1:75" ht="14.45" customHeight="1">
      <c r="A302" s="131" t="s">
        <v>221</v>
      </c>
      <c r="B302" s="107" t="s">
        <v>82</v>
      </c>
      <c r="C302" s="134"/>
      <c r="D302" s="197"/>
      <c r="E302" s="198"/>
      <c r="F302" s="197"/>
      <c r="G302" s="199"/>
      <c r="H302" s="198"/>
      <c r="I302" s="170"/>
      <c r="J302" s="171"/>
      <c r="K302" s="170"/>
      <c r="L302" s="171"/>
      <c r="M302" s="47"/>
      <c r="N302" s="48"/>
      <c r="O302" s="49"/>
      <c r="P302" s="50"/>
      <c r="Q302" s="51"/>
      <c r="R302" s="38"/>
      <c r="S302" s="38"/>
      <c r="T302" s="38"/>
      <c r="BQ302" s="235" t="s">
        <v>221</v>
      </c>
      <c r="BR302" s="240"/>
      <c r="BS302" s="237"/>
      <c r="BT302" s="237"/>
      <c r="BU302" s="220"/>
      <c r="BV302" s="220"/>
      <c r="BW302" s="238" t="s">
        <v>211</v>
      </c>
    </row>
    <row r="303" spans="1:75" ht="14.45" customHeight="1">
      <c r="A303" s="131" t="s">
        <v>222</v>
      </c>
      <c r="B303" s="107" t="s">
        <v>82</v>
      </c>
      <c r="C303" s="134"/>
      <c r="D303" s="197"/>
      <c r="E303" s="198"/>
      <c r="F303" s="197"/>
      <c r="G303" s="199"/>
      <c r="H303" s="198"/>
      <c r="I303" s="170"/>
      <c r="J303" s="171"/>
      <c r="K303" s="170"/>
      <c r="L303" s="171"/>
      <c r="M303" s="47"/>
      <c r="N303" s="48"/>
      <c r="O303" s="49"/>
      <c r="P303" s="50"/>
      <c r="Q303" s="51"/>
      <c r="R303" s="38"/>
      <c r="S303" s="38"/>
      <c r="T303" s="38"/>
      <c r="BQ303" s="235" t="s">
        <v>222</v>
      </c>
      <c r="BR303" s="240"/>
      <c r="BS303" s="237"/>
      <c r="BT303" s="237"/>
      <c r="BU303" s="220"/>
      <c r="BV303" s="220"/>
      <c r="BW303" s="238" t="s">
        <v>211</v>
      </c>
    </row>
    <row r="304" spans="1:75" ht="14.45" customHeight="1">
      <c r="A304" s="131" t="s">
        <v>223</v>
      </c>
      <c r="B304" s="107" t="s">
        <v>82</v>
      </c>
      <c r="C304" s="134"/>
      <c r="D304" s="197"/>
      <c r="E304" s="198"/>
      <c r="F304" s="197"/>
      <c r="G304" s="199"/>
      <c r="H304" s="198"/>
      <c r="I304" s="197"/>
      <c r="J304" s="198"/>
      <c r="K304" s="167"/>
      <c r="L304" s="169"/>
      <c r="M304" s="47"/>
      <c r="N304" s="48"/>
      <c r="O304" s="49"/>
      <c r="P304" s="50"/>
      <c r="Q304" s="51"/>
      <c r="R304" s="38"/>
      <c r="S304" s="38"/>
      <c r="T304" s="38"/>
      <c r="BQ304" s="235" t="s">
        <v>223</v>
      </c>
      <c r="BR304" s="240"/>
      <c r="BS304" s="237"/>
      <c r="BT304" s="237"/>
      <c r="BU304" s="237"/>
      <c r="BV304" s="219"/>
      <c r="BW304" s="238" t="s">
        <v>211</v>
      </c>
    </row>
    <row r="305" spans="1:75" ht="14.45" customHeight="1">
      <c r="A305" s="131" t="s">
        <v>224</v>
      </c>
      <c r="B305" s="107" t="s">
        <v>82</v>
      </c>
      <c r="C305" s="133"/>
      <c r="D305" s="197"/>
      <c r="E305" s="198"/>
      <c r="F305" s="167"/>
      <c r="G305" s="168"/>
      <c r="H305" s="169"/>
      <c r="I305" s="167"/>
      <c r="J305" s="169"/>
      <c r="K305" s="167"/>
      <c r="L305" s="169"/>
      <c r="M305" s="52"/>
      <c r="N305" s="53"/>
      <c r="O305" s="54"/>
      <c r="P305" s="55"/>
      <c r="Q305" s="56"/>
      <c r="R305" s="38"/>
      <c r="S305" s="38"/>
      <c r="T305" s="38"/>
      <c r="BQ305" s="235" t="s">
        <v>224</v>
      </c>
      <c r="BR305" s="239"/>
      <c r="BS305" s="237"/>
      <c r="BT305" s="219"/>
      <c r="BU305" s="219"/>
      <c r="BV305" s="219"/>
      <c r="BW305" s="238" t="s">
        <v>211</v>
      </c>
    </row>
    <row r="306" spans="1:75" ht="14.45" customHeight="1">
      <c r="A306" s="62" t="s">
        <v>329</v>
      </c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BQ306" s="305"/>
      <c r="BR306" s="305"/>
      <c r="BS306" s="305"/>
      <c r="BT306" s="305"/>
      <c r="BU306" s="305"/>
      <c r="BV306" s="305"/>
      <c r="BW306" s="305"/>
    </row>
    <row r="307" spans="1:75" ht="48.95" customHeight="1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38"/>
      <c r="S307" s="38"/>
      <c r="T307" s="38"/>
      <c r="BQ307" s="241" t="s">
        <v>198</v>
      </c>
      <c r="BR307" s="226" t="s">
        <v>199</v>
      </c>
      <c r="BS307" s="227" t="s">
        <v>200</v>
      </c>
      <c r="BT307" s="228"/>
      <c r="BU307" s="228"/>
      <c r="BV307" s="228"/>
      <c r="BW307" s="229" t="s">
        <v>201</v>
      </c>
    </row>
    <row r="308" spans="1:75" ht="14.45" customHeight="1">
      <c r="A308" s="57" t="s">
        <v>198</v>
      </c>
      <c r="B308" s="113" t="s">
        <v>199</v>
      </c>
      <c r="C308" s="114"/>
      <c r="D308" s="115" t="s">
        <v>200</v>
      </c>
      <c r="E308" s="116"/>
      <c r="F308" s="116"/>
      <c r="G308" s="116"/>
      <c r="H308" s="116"/>
      <c r="I308" s="116"/>
      <c r="J308" s="116"/>
      <c r="K308" s="116"/>
      <c r="L308" s="117"/>
      <c r="M308" s="118" t="s">
        <v>201</v>
      </c>
      <c r="N308" s="119"/>
      <c r="O308" s="120" t="s">
        <v>251</v>
      </c>
      <c r="P308" s="121"/>
      <c r="Q308" s="122"/>
      <c r="R308" s="38"/>
      <c r="S308" s="38"/>
      <c r="T308" s="38"/>
      <c r="BQ308" s="242"/>
      <c r="BR308" s="231"/>
      <c r="BS308" s="227" t="s">
        <v>202</v>
      </c>
      <c r="BT308" s="227" t="s">
        <v>203</v>
      </c>
      <c r="BU308" s="227" t="s">
        <v>204</v>
      </c>
      <c r="BV308" s="227" t="s">
        <v>205</v>
      </c>
      <c r="BW308" s="232"/>
    </row>
    <row r="309" spans="1:75">
      <c r="A309" s="58"/>
      <c r="B309" s="123"/>
      <c r="C309" s="124"/>
      <c r="D309" s="115" t="s">
        <v>202</v>
      </c>
      <c r="E309" s="117"/>
      <c r="F309" s="115" t="s">
        <v>203</v>
      </c>
      <c r="G309" s="116"/>
      <c r="H309" s="117"/>
      <c r="I309" s="115" t="s">
        <v>204</v>
      </c>
      <c r="J309" s="117"/>
      <c r="K309" s="115" t="s">
        <v>205</v>
      </c>
      <c r="L309" s="117"/>
      <c r="M309" s="125"/>
      <c r="N309" s="126"/>
      <c r="O309" s="127"/>
      <c r="P309" s="84"/>
      <c r="Q309" s="128"/>
      <c r="R309" s="38"/>
      <c r="S309" s="38"/>
      <c r="T309" s="38"/>
      <c r="BQ309" s="243"/>
      <c r="BR309" s="234"/>
      <c r="BS309" s="227" t="s">
        <v>206</v>
      </c>
      <c r="BT309" s="227" t="s">
        <v>206</v>
      </c>
      <c r="BU309" s="227" t="s">
        <v>206</v>
      </c>
      <c r="BV309" s="227" t="s">
        <v>206</v>
      </c>
      <c r="BW309" s="227" t="s">
        <v>207</v>
      </c>
    </row>
    <row r="310" spans="1:75" ht="35.1">
      <c r="A310" s="59"/>
      <c r="B310" s="129"/>
      <c r="C310" s="130"/>
      <c r="D310" s="115" t="s">
        <v>206</v>
      </c>
      <c r="E310" s="117"/>
      <c r="F310" s="115" t="s">
        <v>206</v>
      </c>
      <c r="G310" s="116"/>
      <c r="H310" s="117"/>
      <c r="I310" s="115" t="s">
        <v>206</v>
      </c>
      <c r="J310" s="117"/>
      <c r="K310" s="115" t="s">
        <v>206</v>
      </c>
      <c r="L310" s="117"/>
      <c r="M310" s="115" t="s">
        <v>207</v>
      </c>
      <c r="N310" s="117"/>
      <c r="O310" s="115" t="s">
        <v>256</v>
      </c>
      <c r="P310" s="116"/>
      <c r="Q310" s="117"/>
      <c r="R310" s="38"/>
      <c r="S310" s="38"/>
      <c r="T310" s="38"/>
      <c r="BQ310" s="235" t="s">
        <v>208</v>
      </c>
      <c r="BR310" s="236" t="s">
        <v>209</v>
      </c>
      <c r="BS310" s="237"/>
      <c r="BT310" s="244"/>
      <c r="BU310" s="244"/>
      <c r="BV310" s="245"/>
      <c r="BW310" s="238" t="s">
        <v>211</v>
      </c>
    </row>
    <row r="311" spans="1:75" ht="14.45" customHeight="1">
      <c r="A311" s="131" t="s">
        <v>208</v>
      </c>
      <c r="B311" s="107" t="s">
        <v>82</v>
      </c>
      <c r="C311" s="132"/>
      <c r="D311" s="197"/>
      <c r="E311" s="198"/>
      <c r="F311" s="170"/>
      <c r="G311" s="185"/>
      <c r="H311" s="171"/>
      <c r="I311" s="170"/>
      <c r="J311" s="171"/>
      <c r="K311" s="167"/>
      <c r="L311" s="169"/>
      <c r="M311" s="42" t="s">
        <v>211</v>
      </c>
      <c r="N311" s="43"/>
      <c r="O311" s="44">
        <v>14</v>
      </c>
      <c r="P311" s="45"/>
      <c r="Q311" s="46"/>
      <c r="R311" s="38"/>
      <c r="S311" s="38"/>
      <c r="T311" s="38"/>
      <c r="BQ311" s="235" t="s">
        <v>212</v>
      </c>
      <c r="BR311" s="239"/>
      <c r="BS311" s="237"/>
      <c r="BT311" s="237"/>
      <c r="BU311" s="220"/>
      <c r="BV311" s="219"/>
      <c r="BW311" s="238" t="s">
        <v>211</v>
      </c>
    </row>
    <row r="312" spans="1:75" ht="14.45" customHeight="1">
      <c r="A312" s="131" t="s">
        <v>212</v>
      </c>
      <c r="B312" s="107" t="s">
        <v>82</v>
      </c>
      <c r="C312" s="133"/>
      <c r="D312" s="197"/>
      <c r="E312" s="198"/>
      <c r="F312" s="197"/>
      <c r="G312" s="199"/>
      <c r="H312" s="198"/>
      <c r="I312" s="170"/>
      <c r="J312" s="171"/>
      <c r="K312" s="167"/>
      <c r="L312" s="169"/>
      <c r="M312" s="47"/>
      <c r="N312" s="48"/>
      <c r="O312" s="49"/>
      <c r="P312" s="50"/>
      <c r="Q312" s="51"/>
      <c r="R312" s="38"/>
      <c r="S312" s="38"/>
      <c r="T312" s="38"/>
      <c r="BQ312" s="235" t="s">
        <v>214</v>
      </c>
      <c r="BR312" s="236" t="s">
        <v>209</v>
      </c>
      <c r="BS312" s="237"/>
      <c r="BT312" s="220"/>
      <c r="BU312" s="220"/>
      <c r="BV312" s="220"/>
      <c r="BW312" s="238" t="s">
        <v>211</v>
      </c>
    </row>
    <row r="313" spans="1:75" ht="14.45" customHeight="1">
      <c r="A313" s="131" t="s">
        <v>214</v>
      </c>
      <c r="B313" s="107" t="s">
        <v>84</v>
      </c>
      <c r="C313" s="132"/>
      <c r="D313" s="197"/>
      <c r="E313" s="198"/>
      <c r="F313" s="170"/>
      <c r="G313" s="185"/>
      <c r="H313" s="171"/>
      <c r="I313" s="170"/>
      <c r="J313" s="171"/>
      <c r="K313" s="170"/>
      <c r="L313" s="171"/>
      <c r="M313" s="47"/>
      <c r="N313" s="48"/>
      <c r="O313" s="49"/>
      <c r="P313" s="50"/>
      <c r="Q313" s="51"/>
      <c r="R313" s="38"/>
      <c r="S313" s="38"/>
      <c r="T313" s="38"/>
      <c r="BQ313" s="235" t="s">
        <v>216</v>
      </c>
      <c r="BR313" s="240"/>
      <c r="BS313" s="237"/>
      <c r="BT313" s="237"/>
      <c r="BU313" s="220"/>
      <c r="BV313" s="220"/>
      <c r="BW313" s="238" t="s">
        <v>211</v>
      </c>
    </row>
    <row r="314" spans="1:75" ht="14.45" customHeight="1">
      <c r="A314" s="131" t="s">
        <v>216</v>
      </c>
      <c r="B314" s="107" t="s">
        <v>84</v>
      </c>
      <c r="C314" s="134"/>
      <c r="D314" s="197"/>
      <c r="E314" s="198"/>
      <c r="F314" s="197"/>
      <c r="G314" s="199"/>
      <c r="H314" s="198"/>
      <c r="I314" s="170"/>
      <c r="J314" s="171"/>
      <c r="K314" s="170"/>
      <c r="L314" s="171"/>
      <c r="M314" s="47"/>
      <c r="N314" s="48"/>
      <c r="O314" s="49"/>
      <c r="P314" s="50"/>
      <c r="Q314" s="51"/>
      <c r="R314" s="38"/>
      <c r="S314" s="38"/>
      <c r="T314" s="38"/>
      <c r="BQ314" s="235" t="s">
        <v>217</v>
      </c>
      <c r="BR314" s="240"/>
      <c r="BS314" s="237"/>
      <c r="BT314" s="237"/>
      <c r="BU314" s="220"/>
      <c r="BV314" s="220"/>
      <c r="BW314" s="238" t="s">
        <v>211</v>
      </c>
    </row>
    <row r="315" spans="1:75" ht="14.45" customHeight="1">
      <c r="A315" s="131" t="s">
        <v>217</v>
      </c>
      <c r="B315" s="107" t="s">
        <v>84</v>
      </c>
      <c r="C315" s="134"/>
      <c r="D315" s="197"/>
      <c r="E315" s="198"/>
      <c r="F315" s="197"/>
      <c r="G315" s="199"/>
      <c r="H315" s="198"/>
      <c r="I315" s="170"/>
      <c r="J315" s="171"/>
      <c r="K315" s="170"/>
      <c r="L315" s="171"/>
      <c r="M315" s="47"/>
      <c r="N315" s="48"/>
      <c r="O315" s="49"/>
      <c r="P315" s="50"/>
      <c r="Q315" s="51"/>
      <c r="R315" s="38"/>
      <c r="S315" s="38"/>
      <c r="T315" s="38"/>
      <c r="BQ315" s="235" t="s">
        <v>218</v>
      </c>
      <c r="BR315" s="240"/>
      <c r="BS315" s="237"/>
      <c r="BT315" s="237"/>
      <c r="BU315" s="220"/>
      <c r="BV315" s="220"/>
      <c r="BW315" s="238" t="s">
        <v>211</v>
      </c>
    </row>
    <row r="316" spans="1:75" ht="14.45" customHeight="1">
      <c r="A316" s="131" t="s">
        <v>218</v>
      </c>
      <c r="B316" s="107" t="s">
        <v>84</v>
      </c>
      <c r="C316" s="134"/>
      <c r="D316" s="197"/>
      <c r="E316" s="198"/>
      <c r="F316" s="197"/>
      <c r="G316" s="199"/>
      <c r="H316" s="198"/>
      <c r="I316" s="170"/>
      <c r="J316" s="171"/>
      <c r="K316" s="170"/>
      <c r="L316" s="171"/>
      <c r="M316" s="47"/>
      <c r="N316" s="48"/>
      <c r="O316" s="49"/>
      <c r="P316" s="50"/>
      <c r="Q316" s="51"/>
      <c r="R316" s="38"/>
      <c r="S316" s="38"/>
      <c r="T316" s="38"/>
      <c r="BQ316" s="235" t="s">
        <v>219</v>
      </c>
      <c r="BR316" s="239"/>
      <c r="BS316" s="237"/>
      <c r="BT316" s="237"/>
      <c r="BU316" s="237"/>
      <c r="BV316" s="219"/>
      <c r="BW316" s="238" t="s">
        <v>211</v>
      </c>
    </row>
    <row r="317" spans="1:75" ht="14.45" customHeight="1">
      <c r="A317" s="131" t="s">
        <v>219</v>
      </c>
      <c r="B317" s="107" t="s">
        <v>84</v>
      </c>
      <c r="C317" s="133"/>
      <c r="D317" s="197"/>
      <c r="E317" s="198"/>
      <c r="F317" s="197"/>
      <c r="G317" s="199"/>
      <c r="H317" s="198"/>
      <c r="I317" s="197"/>
      <c r="J317" s="198"/>
      <c r="K317" s="167"/>
      <c r="L317" s="169"/>
      <c r="M317" s="47"/>
      <c r="N317" s="48"/>
      <c r="O317" s="49"/>
      <c r="P317" s="50"/>
      <c r="Q317" s="51"/>
      <c r="R317" s="38"/>
      <c r="S317" s="38"/>
      <c r="T317" s="38"/>
      <c r="BQ317" s="235" t="s">
        <v>220</v>
      </c>
      <c r="BR317" s="236" t="s">
        <v>209</v>
      </c>
      <c r="BS317" s="237"/>
      <c r="BT317" s="220"/>
      <c r="BU317" s="220"/>
      <c r="BV317" s="220"/>
      <c r="BW317" s="238" t="s">
        <v>211</v>
      </c>
    </row>
    <row r="318" spans="1:75" ht="14.45" customHeight="1">
      <c r="A318" s="131" t="s">
        <v>220</v>
      </c>
      <c r="B318" s="107" t="s">
        <v>82</v>
      </c>
      <c r="C318" s="132"/>
      <c r="D318" s="197"/>
      <c r="E318" s="198"/>
      <c r="F318" s="170"/>
      <c r="G318" s="185"/>
      <c r="H318" s="171"/>
      <c r="I318" s="170"/>
      <c r="J318" s="171"/>
      <c r="K318" s="170"/>
      <c r="L318" s="171"/>
      <c r="M318" s="47"/>
      <c r="N318" s="48"/>
      <c r="O318" s="49"/>
      <c r="P318" s="50"/>
      <c r="Q318" s="51"/>
      <c r="R318" s="38"/>
      <c r="S318" s="38"/>
      <c r="T318" s="38"/>
      <c r="BQ318" s="235" t="s">
        <v>221</v>
      </c>
      <c r="BR318" s="240"/>
      <c r="BS318" s="237"/>
      <c r="BT318" s="237"/>
      <c r="BU318" s="220"/>
      <c r="BV318" s="220"/>
      <c r="BW318" s="238" t="s">
        <v>211</v>
      </c>
    </row>
    <row r="319" spans="1:75" ht="14.45" customHeight="1">
      <c r="A319" s="131" t="s">
        <v>221</v>
      </c>
      <c r="B319" s="107" t="s">
        <v>82</v>
      </c>
      <c r="C319" s="134"/>
      <c r="D319" s="197"/>
      <c r="E319" s="198"/>
      <c r="F319" s="197"/>
      <c r="G319" s="199"/>
      <c r="H319" s="198"/>
      <c r="I319" s="170"/>
      <c r="J319" s="171"/>
      <c r="K319" s="170"/>
      <c r="L319" s="171"/>
      <c r="M319" s="47"/>
      <c r="N319" s="48"/>
      <c r="O319" s="49"/>
      <c r="P319" s="50"/>
      <c r="Q319" s="51"/>
      <c r="R319" s="38"/>
      <c r="S319" s="38"/>
      <c r="T319" s="38"/>
      <c r="BQ319" s="235" t="s">
        <v>222</v>
      </c>
      <c r="BR319" s="240"/>
      <c r="BS319" s="237"/>
      <c r="BT319" s="237"/>
      <c r="BU319" s="220"/>
      <c r="BV319" s="220"/>
      <c r="BW319" s="238" t="s">
        <v>211</v>
      </c>
    </row>
    <row r="320" spans="1:75" ht="14.45" customHeight="1">
      <c r="A320" s="131" t="s">
        <v>222</v>
      </c>
      <c r="B320" s="107" t="s">
        <v>82</v>
      </c>
      <c r="C320" s="134"/>
      <c r="D320" s="197"/>
      <c r="E320" s="198"/>
      <c r="F320" s="197"/>
      <c r="G320" s="199"/>
      <c r="H320" s="198"/>
      <c r="I320" s="170"/>
      <c r="J320" s="171"/>
      <c r="K320" s="170"/>
      <c r="L320" s="171"/>
      <c r="M320" s="47"/>
      <c r="N320" s="48"/>
      <c r="O320" s="49"/>
      <c r="P320" s="50"/>
      <c r="Q320" s="51"/>
      <c r="R320" s="38"/>
      <c r="S320" s="38"/>
      <c r="T320" s="38"/>
      <c r="BQ320" s="235" t="s">
        <v>223</v>
      </c>
      <c r="BR320" s="240"/>
      <c r="BS320" s="237"/>
      <c r="BT320" s="237"/>
      <c r="BU320" s="237"/>
      <c r="BV320" s="219"/>
      <c r="BW320" s="238" t="s">
        <v>211</v>
      </c>
    </row>
    <row r="321" spans="1:75" ht="14.45" customHeight="1">
      <c r="A321" s="131" t="s">
        <v>223</v>
      </c>
      <c r="B321" s="107" t="s">
        <v>82</v>
      </c>
      <c r="C321" s="134"/>
      <c r="D321" s="197"/>
      <c r="E321" s="198"/>
      <c r="F321" s="197"/>
      <c r="G321" s="199"/>
      <c r="H321" s="198"/>
      <c r="I321" s="197"/>
      <c r="J321" s="198"/>
      <c r="K321" s="167"/>
      <c r="L321" s="169"/>
      <c r="M321" s="47"/>
      <c r="N321" s="48"/>
      <c r="O321" s="49"/>
      <c r="P321" s="50"/>
      <c r="Q321" s="51"/>
      <c r="R321" s="38"/>
      <c r="S321" s="38"/>
      <c r="T321" s="38"/>
      <c r="BQ321" s="235" t="s">
        <v>224</v>
      </c>
      <c r="BR321" s="239"/>
      <c r="BS321" s="237"/>
      <c r="BT321" s="219"/>
      <c r="BU321" s="219"/>
      <c r="BV321" s="219"/>
      <c r="BW321" s="238" t="s">
        <v>211</v>
      </c>
    </row>
    <row r="322" spans="1:75" ht="14.45" customHeight="1">
      <c r="A322" s="131" t="s">
        <v>224</v>
      </c>
      <c r="B322" s="107" t="s">
        <v>82</v>
      </c>
      <c r="C322" s="133"/>
      <c r="D322" s="197"/>
      <c r="E322" s="198"/>
      <c r="F322" s="167"/>
      <c r="G322" s="168"/>
      <c r="H322" s="169"/>
      <c r="I322" s="167"/>
      <c r="J322" s="169"/>
      <c r="K322" s="167"/>
      <c r="L322" s="169"/>
      <c r="M322" s="52"/>
      <c r="N322" s="53"/>
      <c r="O322" s="54"/>
      <c r="P322" s="55"/>
      <c r="Q322" s="56"/>
      <c r="R322" s="38"/>
      <c r="S322" s="38"/>
      <c r="T322" s="38"/>
      <c r="BQ322" s="305">
        <f>T20</f>
        <v>2024</v>
      </c>
      <c r="BR322" s="305"/>
      <c r="BS322" s="305"/>
      <c r="BT322" s="305"/>
      <c r="BU322" s="305"/>
      <c r="BV322" s="305"/>
      <c r="BW322" s="305"/>
    </row>
    <row r="323" spans="1:75" ht="45.6" customHeight="1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38"/>
      <c r="S323" s="38"/>
      <c r="T323" s="38"/>
      <c r="BQ323" s="246" t="s">
        <v>330</v>
      </c>
      <c r="BR323" s="246" t="s">
        <v>331</v>
      </c>
      <c r="BS323" s="247" t="s">
        <v>332</v>
      </c>
      <c r="BT323" s="248"/>
      <c r="BU323" s="248"/>
      <c r="BV323" s="248"/>
      <c r="BW323" s="249" t="s">
        <v>333</v>
      </c>
    </row>
    <row r="324" spans="1:75" ht="14.45" customHeight="1">
      <c r="A324" s="57" t="s">
        <v>198</v>
      </c>
      <c r="B324" s="113" t="s">
        <v>199</v>
      </c>
      <c r="C324" s="114"/>
      <c r="D324" s="115" t="s">
        <v>200</v>
      </c>
      <c r="E324" s="116"/>
      <c r="F324" s="116"/>
      <c r="G324" s="116"/>
      <c r="H324" s="116"/>
      <c r="I324" s="116"/>
      <c r="J324" s="116"/>
      <c r="K324" s="116"/>
      <c r="L324" s="117"/>
      <c r="M324" s="118" t="s">
        <v>201</v>
      </c>
      <c r="N324" s="119"/>
      <c r="O324" s="120" t="s">
        <v>251</v>
      </c>
      <c r="P324" s="121"/>
      <c r="Q324" s="122"/>
      <c r="R324" s="38"/>
      <c r="S324" s="38"/>
      <c r="T324" s="38"/>
      <c r="BQ324" s="250"/>
      <c r="BR324" s="250"/>
      <c r="BS324" s="247" t="s">
        <v>334</v>
      </c>
      <c r="BT324" s="247" t="s">
        <v>335</v>
      </c>
      <c r="BU324" s="247" t="s">
        <v>336</v>
      </c>
      <c r="BV324" s="247" t="s">
        <v>337</v>
      </c>
      <c r="BW324" s="251"/>
    </row>
    <row r="325" spans="1:75">
      <c r="A325" s="58"/>
      <c r="B325" s="123"/>
      <c r="C325" s="124"/>
      <c r="D325" s="115" t="s">
        <v>202</v>
      </c>
      <c r="E325" s="117"/>
      <c r="F325" s="115" t="s">
        <v>203</v>
      </c>
      <c r="G325" s="116"/>
      <c r="H325" s="117"/>
      <c r="I325" s="115" t="s">
        <v>204</v>
      </c>
      <c r="J325" s="117"/>
      <c r="K325" s="115" t="s">
        <v>205</v>
      </c>
      <c r="L325" s="117"/>
      <c r="M325" s="125"/>
      <c r="N325" s="126"/>
      <c r="O325" s="127"/>
      <c r="P325" s="84"/>
      <c r="Q325" s="128"/>
      <c r="R325" s="38"/>
      <c r="S325" s="38"/>
      <c r="T325" s="38"/>
      <c r="BQ325" s="252"/>
      <c r="BR325" s="252"/>
      <c r="BS325" s="247" t="s">
        <v>338</v>
      </c>
      <c r="BT325" s="247" t="s">
        <v>338</v>
      </c>
      <c r="BU325" s="247" t="s">
        <v>338</v>
      </c>
      <c r="BV325" s="247" t="s">
        <v>338</v>
      </c>
      <c r="BW325" s="247" t="s">
        <v>339</v>
      </c>
    </row>
    <row r="326" spans="1:75" ht="21.95">
      <c r="A326" s="59"/>
      <c r="B326" s="129"/>
      <c r="C326" s="130"/>
      <c r="D326" s="115" t="s">
        <v>206</v>
      </c>
      <c r="E326" s="117"/>
      <c r="F326" s="115" t="s">
        <v>206</v>
      </c>
      <c r="G326" s="116"/>
      <c r="H326" s="117"/>
      <c r="I326" s="115" t="s">
        <v>206</v>
      </c>
      <c r="J326" s="117"/>
      <c r="K326" s="115" t="s">
        <v>206</v>
      </c>
      <c r="L326" s="117"/>
      <c r="M326" s="115" t="s">
        <v>207</v>
      </c>
      <c r="N326" s="117"/>
      <c r="O326" s="115" t="s">
        <v>256</v>
      </c>
      <c r="P326" s="116"/>
      <c r="Q326" s="117"/>
      <c r="R326" s="38"/>
      <c r="S326" s="38"/>
      <c r="T326" s="38"/>
      <c r="BQ326" s="253" t="s">
        <v>340</v>
      </c>
      <c r="BR326" s="254" t="s">
        <v>88</v>
      </c>
      <c r="BS326" s="255"/>
      <c r="BT326" s="244"/>
      <c r="BU326" s="244"/>
      <c r="BV326" s="244"/>
      <c r="BW326" s="256" t="s">
        <v>341</v>
      </c>
    </row>
    <row r="327" spans="1:75" ht="14.45" customHeight="1">
      <c r="A327" s="131" t="s">
        <v>208</v>
      </c>
      <c r="B327" s="107" t="s">
        <v>82</v>
      </c>
      <c r="C327" s="132"/>
      <c r="D327" s="197"/>
      <c r="E327" s="198"/>
      <c r="F327" s="170"/>
      <c r="G327" s="185"/>
      <c r="H327" s="171"/>
      <c r="I327" s="170"/>
      <c r="J327" s="171"/>
      <c r="K327" s="167"/>
      <c r="L327" s="169"/>
      <c r="M327" s="42" t="s">
        <v>211</v>
      </c>
      <c r="N327" s="43"/>
      <c r="O327" s="44">
        <v>14</v>
      </c>
      <c r="P327" s="45"/>
      <c r="Q327" s="46"/>
      <c r="R327" s="38"/>
      <c r="S327" s="38"/>
      <c r="T327" s="38"/>
      <c r="BQ327" s="253" t="s">
        <v>342</v>
      </c>
      <c r="BR327" s="257"/>
      <c r="BS327" s="255"/>
      <c r="BT327" s="255"/>
      <c r="BU327" s="244"/>
      <c r="BV327" s="244"/>
      <c r="BW327" s="256" t="s">
        <v>341</v>
      </c>
    </row>
    <row r="328" spans="1:75" ht="14.45" customHeight="1">
      <c r="A328" s="131" t="s">
        <v>212</v>
      </c>
      <c r="B328" s="107" t="s">
        <v>82</v>
      </c>
      <c r="C328" s="133"/>
      <c r="D328" s="197"/>
      <c r="E328" s="198"/>
      <c r="F328" s="197"/>
      <c r="G328" s="199"/>
      <c r="H328" s="198"/>
      <c r="I328" s="170"/>
      <c r="J328" s="171"/>
      <c r="K328" s="167"/>
      <c r="L328" s="169"/>
      <c r="M328" s="47"/>
      <c r="N328" s="48"/>
      <c r="O328" s="49"/>
      <c r="P328" s="50"/>
      <c r="Q328" s="51"/>
      <c r="R328" s="38"/>
      <c r="S328" s="38"/>
      <c r="T328" s="38"/>
      <c r="BQ328" s="253" t="s">
        <v>343</v>
      </c>
      <c r="BR328" s="254" t="s">
        <v>90</v>
      </c>
      <c r="BS328" s="255"/>
      <c r="BT328" s="244"/>
      <c r="BU328" s="244"/>
      <c r="BV328" s="244"/>
      <c r="BW328" s="256" t="s">
        <v>341</v>
      </c>
    </row>
    <row r="329" spans="1:75" ht="14.45" customHeight="1">
      <c r="A329" s="131" t="s">
        <v>214</v>
      </c>
      <c r="B329" s="107" t="s">
        <v>84</v>
      </c>
      <c r="C329" s="132"/>
      <c r="D329" s="197"/>
      <c r="E329" s="198"/>
      <c r="F329" s="170"/>
      <c r="G329" s="185"/>
      <c r="H329" s="171"/>
      <c r="I329" s="170"/>
      <c r="J329" s="171"/>
      <c r="K329" s="170"/>
      <c r="L329" s="171"/>
      <c r="M329" s="47"/>
      <c r="N329" s="48"/>
      <c r="O329" s="49"/>
      <c r="P329" s="50"/>
      <c r="Q329" s="51"/>
      <c r="R329" s="38"/>
      <c r="S329" s="38"/>
      <c r="T329" s="38"/>
      <c r="BQ329" s="253" t="s">
        <v>344</v>
      </c>
      <c r="BR329" s="258"/>
      <c r="BS329" s="255"/>
      <c r="BT329" s="255"/>
      <c r="BU329" s="220"/>
      <c r="BV329" s="220"/>
      <c r="BW329" s="256" t="s">
        <v>341</v>
      </c>
    </row>
    <row r="330" spans="1:75" ht="14.45" customHeight="1">
      <c r="A330" s="131" t="s">
        <v>216</v>
      </c>
      <c r="B330" s="107" t="s">
        <v>84</v>
      </c>
      <c r="C330" s="134"/>
      <c r="D330" s="197"/>
      <c r="E330" s="198"/>
      <c r="F330" s="197"/>
      <c r="G330" s="199"/>
      <c r="H330" s="198"/>
      <c r="I330" s="170"/>
      <c r="J330" s="171"/>
      <c r="K330" s="170"/>
      <c r="L330" s="171"/>
      <c r="M330" s="47"/>
      <c r="N330" s="48"/>
      <c r="O330" s="49"/>
      <c r="P330" s="50"/>
      <c r="Q330" s="51"/>
      <c r="R330" s="38"/>
      <c r="S330" s="38"/>
      <c r="T330" s="38"/>
      <c r="BQ330" s="253" t="s">
        <v>345</v>
      </c>
      <c r="BR330" s="258"/>
      <c r="BS330" s="255"/>
      <c r="BT330" s="255"/>
      <c r="BU330" s="220"/>
      <c r="BV330" s="220"/>
      <c r="BW330" s="256" t="s">
        <v>341</v>
      </c>
    </row>
    <row r="331" spans="1:75" ht="14.45" customHeight="1">
      <c r="A331" s="131" t="s">
        <v>217</v>
      </c>
      <c r="B331" s="107" t="s">
        <v>84</v>
      </c>
      <c r="C331" s="134"/>
      <c r="D331" s="197"/>
      <c r="E331" s="198"/>
      <c r="F331" s="197"/>
      <c r="G331" s="199"/>
      <c r="H331" s="198"/>
      <c r="I331" s="170"/>
      <c r="J331" s="171"/>
      <c r="K331" s="170"/>
      <c r="L331" s="171"/>
      <c r="M331" s="47"/>
      <c r="N331" s="48"/>
      <c r="O331" s="49"/>
      <c r="P331" s="50"/>
      <c r="Q331" s="51"/>
      <c r="R331" s="38"/>
      <c r="S331" s="38"/>
      <c r="T331" s="38"/>
      <c r="BQ331" s="253" t="s">
        <v>346</v>
      </c>
      <c r="BR331" s="258"/>
      <c r="BS331" s="255"/>
      <c r="BT331" s="255"/>
      <c r="BU331" s="220"/>
      <c r="BV331" s="220"/>
      <c r="BW331" s="256" t="s">
        <v>341</v>
      </c>
    </row>
    <row r="332" spans="1:75" ht="14.45" customHeight="1">
      <c r="A332" s="131" t="s">
        <v>218</v>
      </c>
      <c r="B332" s="107" t="s">
        <v>84</v>
      </c>
      <c r="C332" s="134"/>
      <c r="D332" s="197"/>
      <c r="E332" s="198"/>
      <c r="F332" s="197"/>
      <c r="G332" s="199"/>
      <c r="H332" s="198"/>
      <c r="I332" s="170"/>
      <c r="J332" s="171"/>
      <c r="K332" s="170"/>
      <c r="L332" s="171"/>
      <c r="M332" s="47"/>
      <c r="N332" s="48"/>
      <c r="O332" s="49"/>
      <c r="P332" s="50"/>
      <c r="Q332" s="51"/>
      <c r="R332" s="38"/>
      <c r="S332" s="38"/>
      <c r="T332" s="38"/>
      <c r="BQ332" s="253" t="s">
        <v>347</v>
      </c>
      <c r="BR332" s="257"/>
      <c r="BS332" s="255"/>
      <c r="BT332" s="255"/>
      <c r="BU332" s="255"/>
      <c r="BV332" s="220"/>
      <c r="BW332" s="256" t="s">
        <v>341</v>
      </c>
    </row>
    <row r="333" spans="1:75" ht="14.45" customHeight="1">
      <c r="A333" s="131" t="s">
        <v>219</v>
      </c>
      <c r="B333" s="107" t="s">
        <v>84</v>
      </c>
      <c r="C333" s="133"/>
      <c r="D333" s="197"/>
      <c r="E333" s="198"/>
      <c r="F333" s="197"/>
      <c r="G333" s="199"/>
      <c r="H333" s="198"/>
      <c r="I333" s="197"/>
      <c r="J333" s="198"/>
      <c r="K333" s="167"/>
      <c r="L333" s="169"/>
      <c r="M333" s="47"/>
      <c r="N333" s="48"/>
      <c r="O333" s="49"/>
      <c r="P333" s="50"/>
      <c r="Q333" s="51"/>
      <c r="R333" s="38"/>
      <c r="S333" s="38"/>
      <c r="T333" s="38"/>
      <c r="BQ333" s="253" t="s">
        <v>348</v>
      </c>
      <c r="BR333" s="254" t="s">
        <v>88</v>
      </c>
      <c r="BS333" s="255"/>
      <c r="BT333" s="244"/>
      <c r="BU333" s="244"/>
      <c r="BV333" s="244"/>
      <c r="BW333" s="256" t="s">
        <v>349</v>
      </c>
    </row>
    <row r="334" spans="1:75" ht="14.45" customHeight="1">
      <c r="A334" s="131" t="s">
        <v>220</v>
      </c>
      <c r="B334" s="107" t="s">
        <v>82</v>
      </c>
      <c r="C334" s="132"/>
      <c r="D334" s="197"/>
      <c r="E334" s="198"/>
      <c r="F334" s="170"/>
      <c r="G334" s="185"/>
      <c r="H334" s="171"/>
      <c r="I334" s="170"/>
      <c r="J334" s="171"/>
      <c r="K334" s="170"/>
      <c r="L334" s="171"/>
      <c r="M334" s="47"/>
      <c r="N334" s="48"/>
      <c r="O334" s="49"/>
      <c r="P334" s="50"/>
      <c r="Q334" s="51"/>
      <c r="R334" s="38"/>
      <c r="S334" s="38"/>
      <c r="T334" s="38"/>
      <c r="BQ334" s="253" t="s">
        <v>350</v>
      </c>
      <c r="BR334" s="258"/>
      <c r="BS334" s="255"/>
      <c r="BT334" s="255"/>
      <c r="BU334" s="220"/>
      <c r="BV334" s="220"/>
      <c r="BW334" s="256" t="s">
        <v>349</v>
      </c>
    </row>
    <row r="335" spans="1:75" ht="14.45" customHeight="1">
      <c r="A335" s="131" t="s">
        <v>221</v>
      </c>
      <c r="B335" s="107" t="s">
        <v>82</v>
      </c>
      <c r="C335" s="134"/>
      <c r="D335" s="197"/>
      <c r="E335" s="198"/>
      <c r="F335" s="197"/>
      <c r="G335" s="199"/>
      <c r="H335" s="198"/>
      <c r="I335" s="170"/>
      <c r="J335" s="171"/>
      <c r="K335" s="170"/>
      <c r="L335" s="171"/>
      <c r="M335" s="47"/>
      <c r="N335" s="48"/>
      <c r="O335" s="49"/>
      <c r="P335" s="50"/>
      <c r="Q335" s="51"/>
      <c r="R335" s="38"/>
      <c r="S335" s="38"/>
      <c r="T335" s="38"/>
      <c r="BQ335" s="253" t="s">
        <v>351</v>
      </c>
      <c r="BR335" s="258"/>
      <c r="BS335" s="255"/>
      <c r="BT335" s="255"/>
      <c r="BU335" s="220"/>
      <c r="BV335" s="220"/>
      <c r="BW335" s="256" t="s">
        <v>349</v>
      </c>
    </row>
    <row r="336" spans="1:75" ht="14.45" customHeight="1">
      <c r="A336" s="131" t="s">
        <v>222</v>
      </c>
      <c r="B336" s="107" t="s">
        <v>82</v>
      </c>
      <c r="C336" s="134"/>
      <c r="D336" s="197"/>
      <c r="E336" s="198"/>
      <c r="F336" s="197"/>
      <c r="G336" s="199"/>
      <c r="H336" s="198"/>
      <c r="I336" s="170"/>
      <c r="J336" s="171"/>
      <c r="K336" s="170"/>
      <c r="L336" s="171"/>
      <c r="M336" s="47"/>
      <c r="N336" s="48"/>
      <c r="O336" s="49"/>
      <c r="P336" s="50"/>
      <c r="Q336" s="51"/>
      <c r="R336" s="38"/>
      <c r="S336" s="38"/>
      <c r="T336" s="38"/>
      <c r="BQ336" s="253" t="s">
        <v>352</v>
      </c>
      <c r="BR336" s="258"/>
      <c r="BS336" s="255"/>
      <c r="BT336" s="255"/>
      <c r="BU336" s="255"/>
      <c r="BV336" s="220"/>
      <c r="BW336" s="256" t="s">
        <v>349</v>
      </c>
    </row>
    <row r="337" spans="1:75" ht="14.45" customHeight="1">
      <c r="A337" s="131" t="s">
        <v>223</v>
      </c>
      <c r="B337" s="107" t="s">
        <v>82</v>
      </c>
      <c r="C337" s="134"/>
      <c r="D337" s="197"/>
      <c r="E337" s="198"/>
      <c r="F337" s="197"/>
      <c r="G337" s="199"/>
      <c r="H337" s="198"/>
      <c r="I337" s="197"/>
      <c r="J337" s="198"/>
      <c r="K337" s="167"/>
      <c r="L337" s="169"/>
      <c r="M337" s="47"/>
      <c r="N337" s="48"/>
      <c r="O337" s="49"/>
      <c r="P337" s="50"/>
      <c r="Q337" s="51"/>
      <c r="R337" s="38"/>
      <c r="S337" s="38"/>
      <c r="T337" s="38"/>
      <c r="BQ337" s="253" t="s">
        <v>353</v>
      </c>
      <c r="BR337" s="257"/>
      <c r="BS337" s="255"/>
      <c r="BT337" s="245"/>
      <c r="BU337" s="245"/>
      <c r="BV337" s="245"/>
      <c r="BW337" s="256" t="s">
        <v>349</v>
      </c>
    </row>
    <row r="338" spans="1:75" ht="14.45" customHeight="1">
      <c r="A338" s="131" t="s">
        <v>224</v>
      </c>
      <c r="B338" s="107" t="s">
        <v>82</v>
      </c>
      <c r="C338" s="133"/>
      <c r="D338" s="197"/>
      <c r="E338" s="198"/>
      <c r="F338" s="167"/>
      <c r="G338" s="168"/>
      <c r="H338" s="169"/>
      <c r="I338" s="167"/>
      <c r="J338" s="169"/>
      <c r="K338" s="167"/>
      <c r="L338" s="169"/>
      <c r="M338" s="52"/>
      <c r="N338" s="53"/>
      <c r="O338" s="54"/>
      <c r="P338" s="55"/>
      <c r="Q338" s="56"/>
      <c r="R338" s="38"/>
      <c r="S338" s="38"/>
      <c r="T338" s="38"/>
      <c r="BQ338" s="305">
        <f>T21</f>
        <v>2025</v>
      </c>
      <c r="BR338" s="305"/>
      <c r="BS338" s="305"/>
      <c r="BT338" s="305"/>
      <c r="BU338" s="305"/>
      <c r="BV338" s="305"/>
      <c r="BW338" s="305"/>
    </row>
    <row r="339" spans="1:75" ht="14.45" customHeight="1">
      <c r="A339" s="38" t="s">
        <v>354</v>
      </c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BQ339" s="246" t="s">
        <v>330</v>
      </c>
      <c r="BR339" s="246" t="s">
        <v>331</v>
      </c>
      <c r="BS339" s="247" t="s">
        <v>332</v>
      </c>
      <c r="BT339" s="248"/>
      <c r="BU339" s="248"/>
      <c r="BV339" s="248"/>
      <c r="BW339" s="249" t="s">
        <v>333</v>
      </c>
    </row>
    <row r="340" spans="1:75" ht="14.45" customHeight="1">
      <c r="A340" s="38" t="s">
        <v>279</v>
      </c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BQ340" s="250"/>
      <c r="BR340" s="250"/>
      <c r="BS340" s="247" t="s">
        <v>334</v>
      </c>
      <c r="BT340" s="247" t="s">
        <v>335</v>
      </c>
      <c r="BU340" s="247" t="s">
        <v>336</v>
      </c>
      <c r="BV340" s="247" t="s">
        <v>337</v>
      </c>
      <c r="BW340" s="251"/>
    </row>
    <row r="341" spans="1:75" ht="66.599999999999994" customHeight="1">
      <c r="A341" s="176">
        <f>T20</f>
        <v>2024</v>
      </c>
      <c r="B341" s="164"/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38"/>
      <c r="S341" s="38"/>
      <c r="T341" s="38"/>
      <c r="U341" s="38"/>
      <c r="V341" s="38"/>
      <c r="BQ341" s="252"/>
      <c r="BR341" s="252"/>
      <c r="BS341" s="247" t="s">
        <v>338</v>
      </c>
      <c r="BT341" s="247" t="s">
        <v>338</v>
      </c>
      <c r="BU341" s="247" t="s">
        <v>338</v>
      </c>
      <c r="BV341" s="247" t="s">
        <v>338</v>
      </c>
      <c r="BW341" s="247" t="s">
        <v>339</v>
      </c>
    </row>
    <row r="342" spans="1:75" ht="14.45" customHeight="1">
      <c r="A342" s="135" t="s">
        <v>330</v>
      </c>
      <c r="B342" s="135" t="s">
        <v>331</v>
      </c>
      <c r="C342" s="136"/>
      <c r="D342" s="137" t="s">
        <v>332</v>
      </c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9"/>
      <c r="P342" s="140" t="s">
        <v>333</v>
      </c>
      <c r="Q342" s="141"/>
      <c r="R342" s="142"/>
      <c r="S342" s="140" t="s">
        <v>355</v>
      </c>
      <c r="T342" s="142"/>
      <c r="U342" s="79"/>
      <c r="BQ342" s="253" t="s">
        <v>340</v>
      </c>
      <c r="BR342" s="254" t="s">
        <v>88</v>
      </c>
      <c r="BS342" s="255" t="s">
        <v>356</v>
      </c>
      <c r="BT342" s="244"/>
      <c r="BU342" s="244"/>
      <c r="BV342" s="244"/>
      <c r="BW342" s="256" t="s">
        <v>341</v>
      </c>
    </row>
    <row r="343" spans="1:75" ht="21.95">
      <c r="A343" s="143"/>
      <c r="B343" s="143"/>
      <c r="C343" s="144"/>
      <c r="D343" s="137" t="s">
        <v>334</v>
      </c>
      <c r="E343" s="138"/>
      <c r="F343" s="139"/>
      <c r="G343" s="137" t="s">
        <v>335</v>
      </c>
      <c r="H343" s="138"/>
      <c r="I343" s="139"/>
      <c r="J343" s="137" t="s">
        <v>336</v>
      </c>
      <c r="K343" s="138"/>
      <c r="L343" s="139"/>
      <c r="M343" s="137" t="s">
        <v>337</v>
      </c>
      <c r="N343" s="138"/>
      <c r="O343" s="139"/>
      <c r="P343" s="145"/>
      <c r="Q343" s="146"/>
      <c r="R343" s="147"/>
      <c r="S343" s="145"/>
      <c r="T343" s="147"/>
      <c r="U343" s="79"/>
      <c r="BQ343" s="253" t="s">
        <v>342</v>
      </c>
      <c r="BR343" s="257"/>
      <c r="BS343" s="255" t="s">
        <v>357</v>
      </c>
      <c r="BT343" s="255" t="s">
        <v>358</v>
      </c>
      <c r="BU343" s="244"/>
      <c r="BV343" s="244"/>
      <c r="BW343" s="256" t="s">
        <v>341</v>
      </c>
    </row>
    <row r="344" spans="1:75" ht="21.95">
      <c r="A344" s="148"/>
      <c r="B344" s="148"/>
      <c r="C344" s="149"/>
      <c r="D344" s="137" t="s">
        <v>338</v>
      </c>
      <c r="E344" s="138"/>
      <c r="F344" s="139"/>
      <c r="G344" s="137" t="s">
        <v>338</v>
      </c>
      <c r="H344" s="138"/>
      <c r="I344" s="139"/>
      <c r="J344" s="137" t="s">
        <v>338</v>
      </c>
      <c r="K344" s="138"/>
      <c r="L344" s="139"/>
      <c r="M344" s="137" t="s">
        <v>338</v>
      </c>
      <c r="N344" s="138"/>
      <c r="O344" s="139"/>
      <c r="P344" s="137" t="s">
        <v>339</v>
      </c>
      <c r="Q344" s="138"/>
      <c r="R344" s="139"/>
      <c r="S344" s="137" t="s">
        <v>359</v>
      </c>
      <c r="T344" s="139"/>
      <c r="U344" s="79"/>
      <c r="BQ344" s="253" t="s">
        <v>343</v>
      </c>
      <c r="BR344" s="254" t="s">
        <v>90</v>
      </c>
      <c r="BS344" s="255" t="s">
        <v>360</v>
      </c>
      <c r="BT344" s="244"/>
      <c r="BU344" s="244"/>
      <c r="BV344" s="244"/>
      <c r="BW344" s="256" t="s">
        <v>341</v>
      </c>
    </row>
    <row r="345" spans="1:75" ht="14.45" customHeight="1">
      <c r="A345" s="150" t="s">
        <v>340</v>
      </c>
      <c r="B345" s="108" t="s">
        <v>88</v>
      </c>
      <c r="C345" s="151"/>
      <c r="D345" s="200"/>
      <c r="E345" s="201"/>
      <c r="F345" s="202"/>
      <c r="G345" s="170"/>
      <c r="H345" s="185"/>
      <c r="I345" s="171"/>
      <c r="J345" s="170"/>
      <c r="K345" s="185"/>
      <c r="L345" s="185"/>
      <c r="M345" s="171"/>
      <c r="N345" s="170"/>
      <c r="O345" s="171"/>
      <c r="P345" s="63" t="s">
        <v>341</v>
      </c>
      <c r="Q345" s="64"/>
      <c r="R345" s="65"/>
      <c r="S345" s="66">
        <v>14</v>
      </c>
      <c r="T345" s="67"/>
      <c r="U345" s="79"/>
      <c r="BQ345" s="253" t="s">
        <v>344</v>
      </c>
      <c r="BR345" s="258"/>
      <c r="BS345" s="255" t="s">
        <v>361</v>
      </c>
      <c r="BT345" s="255" t="s">
        <v>362</v>
      </c>
      <c r="BU345" s="220"/>
      <c r="BV345" s="220"/>
      <c r="BW345" s="256" t="s">
        <v>341</v>
      </c>
    </row>
    <row r="346" spans="1:75" ht="14.45" customHeight="1">
      <c r="A346" s="150" t="s">
        <v>342</v>
      </c>
      <c r="B346" s="108" t="s">
        <v>88</v>
      </c>
      <c r="C346" s="152"/>
      <c r="D346" s="200"/>
      <c r="E346" s="201"/>
      <c r="F346" s="202"/>
      <c r="G346" s="200"/>
      <c r="H346" s="201"/>
      <c r="I346" s="202"/>
      <c r="J346" s="170"/>
      <c r="K346" s="185"/>
      <c r="L346" s="185"/>
      <c r="M346" s="171"/>
      <c r="N346" s="170"/>
      <c r="O346" s="171"/>
      <c r="P346" s="63" t="s">
        <v>341</v>
      </c>
      <c r="Q346" s="68"/>
      <c r="R346" s="69"/>
      <c r="S346" s="70"/>
      <c r="T346" s="71"/>
      <c r="U346" s="79"/>
      <c r="BQ346" s="253" t="s">
        <v>345</v>
      </c>
      <c r="BR346" s="258"/>
      <c r="BS346" s="255" t="s">
        <v>363</v>
      </c>
      <c r="BT346" s="255" t="s">
        <v>364</v>
      </c>
      <c r="BU346" s="220"/>
      <c r="BV346" s="220"/>
      <c r="BW346" s="256" t="s">
        <v>341</v>
      </c>
    </row>
    <row r="347" spans="1:75" ht="14.45" customHeight="1">
      <c r="A347" s="150" t="s">
        <v>343</v>
      </c>
      <c r="B347" s="108" t="s">
        <v>90</v>
      </c>
      <c r="C347" s="151"/>
      <c r="D347" s="200"/>
      <c r="E347" s="201"/>
      <c r="F347" s="202"/>
      <c r="G347" s="170"/>
      <c r="H347" s="185"/>
      <c r="I347" s="171"/>
      <c r="J347" s="170"/>
      <c r="K347" s="185"/>
      <c r="L347" s="185"/>
      <c r="M347" s="171"/>
      <c r="N347" s="170"/>
      <c r="O347" s="171"/>
      <c r="P347" s="63" t="s">
        <v>341</v>
      </c>
      <c r="Q347" s="68"/>
      <c r="R347" s="69"/>
      <c r="S347" s="70"/>
      <c r="T347" s="71"/>
      <c r="U347" s="79"/>
      <c r="BQ347" s="253" t="s">
        <v>346</v>
      </c>
      <c r="BR347" s="258"/>
      <c r="BS347" s="255" t="s">
        <v>365</v>
      </c>
      <c r="BT347" s="255" t="s">
        <v>366</v>
      </c>
      <c r="BU347" s="220"/>
      <c r="BV347" s="220"/>
      <c r="BW347" s="256" t="s">
        <v>341</v>
      </c>
    </row>
    <row r="348" spans="1:75" ht="14.45" customHeight="1">
      <c r="A348" s="150" t="s">
        <v>344</v>
      </c>
      <c r="B348" s="108" t="s">
        <v>90</v>
      </c>
      <c r="C348" s="153"/>
      <c r="D348" s="200"/>
      <c r="E348" s="201"/>
      <c r="F348" s="202"/>
      <c r="G348" s="200"/>
      <c r="H348" s="201"/>
      <c r="I348" s="202"/>
      <c r="J348" s="170"/>
      <c r="K348" s="185"/>
      <c r="L348" s="185"/>
      <c r="M348" s="171"/>
      <c r="N348" s="170"/>
      <c r="O348" s="171"/>
      <c r="P348" s="63" t="s">
        <v>341</v>
      </c>
      <c r="Q348" s="68"/>
      <c r="R348" s="69"/>
      <c r="S348" s="70"/>
      <c r="T348" s="71"/>
      <c r="U348" s="79"/>
      <c r="BQ348" s="253" t="s">
        <v>347</v>
      </c>
      <c r="BR348" s="257"/>
      <c r="BS348" s="255" t="s">
        <v>360</v>
      </c>
      <c r="BT348" s="255" t="s">
        <v>360</v>
      </c>
      <c r="BU348" s="255" t="s">
        <v>360</v>
      </c>
      <c r="BV348" s="244"/>
      <c r="BW348" s="256" t="s">
        <v>341</v>
      </c>
    </row>
    <row r="349" spans="1:75" ht="14.45" customHeight="1">
      <c r="A349" s="150" t="s">
        <v>345</v>
      </c>
      <c r="B349" s="108" t="s">
        <v>90</v>
      </c>
      <c r="C349" s="153"/>
      <c r="D349" s="200"/>
      <c r="E349" s="201"/>
      <c r="F349" s="202"/>
      <c r="G349" s="200"/>
      <c r="H349" s="201"/>
      <c r="I349" s="202"/>
      <c r="J349" s="170"/>
      <c r="K349" s="185"/>
      <c r="L349" s="185"/>
      <c r="M349" s="171"/>
      <c r="N349" s="170"/>
      <c r="O349" s="171"/>
      <c r="P349" s="63" t="s">
        <v>341</v>
      </c>
      <c r="Q349" s="68"/>
      <c r="R349" s="69"/>
      <c r="S349" s="70"/>
      <c r="T349" s="71"/>
      <c r="U349" s="79"/>
      <c r="BQ349" s="253" t="s">
        <v>348</v>
      </c>
      <c r="BR349" s="254" t="s">
        <v>88</v>
      </c>
      <c r="BS349" s="255" t="s">
        <v>367</v>
      </c>
      <c r="BT349" s="244"/>
      <c r="BU349" s="244"/>
      <c r="BV349" s="244"/>
      <c r="BW349" s="256" t="s">
        <v>349</v>
      </c>
    </row>
    <row r="350" spans="1:75" ht="14.45" customHeight="1">
      <c r="A350" s="150" t="s">
        <v>346</v>
      </c>
      <c r="B350" s="108" t="s">
        <v>90</v>
      </c>
      <c r="C350" s="153"/>
      <c r="D350" s="200"/>
      <c r="E350" s="201"/>
      <c r="F350" s="202"/>
      <c r="G350" s="200"/>
      <c r="H350" s="201"/>
      <c r="I350" s="202"/>
      <c r="J350" s="170"/>
      <c r="K350" s="185"/>
      <c r="L350" s="185"/>
      <c r="M350" s="171"/>
      <c r="N350" s="170"/>
      <c r="O350" s="171"/>
      <c r="P350" s="63" t="s">
        <v>341</v>
      </c>
      <c r="Q350" s="68"/>
      <c r="R350" s="69"/>
      <c r="S350" s="70"/>
      <c r="T350" s="71"/>
      <c r="U350" s="79"/>
      <c r="BQ350" s="253" t="s">
        <v>350</v>
      </c>
      <c r="BR350" s="258"/>
      <c r="BS350" s="255" t="s">
        <v>368</v>
      </c>
      <c r="BT350" s="255" t="s">
        <v>369</v>
      </c>
      <c r="BU350" s="220"/>
      <c r="BV350" s="220"/>
      <c r="BW350" s="256" t="s">
        <v>349</v>
      </c>
    </row>
    <row r="351" spans="1:75" ht="14.45" customHeight="1">
      <c r="A351" s="150" t="s">
        <v>347</v>
      </c>
      <c r="B351" s="108" t="s">
        <v>90</v>
      </c>
      <c r="C351" s="152"/>
      <c r="D351" s="200"/>
      <c r="E351" s="201"/>
      <c r="F351" s="202"/>
      <c r="G351" s="200"/>
      <c r="H351" s="201"/>
      <c r="I351" s="202"/>
      <c r="J351" s="200"/>
      <c r="K351" s="201"/>
      <c r="L351" s="201"/>
      <c r="M351" s="202"/>
      <c r="N351" s="170"/>
      <c r="O351" s="171"/>
      <c r="P351" s="63" t="s">
        <v>341</v>
      </c>
      <c r="Q351" s="72"/>
      <c r="R351" s="73"/>
      <c r="S351" s="70"/>
      <c r="T351" s="71"/>
      <c r="U351" s="79"/>
      <c r="BQ351" s="253" t="s">
        <v>351</v>
      </c>
      <c r="BR351" s="258"/>
      <c r="BS351" s="255" t="s">
        <v>370</v>
      </c>
      <c r="BT351" s="255" t="s">
        <v>371</v>
      </c>
      <c r="BU351" s="220"/>
      <c r="BV351" s="220"/>
      <c r="BW351" s="256" t="s">
        <v>349</v>
      </c>
    </row>
    <row r="352" spans="1:75" ht="14.45" customHeight="1">
      <c r="A352" s="150" t="s">
        <v>348</v>
      </c>
      <c r="B352" s="108" t="s">
        <v>88</v>
      </c>
      <c r="C352" s="151"/>
      <c r="D352" s="200"/>
      <c r="E352" s="201"/>
      <c r="F352" s="202"/>
      <c r="G352" s="170"/>
      <c r="H352" s="185"/>
      <c r="I352" s="171"/>
      <c r="J352" s="170"/>
      <c r="K352" s="185"/>
      <c r="L352" s="185"/>
      <c r="M352" s="171"/>
      <c r="N352" s="170"/>
      <c r="O352" s="171"/>
      <c r="P352" s="63" t="s">
        <v>349</v>
      </c>
      <c r="Q352" s="64"/>
      <c r="R352" s="65"/>
      <c r="S352" s="70"/>
      <c r="T352" s="71"/>
      <c r="U352" s="79"/>
      <c r="BQ352" s="253" t="s">
        <v>352</v>
      </c>
      <c r="BR352" s="258"/>
      <c r="BS352" s="255" t="s">
        <v>367</v>
      </c>
      <c r="BT352" s="255" t="s">
        <v>367</v>
      </c>
      <c r="BU352" s="255" t="s">
        <v>367</v>
      </c>
      <c r="BV352" s="220"/>
      <c r="BW352" s="256" t="s">
        <v>349</v>
      </c>
    </row>
    <row r="353" spans="1:75" ht="14.45" customHeight="1">
      <c r="A353" s="150" t="s">
        <v>350</v>
      </c>
      <c r="B353" s="108" t="s">
        <v>88</v>
      </c>
      <c r="C353" s="153"/>
      <c r="D353" s="200"/>
      <c r="E353" s="201"/>
      <c r="F353" s="202"/>
      <c r="G353" s="200"/>
      <c r="H353" s="201"/>
      <c r="I353" s="202"/>
      <c r="J353" s="170"/>
      <c r="K353" s="185"/>
      <c r="L353" s="185"/>
      <c r="M353" s="171"/>
      <c r="N353" s="170"/>
      <c r="O353" s="171"/>
      <c r="P353" s="63" t="s">
        <v>349</v>
      </c>
      <c r="Q353" s="68"/>
      <c r="R353" s="69"/>
      <c r="S353" s="70"/>
      <c r="T353" s="71"/>
      <c r="U353" s="79"/>
      <c r="BQ353" s="253" t="s">
        <v>353</v>
      </c>
      <c r="BR353" s="257"/>
      <c r="BS353" s="255" t="s">
        <v>372</v>
      </c>
      <c r="BT353" s="245"/>
      <c r="BU353" s="245"/>
      <c r="BV353" s="245"/>
      <c r="BW353" s="256" t="s">
        <v>349</v>
      </c>
    </row>
    <row r="354" spans="1:75" ht="14.45" customHeight="1">
      <c r="A354" s="150" t="s">
        <v>351</v>
      </c>
      <c r="B354" s="108" t="s">
        <v>88</v>
      </c>
      <c r="C354" s="153"/>
      <c r="D354" s="200"/>
      <c r="E354" s="201"/>
      <c r="F354" s="202"/>
      <c r="G354" s="200"/>
      <c r="H354" s="201"/>
      <c r="I354" s="202"/>
      <c r="J354" s="170"/>
      <c r="K354" s="185"/>
      <c r="L354" s="185"/>
      <c r="M354" s="171"/>
      <c r="N354" s="170"/>
      <c r="O354" s="171"/>
      <c r="P354" s="63" t="s">
        <v>349</v>
      </c>
      <c r="Q354" s="68"/>
      <c r="R354" s="69"/>
      <c r="S354" s="70"/>
      <c r="T354" s="71"/>
      <c r="U354" s="79"/>
      <c r="BQ354" s="305">
        <f>T22</f>
        <v>2026</v>
      </c>
      <c r="BR354" s="305"/>
      <c r="BS354" s="305"/>
      <c r="BT354" s="305"/>
      <c r="BU354" s="305"/>
      <c r="BV354" s="305"/>
      <c r="BW354" s="305"/>
    </row>
    <row r="355" spans="1:75" ht="14.45" customHeight="1">
      <c r="A355" s="150" t="s">
        <v>352</v>
      </c>
      <c r="B355" s="108" t="s">
        <v>88</v>
      </c>
      <c r="C355" s="153"/>
      <c r="D355" s="200"/>
      <c r="E355" s="201"/>
      <c r="F355" s="202"/>
      <c r="G355" s="200"/>
      <c r="H355" s="201"/>
      <c r="I355" s="202"/>
      <c r="J355" s="200"/>
      <c r="K355" s="201"/>
      <c r="L355" s="201"/>
      <c r="M355" s="202"/>
      <c r="N355" s="170"/>
      <c r="O355" s="171"/>
      <c r="P355" s="63" t="s">
        <v>349</v>
      </c>
      <c r="Q355" s="68"/>
      <c r="R355" s="69"/>
      <c r="S355" s="70"/>
      <c r="T355" s="71"/>
      <c r="U355" s="79"/>
      <c r="BQ355" s="246" t="s">
        <v>330</v>
      </c>
      <c r="BR355" s="246" t="s">
        <v>331</v>
      </c>
      <c r="BS355" s="247" t="s">
        <v>332</v>
      </c>
      <c r="BT355" s="248"/>
      <c r="BU355" s="248"/>
      <c r="BV355" s="248"/>
      <c r="BW355" s="249" t="s">
        <v>333</v>
      </c>
    </row>
    <row r="356" spans="1:75" ht="14.45" customHeight="1">
      <c r="A356" s="150" t="s">
        <v>353</v>
      </c>
      <c r="B356" s="108" t="s">
        <v>88</v>
      </c>
      <c r="C356" s="152"/>
      <c r="D356" s="200"/>
      <c r="E356" s="201"/>
      <c r="F356" s="202"/>
      <c r="G356" s="167"/>
      <c r="H356" s="168"/>
      <c r="I356" s="169"/>
      <c r="J356" s="167"/>
      <c r="K356" s="168"/>
      <c r="L356" s="168"/>
      <c r="M356" s="169"/>
      <c r="N356" s="167"/>
      <c r="O356" s="169"/>
      <c r="P356" s="63" t="s">
        <v>349</v>
      </c>
      <c r="Q356" s="72"/>
      <c r="R356" s="73"/>
      <c r="S356" s="74"/>
      <c r="T356" s="75"/>
      <c r="U356" s="79"/>
      <c r="BQ356" s="250"/>
      <c r="BR356" s="250"/>
      <c r="BS356" s="247" t="s">
        <v>334</v>
      </c>
      <c r="BT356" s="247" t="s">
        <v>335</v>
      </c>
      <c r="BU356" s="247" t="s">
        <v>336</v>
      </c>
      <c r="BV356" s="247" t="s">
        <v>337</v>
      </c>
      <c r="BW356" s="251"/>
    </row>
    <row r="357" spans="1:75" ht="50.45" customHeight="1">
      <c r="A357" s="176">
        <f>T21</f>
        <v>2025</v>
      </c>
      <c r="B357" s="164"/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38"/>
      <c r="S357" s="38"/>
      <c r="T357" s="38"/>
      <c r="U357" s="38"/>
      <c r="V357" s="38"/>
      <c r="BQ357" s="252"/>
      <c r="BR357" s="252"/>
      <c r="BS357" s="247" t="s">
        <v>338</v>
      </c>
      <c r="BT357" s="247" t="s">
        <v>338</v>
      </c>
      <c r="BU357" s="247" t="s">
        <v>338</v>
      </c>
      <c r="BV357" s="247" t="s">
        <v>338</v>
      </c>
      <c r="BW357" s="247" t="s">
        <v>339</v>
      </c>
    </row>
    <row r="358" spans="1:75" ht="14.45" customHeight="1">
      <c r="A358" s="135" t="s">
        <v>330</v>
      </c>
      <c r="B358" s="135" t="s">
        <v>331</v>
      </c>
      <c r="C358" s="136"/>
      <c r="D358" s="137" t="s">
        <v>332</v>
      </c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9"/>
      <c r="P358" s="140" t="s">
        <v>333</v>
      </c>
      <c r="Q358" s="141"/>
      <c r="R358" s="142"/>
      <c r="S358" s="140" t="s">
        <v>355</v>
      </c>
      <c r="T358" s="142"/>
      <c r="U358" s="79"/>
      <c r="BQ358" s="253" t="s">
        <v>340</v>
      </c>
      <c r="BR358" s="254" t="s">
        <v>88</v>
      </c>
      <c r="BS358" s="255" t="s">
        <v>373</v>
      </c>
      <c r="BT358" s="244"/>
      <c r="BU358" s="244"/>
      <c r="BV358" s="244"/>
      <c r="BW358" s="256" t="s">
        <v>341</v>
      </c>
    </row>
    <row r="359" spans="1:75" ht="21.95">
      <c r="A359" s="143"/>
      <c r="B359" s="143"/>
      <c r="C359" s="144"/>
      <c r="D359" s="137" t="s">
        <v>334</v>
      </c>
      <c r="E359" s="138"/>
      <c r="F359" s="139"/>
      <c r="G359" s="137" t="s">
        <v>335</v>
      </c>
      <c r="H359" s="138"/>
      <c r="I359" s="139"/>
      <c r="J359" s="137" t="s">
        <v>336</v>
      </c>
      <c r="K359" s="138"/>
      <c r="L359" s="139"/>
      <c r="M359" s="137" t="s">
        <v>337</v>
      </c>
      <c r="N359" s="138"/>
      <c r="O359" s="139"/>
      <c r="P359" s="145"/>
      <c r="Q359" s="146"/>
      <c r="R359" s="147"/>
      <c r="S359" s="145"/>
      <c r="T359" s="147"/>
      <c r="U359" s="79"/>
      <c r="BQ359" s="253" t="s">
        <v>342</v>
      </c>
      <c r="BR359" s="257"/>
      <c r="BS359" s="255" t="s">
        <v>374</v>
      </c>
      <c r="BT359" s="255" t="s">
        <v>375</v>
      </c>
      <c r="BU359" s="244"/>
      <c r="BV359" s="244"/>
      <c r="BW359" s="256" t="s">
        <v>341</v>
      </c>
    </row>
    <row r="360" spans="1:75" ht="21.95">
      <c r="A360" s="148"/>
      <c r="B360" s="148"/>
      <c r="C360" s="149"/>
      <c r="D360" s="137" t="s">
        <v>338</v>
      </c>
      <c r="E360" s="138"/>
      <c r="F360" s="139"/>
      <c r="G360" s="137" t="s">
        <v>338</v>
      </c>
      <c r="H360" s="138"/>
      <c r="I360" s="139"/>
      <c r="J360" s="137" t="s">
        <v>338</v>
      </c>
      <c r="K360" s="138"/>
      <c r="L360" s="139"/>
      <c r="M360" s="137" t="s">
        <v>338</v>
      </c>
      <c r="N360" s="138"/>
      <c r="O360" s="139"/>
      <c r="P360" s="137" t="s">
        <v>339</v>
      </c>
      <c r="Q360" s="138"/>
      <c r="R360" s="139"/>
      <c r="S360" s="137" t="s">
        <v>359</v>
      </c>
      <c r="T360" s="139"/>
      <c r="U360" s="79"/>
      <c r="BQ360" s="253" t="s">
        <v>343</v>
      </c>
      <c r="BR360" s="254" t="s">
        <v>90</v>
      </c>
      <c r="BS360" s="255" t="s">
        <v>376</v>
      </c>
      <c r="BT360" s="244"/>
      <c r="BU360" s="244"/>
      <c r="BV360" s="244"/>
      <c r="BW360" s="256" t="s">
        <v>341</v>
      </c>
    </row>
    <row r="361" spans="1:75" ht="14.45" customHeight="1">
      <c r="A361" s="150" t="s">
        <v>340</v>
      </c>
      <c r="B361" s="108" t="s">
        <v>88</v>
      </c>
      <c r="C361" s="151"/>
      <c r="D361" s="203" t="s">
        <v>377</v>
      </c>
      <c r="E361" s="204"/>
      <c r="F361" s="205"/>
      <c r="G361" s="170"/>
      <c r="H361" s="185"/>
      <c r="I361" s="171"/>
      <c r="J361" s="170"/>
      <c r="K361" s="185"/>
      <c r="L361" s="185"/>
      <c r="M361" s="171"/>
      <c r="N361" s="170"/>
      <c r="O361" s="171"/>
      <c r="P361" s="63" t="s">
        <v>341</v>
      </c>
      <c r="Q361" s="64"/>
      <c r="R361" s="65"/>
      <c r="S361" s="66">
        <v>14</v>
      </c>
      <c r="T361" s="67"/>
      <c r="U361" s="79"/>
      <c r="BQ361" s="253" t="s">
        <v>344</v>
      </c>
      <c r="BR361" s="258"/>
      <c r="BS361" s="255" t="s">
        <v>378</v>
      </c>
      <c r="BT361" s="255" t="s">
        <v>379</v>
      </c>
      <c r="BU361" s="220"/>
      <c r="BV361" s="220"/>
      <c r="BW361" s="256" t="s">
        <v>341</v>
      </c>
    </row>
    <row r="362" spans="1:75" ht="14.45" customHeight="1">
      <c r="A362" s="150" t="s">
        <v>342</v>
      </c>
      <c r="B362" s="108" t="s">
        <v>88</v>
      </c>
      <c r="C362" s="152"/>
      <c r="D362" s="203" t="s">
        <v>380</v>
      </c>
      <c r="E362" s="204"/>
      <c r="F362" s="205"/>
      <c r="G362" s="203" t="s">
        <v>381</v>
      </c>
      <c r="H362" s="204"/>
      <c r="I362" s="205"/>
      <c r="J362" s="170"/>
      <c r="K362" s="185"/>
      <c r="L362" s="185"/>
      <c r="M362" s="171"/>
      <c r="N362" s="170"/>
      <c r="O362" s="171"/>
      <c r="P362" s="63" t="s">
        <v>341</v>
      </c>
      <c r="Q362" s="68"/>
      <c r="R362" s="69"/>
      <c r="S362" s="70"/>
      <c r="T362" s="71"/>
      <c r="U362" s="79"/>
      <c r="BQ362" s="253" t="s">
        <v>345</v>
      </c>
      <c r="BR362" s="258"/>
      <c r="BS362" s="255" t="s">
        <v>361</v>
      </c>
      <c r="BT362" s="255" t="s">
        <v>382</v>
      </c>
      <c r="BU362" s="220"/>
      <c r="BV362" s="220"/>
      <c r="BW362" s="256" t="s">
        <v>341</v>
      </c>
    </row>
    <row r="363" spans="1:75" ht="14.45" customHeight="1">
      <c r="A363" s="150" t="s">
        <v>343</v>
      </c>
      <c r="B363" s="108" t="s">
        <v>90</v>
      </c>
      <c r="C363" s="151"/>
      <c r="D363" s="203" t="s">
        <v>383</v>
      </c>
      <c r="E363" s="204"/>
      <c r="F363" s="205"/>
      <c r="G363" s="170"/>
      <c r="H363" s="185"/>
      <c r="I363" s="171"/>
      <c r="J363" s="170"/>
      <c r="K363" s="185"/>
      <c r="L363" s="185"/>
      <c r="M363" s="171"/>
      <c r="N363" s="170"/>
      <c r="O363" s="171"/>
      <c r="P363" s="63" t="s">
        <v>341</v>
      </c>
      <c r="Q363" s="68"/>
      <c r="R363" s="69"/>
      <c r="S363" s="70"/>
      <c r="T363" s="71"/>
      <c r="U363" s="79"/>
      <c r="BQ363" s="253" t="s">
        <v>346</v>
      </c>
      <c r="BR363" s="258"/>
      <c r="BS363" s="255" t="s">
        <v>384</v>
      </c>
      <c r="BT363" s="255" t="s">
        <v>385</v>
      </c>
      <c r="BU363" s="220"/>
      <c r="BV363" s="220"/>
      <c r="BW363" s="256" t="s">
        <v>341</v>
      </c>
    </row>
    <row r="364" spans="1:75" ht="14.45" customHeight="1">
      <c r="A364" s="150" t="s">
        <v>344</v>
      </c>
      <c r="B364" s="108" t="s">
        <v>90</v>
      </c>
      <c r="C364" s="153"/>
      <c r="D364" s="203" t="s">
        <v>386</v>
      </c>
      <c r="E364" s="204"/>
      <c r="F364" s="205"/>
      <c r="G364" s="203" t="s">
        <v>387</v>
      </c>
      <c r="H364" s="204"/>
      <c r="I364" s="205"/>
      <c r="J364" s="188"/>
      <c r="K364" s="189"/>
      <c r="L364" s="189"/>
      <c r="M364" s="190"/>
      <c r="N364" s="188"/>
      <c r="O364" s="190"/>
      <c r="P364" s="63" t="s">
        <v>341</v>
      </c>
      <c r="Q364" s="68"/>
      <c r="R364" s="69"/>
      <c r="S364" s="70"/>
      <c r="T364" s="71"/>
      <c r="U364" s="79"/>
      <c r="BQ364" s="253" t="s">
        <v>347</v>
      </c>
      <c r="BR364" s="257"/>
      <c r="BS364" s="255" t="s">
        <v>376</v>
      </c>
      <c r="BT364" s="255" t="s">
        <v>376</v>
      </c>
      <c r="BU364" s="255" t="s">
        <v>376</v>
      </c>
      <c r="BV364" s="244"/>
      <c r="BW364" s="256" t="s">
        <v>341</v>
      </c>
    </row>
    <row r="365" spans="1:75" ht="14.45" customHeight="1">
      <c r="A365" s="150" t="s">
        <v>345</v>
      </c>
      <c r="B365" s="108" t="s">
        <v>90</v>
      </c>
      <c r="C365" s="153"/>
      <c r="D365" s="203" t="s">
        <v>388</v>
      </c>
      <c r="E365" s="204"/>
      <c r="F365" s="205"/>
      <c r="G365" s="203" t="s">
        <v>389</v>
      </c>
      <c r="H365" s="204"/>
      <c r="I365" s="205"/>
      <c r="J365" s="188"/>
      <c r="K365" s="189"/>
      <c r="L365" s="189"/>
      <c r="M365" s="190"/>
      <c r="N365" s="188"/>
      <c r="O365" s="190"/>
      <c r="P365" s="63" t="s">
        <v>341</v>
      </c>
      <c r="Q365" s="68"/>
      <c r="R365" s="69"/>
      <c r="S365" s="70"/>
      <c r="T365" s="71"/>
      <c r="U365" s="79"/>
      <c r="BQ365" s="253" t="s">
        <v>348</v>
      </c>
      <c r="BR365" s="254" t="s">
        <v>88</v>
      </c>
      <c r="BS365" s="255" t="s">
        <v>390</v>
      </c>
      <c r="BT365" s="244"/>
      <c r="BU365" s="244"/>
      <c r="BV365" s="244"/>
      <c r="BW365" s="256" t="s">
        <v>349</v>
      </c>
    </row>
    <row r="366" spans="1:75" ht="14.45" customHeight="1">
      <c r="A366" s="150" t="s">
        <v>346</v>
      </c>
      <c r="B366" s="108" t="s">
        <v>90</v>
      </c>
      <c r="C366" s="153"/>
      <c r="D366" s="203" t="s">
        <v>391</v>
      </c>
      <c r="E366" s="204"/>
      <c r="F366" s="205"/>
      <c r="G366" s="203" t="s">
        <v>392</v>
      </c>
      <c r="H366" s="204"/>
      <c r="I366" s="205"/>
      <c r="J366" s="188"/>
      <c r="K366" s="189"/>
      <c r="L366" s="189"/>
      <c r="M366" s="190"/>
      <c r="N366" s="188"/>
      <c r="O366" s="190"/>
      <c r="P366" s="63" t="s">
        <v>341</v>
      </c>
      <c r="Q366" s="68"/>
      <c r="R366" s="69"/>
      <c r="S366" s="70"/>
      <c r="T366" s="71"/>
      <c r="U366" s="79"/>
      <c r="BQ366" s="253" t="s">
        <v>350</v>
      </c>
      <c r="BR366" s="258"/>
      <c r="BS366" s="255" t="s">
        <v>393</v>
      </c>
      <c r="BT366" s="255" t="s">
        <v>394</v>
      </c>
      <c r="BU366" s="220"/>
      <c r="BV366" s="220"/>
      <c r="BW366" s="256" t="s">
        <v>349</v>
      </c>
    </row>
    <row r="367" spans="1:75" ht="14.45" customHeight="1">
      <c r="A367" s="150" t="s">
        <v>347</v>
      </c>
      <c r="B367" s="108" t="s">
        <v>90</v>
      </c>
      <c r="C367" s="152"/>
      <c r="D367" s="203" t="s">
        <v>383</v>
      </c>
      <c r="E367" s="204"/>
      <c r="F367" s="205"/>
      <c r="G367" s="203" t="s">
        <v>383</v>
      </c>
      <c r="H367" s="204"/>
      <c r="I367" s="205"/>
      <c r="J367" s="203" t="s">
        <v>383</v>
      </c>
      <c r="K367" s="204"/>
      <c r="L367" s="204"/>
      <c r="M367" s="205"/>
      <c r="N367" s="188"/>
      <c r="O367" s="190"/>
      <c r="P367" s="63" t="s">
        <v>341</v>
      </c>
      <c r="Q367" s="72"/>
      <c r="R367" s="73"/>
      <c r="S367" s="70"/>
      <c r="T367" s="71"/>
      <c r="U367" s="79"/>
      <c r="BQ367" s="253" t="s">
        <v>351</v>
      </c>
      <c r="BR367" s="258"/>
      <c r="BS367" s="255" t="s">
        <v>395</v>
      </c>
      <c r="BT367" s="255" t="s">
        <v>396</v>
      </c>
      <c r="BU367" s="220"/>
      <c r="BV367" s="220"/>
      <c r="BW367" s="256" t="s">
        <v>349</v>
      </c>
    </row>
    <row r="368" spans="1:75" ht="14.45" customHeight="1">
      <c r="A368" s="150" t="s">
        <v>348</v>
      </c>
      <c r="B368" s="108" t="s">
        <v>88</v>
      </c>
      <c r="C368" s="151"/>
      <c r="D368" s="203" t="s">
        <v>397</v>
      </c>
      <c r="E368" s="204"/>
      <c r="F368" s="205"/>
      <c r="G368" s="170"/>
      <c r="H368" s="185"/>
      <c r="I368" s="171"/>
      <c r="J368" s="170"/>
      <c r="K368" s="185"/>
      <c r="L368" s="185"/>
      <c r="M368" s="171"/>
      <c r="N368" s="170"/>
      <c r="O368" s="171"/>
      <c r="P368" s="63" t="s">
        <v>349</v>
      </c>
      <c r="Q368" s="64"/>
      <c r="R368" s="65"/>
      <c r="S368" s="70"/>
      <c r="T368" s="71"/>
      <c r="U368" s="79"/>
      <c r="BQ368" s="253" t="s">
        <v>352</v>
      </c>
      <c r="BR368" s="258"/>
      <c r="BS368" s="255" t="s">
        <v>390</v>
      </c>
      <c r="BT368" s="255" t="s">
        <v>390</v>
      </c>
      <c r="BU368" s="255" t="s">
        <v>390</v>
      </c>
      <c r="BV368" s="220"/>
      <c r="BW368" s="256" t="s">
        <v>349</v>
      </c>
    </row>
    <row r="369" spans="1:75" ht="14.45" customHeight="1">
      <c r="A369" s="150" t="s">
        <v>350</v>
      </c>
      <c r="B369" s="108" t="s">
        <v>88</v>
      </c>
      <c r="C369" s="153"/>
      <c r="D369" s="203" t="s">
        <v>398</v>
      </c>
      <c r="E369" s="204"/>
      <c r="F369" s="205"/>
      <c r="G369" s="203" t="s">
        <v>399</v>
      </c>
      <c r="H369" s="204"/>
      <c r="I369" s="205"/>
      <c r="J369" s="188"/>
      <c r="K369" s="189"/>
      <c r="L369" s="189"/>
      <c r="M369" s="190"/>
      <c r="N369" s="188"/>
      <c r="O369" s="190"/>
      <c r="P369" s="63" t="s">
        <v>349</v>
      </c>
      <c r="Q369" s="68"/>
      <c r="R369" s="69"/>
      <c r="S369" s="70"/>
      <c r="T369" s="71"/>
      <c r="U369" s="79"/>
      <c r="BQ369" s="253" t="s">
        <v>353</v>
      </c>
      <c r="BR369" s="257"/>
      <c r="BS369" s="255" t="s">
        <v>400</v>
      </c>
      <c r="BT369" s="245"/>
      <c r="BU369" s="245"/>
      <c r="BV369" s="245"/>
      <c r="BW369" s="256" t="s">
        <v>349</v>
      </c>
    </row>
    <row r="370" spans="1:75" ht="14.45" customHeight="1">
      <c r="A370" s="150" t="s">
        <v>351</v>
      </c>
      <c r="B370" s="108" t="s">
        <v>88</v>
      </c>
      <c r="C370" s="153"/>
      <c r="D370" s="203" t="s">
        <v>401</v>
      </c>
      <c r="E370" s="204"/>
      <c r="F370" s="205"/>
      <c r="G370" s="203" t="s">
        <v>402</v>
      </c>
      <c r="H370" s="204"/>
      <c r="I370" s="205"/>
      <c r="J370" s="188"/>
      <c r="K370" s="189"/>
      <c r="L370" s="189"/>
      <c r="M370" s="190"/>
      <c r="N370" s="188"/>
      <c r="O370" s="190"/>
      <c r="P370" s="63" t="s">
        <v>349</v>
      </c>
      <c r="Q370" s="68"/>
      <c r="R370" s="69"/>
      <c r="S370" s="70"/>
      <c r="T370" s="71"/>
      <c r="U370" s="79"/>
      <c r="BQ370" s="305" t="str">
        <f>T23</f>
        <v>2024-2025</v>
      </c>
      <c r="BR370" s="305"/>
      <c r="BS370" s="305"/>
      <c r="BT370" s="305"/>
      <c r="BU370" s="305"/>
      <c r="BV370" s="305"/>
      <c r="BW370" s="305"/>
    </row>
    <row r="371" spans="1:75" ht="14.45" customHeight="1">
      <c r="A371" s="150" t="s">
        <v>352</v>
      </c>
      <c r="B371" s="108" t="s">
        <v>88</v>
      </c>
      <c r="C371" s="153"/>
      <c r="D371" s="203" t="s">
        <v>397</v>
      </c>
      <c r="E371" s="204"/>
      <c r="F371" s="205"/>
      <c r="G371" s="203" t="s">
        <v>397</v>
      </c>
      <c r="H371" s="204"/>
      <c r="I371" s="205"/>
      <c r="J371" s="203" t="s">
        <v>397</v>
      </c>
      <c r="K371" s="204"/>
      <c r="L371" s="204"/>
      <c r="M371" s="205"/>
      <c r="N371" s="188"/>
      <c r="O371" s="190"/>
      <c r="P371" s="63" t="s">
        <v>349</v>
      </c>
      <c r="Q371" s="68"/>
      <c r="R371" s="69"/>
      <c r="S371" s="70"/>
      <c r="T371" s="71"/>
      <c r="U371" s="79"/>
      <c r="BQ371" s="246" t="s">
        <v>330</v>
      </c>
      <c r="BR371" s="246" t="s">
        <v>331</v>
      </c>
      <c r="BS371" s="247" t="s">
        <v>332</v>
      </c>
      <c r="BT371" s="248"/>
      <c r="BU371" s="248"/>
      <c r="BV371" s="248"/>
      <c r="BW371" s="249" t="s">
        <v>333</v>
      </c>
    </row>
    <row r="372" spans="1:75" ht="14.45" customHeight="1">
      <c r="A372" s="150" t="s">
        <v>353</v>
      </c>
      <c r="B372" s="108" t="s">
        <v>88</v>
      </c>
      <c r="C372" s="152"/>
      <c r="D372" s="203" t="s">
        <v>403</v>
      </c>
      <c r="E372" s="204"/>
      <c r="F372" s="205"/>
      <c r="G372" s="167"/>
      <c r="H372" s="168"/>
      <c r="I372" s="169"/>
      <c r="J372" s="167"/>
      <c r="K372" s="168"/>
      <c r="L372" s="168"/>
      <c r="M372" s="169"/>
      <c r="N372" s="167"/>
      <c r="O372" s="169"/>
      <c r="P372" s="63" t="s">
        <v>349</v>
      </c>
      <c r="Q372" s="72"/>
      <c r="R372" s="73"/>
      <c r="S372" s="74"/>
      <c r="T372" s="75"/>
      <c r="U372" s="79"/>
      <c r="BQ372" s="250"/>
      <c r="BR372" s="250"/>
      <c r="BS372" s="247" t="s">
        <v>334</v>
      </c>
      <c r="BT372" s="247" t="s">
        <v>335</v>
      </c>
      <c r="BU372" s="247" t="s">
        <v>336</v>
      </c>
      <c r="BV372" s="247" t="s">
        <v>337</v>
      </c>
      <c r="BW372" s="251"/>
    </row>
    <row r="373" spans="1:75" ht="14.45" customHeight="1">
      <c r="A373" s="83" t="s">
        <v>404</v>
      </c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BQ373" s="252"/>
      <c r="BR373" s="252"/>
      <c r="BS373" s="247" t="s">
        <v>338</v>
      </c>
      <c r="BT373" s="247" t="s">
        <v>338</v>
      </c>
      <c r="BU373" s="247" t="s">
        <v>338</v>
      </c>
      <c r="BV373" s="247" t="s">
        <v>338</v>
      </c>
      <c r="BW373" s="247" t="s">
        <v>339</v>
      </c>
    </row>
    <row r="374" spans="1:75" ht="14.45" customHeight="1">
      <c r="A374" s="38" t="s">
        <v>405</v>
      </c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BQ374" s="253" t="s">
        <v>340</v>
      </c>
      <c r="BR374" s="254" t="s">
        <v>88</v>
      </c>
      <c r="BS374" s="255"/>
      <c r="BT374" s="244"/>
      <c r="BU374" s="244"/>
      <c r="BV374" s="244"/>
      <c r="BW374" s="256" t="s">
        <v>341</v>
      </c>
    </row>
    <row r="375" spans="1:75" ht="59.1" customHeight="1">
      <c r="A375" s="176">
        <f>T22</f>
        <v>2026</v>
      </c>
      <c r="B375" s="164"/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38"/>
      <c r="R375" s="38"/>
      <c r="S375" s="38"/>
      <c r="T375" s="38"/>
      <c r="U375" s="38"/>
      <c r="V375" s="38"/>
      <c r="BQ375" s="253" t="s">
        <v>342</v>
      </c>
      <c r="BR375" s="257"/>
      <c r="BS375" s="255"/>
      <c r="BT375" s="255"/>
      <c r="BU375" s="244"/>
      <c r="BV375" s="244"/>
      <c r="BW375" s="256" t="s">
        <v>341</v>
      </c>
    </row>
    <row r="376" spans="1:75" ht="14.45" customHeight="1">
      <c r="A376" s="135" t="s">
        <v>330</v>
      </c>
      <c r="B376" s="135" t="s">
        <v>331</v>
      </c>
      <c r="C376" s="136"/>
      <c r="D376" s="137" t="s">
        <v>332</v>
      </c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9"/>
      <c r="P376" s="140" t="s">
        <v>333</v>
      </c>
      <c r="Q376" s="141"/>
      <c r="R376" s="142"/>
      <c r="S376" s="140" t="s">
        <v>355</v>
      </c>
      <c r="T376" s="142"/>
      <c r="U376" s="79"/>
      <c r="BQ376" s="253" t="s">
        <v>343</v>
      </c>
      <c r="BR376" s="254" t="s">
        <v>90</v>
      </c>
      <c r="BS376" s="255"/>
      <c r="BT376" s="244"/>
      <c r="BU376" s="244"/>
      <c r="BV376" s="244"/>
      <c r="BW376" s="256" t="s">
        <v>341</v>
      </c>
    </row>
    <row r="377" spans="1:75" ht="21.95">
      <c r="A377" s="143"/>
      <c r="B377" s="143"/>
      <c r="C377" s="144"/>
      <c r="D377" s="137" t="s">
        <v>334</v>
      </c>
      <c r="E377" s="138"/>
      <c r="F377" s="139"/>
      <c r="G377" s="137" t="s">
        <v>335</v>
      </c>
      <c r="H377" s="138"/>
      <c r="I377" s="139"/>
      <c r="J377" s="137" t="s">
        <v>336</v>
      </c>
      <c r="K377" s="138"/>
      <c r="L377" s="139"/>
      <c r="M377" s="137" t="s">
        <v>337</v>
      </c>
      <c r="N377" s="138"/>
      <c r="O377" s="139"/>
      <c r="P377" s="145"/>
      <c r="Q377" s="146"/>
      <c r="R377" s="147"/>
      <c r="S377" s="145"/>
      <c r="T377" s="147"/>
      <c r="U377" s="79"/>
      <c r="BQ377" s="253" t="s">
        <v>344</v>
      </c>
      <c r="BR377" s="258"/>
      <c r="BS377" s="255"/>
      <c r="BT377" s="255"/>
      <c r="BU377" s="220"/>
      <c r="BV377" s="220"/>
      <c r="BW377" s="256" t="s">
        <v>341</v>
      </c>
    </row>
    <row r="378" spans="1:75" ht="21.95">
      <c r="A378" s="148"/>
      <c r="B378" s="148"/>
      <c r="C378" s="149"/>
      <c r="D378" s="137" t="s">
        <v>338</v>
      </c>
      <c r="E378" s="138"/>
      <c r="F378" s="139"/>
      <c r="G378" s="137" t="s">
        <v>338</v>
      </c>
      <c r="H378" s="138"/>
      <c r="I378" s="139"/>
      <c r="J378" s="137" t="s">
        <v>338</v>
      </c>
      <c r="K378" s="138"/>
      <c r="L378" s="139"/>
      <c r="M378" s="137" t="s">
        <v>338</v>
      </c>
      <c r="N378" s="138"/>
      <c r="O378" s="139"/>
      <c r="P378" s="137" t="s">
        <v>339</v>
      </c>
      <c r="Q378" s="138"/>
      <c r="R378" s="139"/>
      <c r="S378" s="137" t="s">
        <v>359</v>
      </c>
      <c r="T378" s="139"/>
      <c r="U378" s="79"/>
      <c r="BQ378" s="253" t="s">
        <v>345</v>
      </c>
      <c r="BR378" s="258"/>
      <c r="BS378" s="255"/>
      <c r="BT378" s="255"/>
      <c r="BU378" s="220"/>
      <c r="BV378" s="220"/>
      <c r="BW378" s="256" t="s">
        <v>341</v>
      </c>
    </row>
    <row r="379" spans="1:75" ht="14.45" customHeight="1">
      <c r="A379" s="150" t="s">
        <v>340</v>
      </c>
      <c r="B379" s="108" t="s">
        <v>88</v>
      </c>
      <c r="C379" s="151"/>
      <c r="D379" s="203" t="s">
        <v>406</v>
      </c>
      <c r="E379" s="204"/>
      <c r="F379" s="205"/>
      <c r="G379" s="170"/>
      <c r="H379" s="185"/>
      <c r="I379" s="171"/>
      <c r="J379" s="170"/>
      <c r="K379" s="185"/>
      <c r="L379" s="185"/>
      <c r="M379" s="171"/>
      <c r="N379" s="170"/>
      <c r="O379" s="171"/>
      <c r="P379" s="63" t="s">
        <v>341</v>
      </c>
      <c r="Q379" s="64"/>
      <c r="R379" s="65"/>
      <c r="S379" s="66">
        <v>14</v>
      </c>
      <c r="T379" s="67"/>
      <c r="U379" s="79"/>
      <c r="BQ379" s="253" t="s">
        <v>346</v>
      </c>
      <c r="BR379" s="258"/>
      <c r="BS379" s="255"/>
      <c r="BT379" s="255"/>
      <c r="BU379" s="220"/>
      <c r="BV379" s="220"/>
      <c r="BW379" s="256" t="s">
        <v>341</v>
      </c>
    </row>
    <row r="380" spans="1:75" ht="14.45" customHeight="1">
      <c r="A380" s="150" t="s">
        <v>342</v>
      </c>
      <c r="B380" s="108" t="s">
        <v>88</v>
      </c>
      <c r="C380" s="152"/>
      <c r="D380" s="203" t="s">
        <v>407</v>
      </c>
      <c r="E380" s="204"/>
      <c r="F380" s="205"/>
      <c r="G380" s="203" t="s">
        <v>408</v>
      </c>
      <c r="H380" s="204"/>
      <c r="I380" s="205"/>
      <c r="J380" s="170"/>
      <c r="K380" s="185"/>
      <c r="L380" s="185"/>
      <c r="M380" s="171"/>
      <c r="N380" s="170"/>
      <c r="O380" s="171"/>
      <c r="P380" s="63" t="s">
        <v>341</v>
      </c>
      <c r="Q380" s="68"/>
      <c r="R380" s="69"/>
      <c r="S380" s="70"/>
      <c r="T380" s="71"/>
      <c r="U380" s="79"/>
      <c r="BQ380" s="253" t="s">
        <v>347</v>
      </c>
      <c r="BR380" s="257"/>
      <c r="BS380" s="255"/>
      <c r="BT380" s="255"/>
      <c r="BU380" s="255"/>
      <c r="BV380" s="244"/>
      <c r="BW380" s="256" t="s">
        <v>341</v>
      </c>
    </row>
    <row r="381" spans="1:75" ht="14.45" customHeight="1">
      <c r="A381" s="150" t="s">
        <v>343</v>
      </c>
      <c r="B381" s="108" t="s">
        <v>90</v>
      </c>
      <c r="C381" s="151"/>
      <c r="D381" s="203" t="s">
        <v>409</v>
      </c>
      <c r="E381" s="204"/>
      <c r="F381" s="205"/>
      <c r="G381" s="170"/>
      <c r="H381" s="185"/>
      <c r="I381" s="171"/>
      <c r="J381" s="170"/>
      <c r="K381" s="185"/>
      <c r="L381" s="185"/>
      <c r="M381" s="171"/>
      <c r="N381" s="170"/>
      <c r="O381" s="171"/>
      <c r="P381" s="63" t="s">
        <v>341</v>
      </c>
      <c r="Q381" s="68"/>
      <c r="R381" s="69"/>
      <c r="S381" s="70"/>
      <c r="T381" s="71"/>
      <c r="U381" s="79"/>
      <c r="BQ381" s="253" t="s">
        <v>348</v>
      </c>
      <c r="BR381" s="254" t="s">
        <v>88</v>
      </c>
      <c r="BS381" s="255"/>
      <c r="BT381" s="244"/>
      <c r="BU381" s="244"/>
      <c r="BV381" s="244"/>
      <c r="BW381" s="256" t="s">
        <v>349</v>
      </c>
    </row>
    <row r="382" spans="1:75" ht="14.45" customHeight="1">
      <c r="A382" s="150" t="s">
        <v>344</v>
      </c>
      <c r="B382" s="108" t="s">
        <v>90</v>
      </c>
      <c r="C382" s="153"/>
      <c r="D382" s="203" t="s">
        <v>410</v>
      </c>
      <c r="E382" s="204"/>
      <c r="F382" s="205"/>
      <c r="G382" s="203" t="s">
        <v>411</v>
      </c>
      <c r="H382" s="204"/>
      <c r="I382" s="205"/>
      <c r="J382" s="188"/>
      <c r="K382" s="189"/>
      <c r="L382" s="189"/>
      <c r="M382" s="190"/>
      <c r="N382" s="188"/>
      <c r="O382" s="190"/>
      <c r="P382" s="63" t="s">
        <v>341</v>
      </c>
      <c r="Q382" s="68"/>
      <c r="R382" s="69"/>
      <c r="S382" s="70"/>
      <c r="T382" s="71"/>
      <c r="U382" s="79"/>
      <c r="BQ382" s="253" t="s">
        <v>350</v>
      </c>
      <c r="BR382" s="258"/>
      <c r="BS382" s="255"/>
      <c r="BT382" s="255"/>
      <c r="BU382" s="220"/>
      <c r="BV382" s="220"/>
      <c r="BW382" s="256" t="s">
        <v>349</v>
      </c>
    </row>
    <row r="383" spans="1:75" ht="14.45" customHeight="1">
      <c r="A383" s="150" t="s">
        <v>345</v>
      </c>
      <c r="B383" s="108" t="s">
        <v>90</v>
      </c>
      <c r="C383" s="153"/>
      <c r="D383" s="203" t="s">
        <v>386</v>
      </c>
      <c r="E383" s="204"/>
      <c r="F383" s="205"/>
      <c r="G383" s="203" t="s">
        <v>412</v>
      </c>
      <c r="H383" s="204"/>
      <c r="I383" s="205"/>
      <c r="J383" s="188"/>
      <c r="K383" s="189"/>
      <c r="L383" s="189"/>
      <c r="M383" s="190"/>
      <c r="N383" s="188"/>
      <c r="O383" s="190"/>
      <c r="P383" s="63" t="s">
        <v>341</v>
      </c>
      <c r="Q383" s="68"/>
      <c r="R383" s="69"/>
      <c r="S383" s="70"/>
      <c r="T383" s="71"/>
      <c r="U383" s="79"/>
      <c r="BQ383" s="253" t="s">
        <v>351</v>
      </c>
      <c r="BR383" s="258"/>
      <c r="BS383" s="255"/>
      <c r="BT383" s="255"/>
      <c r="BU383" s="220"/>
      <c r="BV383" s="220"/>
      <c r="BW383" s="256" t="s">
        <v>349</v>
      </c>
    </row>
    <row r="384" spans="1:75" ht="14.45" customHeight="1">
      <c r="A384" s="150" t="s">
        <v>346</v>
      </c>
      <c r="B384" s="108" t="s">
        <v>90</v>
      </c>
      <c r="C384" s="153"/>
      <c r="D384" s="203" t="s">
        <v>413</v>
      </c>
      <c r="E384" s="204"/>
      <c r="F384" s="205"/>
      <c r="G384" s="203" t="s">
        <v>414</v>
      </c>
      <c r="H384" s="204"/>
      <c r="I384" s="205"/>
      <c r="J384" s="188"/>
      <c r="K384" s="189"/>
      <c r="L384" s="189"/>
      <c r="M384" s="190"/>
      <c r="N384" s="188"/>
      <c r="O384" s="190"/>
      <c r="P384" s="63" t="s">
        <v>341</v>
      </c>
      <c r="Q384" s="68"/>
      <c r="R384" s="69"/>
      <c r="S384" s="70"/>
      <c r="T384" s="71"/>
      <c r="U384" s="79"/>
      <c r="BQ384" s="253" t="s">
        <v>352</v>
      </c>
      <c r="BR384" s="258"/>
      <c r="BS384" s="255"/>
      <c r="BT384" s="255"/>
      <c r="BU384" s="255"/>
      <c r="BV384" s="220"/>
      <c r="BW384" s="256" t="s">
        <v>349</v>
      </c>
    </row>
    <row r="385" spans="1:75" ht="14.45" customHeight="1">
      <c r="A385" s="150" t="s">
        <v>347</v>
      </c>
      <c r="B385" s="108" t="s">
        <v>90</v>
      </c>
      <c r="C385" s="152"/>
      <c r="D385" s="203" t="s">
        <v>409</v>
      </c>
      <c r="E385" s="204"/>
      <c r="F385" s="205"/>
      <c r="G385" s="203" t="s">
        <v>409</v>
      </c>
      <c r="H385" s="204"/>
      <c r="I385" s="205"/>
      <c r="J385" s="203" t="s">
        <v>409</v>
      </c>
      <c r="K385" s="204"/>
      <c r="L385" s="204"/>
      <c r="M385" s="205"/>
      <c r="N385" s="188"/>
      <c r="O385" s="190"/>
      <c r="P385" s="63" t="s">
        <v>341</v>
      </c>
      <c r="Q385" s="72"/>
      <c r="R385" s="73"/>
      <c r="S385" s="70"/>
      <c r="T385" s="71"/>
      <c r="U385" s="79"/>
      <c r="BQ385" s="253" t="s">
        <v>353</v>
      </c>
      <c r="BR385" s="257"/>
      <c r="BS385" s="255"/>
      <c r="BT385" s="245"/>
      <c r="BU385" s="245"/>
      <c r="BV385" s="245"/>
      <c r="BW385" s="256" t="s">
        <v>349</v>
      </c>
    </row>
    <row r="386" spans="1:75" ht="14.45" customHeight="1">
      <c r="A386" s="150" t="s">
        <v>348</v>
      </c>
      <c r="B386" s="108" t="s">
        <v>88</v>
      </c>
      <c r="C386" s="151"/>
      <c r="D386" s="203" t="s">
        <v>415</v>
      </c>
      <c r="E386" s="204"/>
      <c r="F386" s="205"/>
      <c r="G386" s="170"/>
      <c r="H386" s="185"/>
      <c r="I386" s="171"/>
      <c r="J386" s="170"/>
      <c r="K386" s="185"/>
      <c r="L386" s="185"/>
      <c r="M386" s="171"/>
      <c r="N386" s="170"/>
      <c r="O386" s="171"/>
      <c r="P386" s="63" t="s">
        <v>349</v>
      </c>
      <c r="Q386" s="64"/>
      <c r="R386" s="65"/>
      <c r="S386" s="70"/>
      <c r="T386" s="71"/>
      <c r="U386" s="79"/>
      <c r="BQ386" s="305" t="str">
        <f>T24</f>
        <v>2024-2026</v>
      </c>
      <c r="BR386" s="305"/>
      <c r="BS386" s="305"/>
      <c r="BT386" s="305"/>
      <c r="BU386" s="305"/>
      <c r="BV386" s="305"/>
      <c r="BW386" s="305"/>
    </row>
    <row r="387" spans="1:75" ht="14.45" customHeight="1">
      <c r="A387" s="150" t="s">
        <v>350</v>
      </c>
      <c r="B387" s="108" t="s">
        <v>88</v>
      </c>
      <c r="C387" s="153"/>
      <c r="D387" s="203" t="s">
        <v>416</v>
      </c>
      <c r="E387" s="204"/>
      <c r="F387" s="205"/>
      <c r="G387" s="203" t="s">
        <v>417</v>
      </c>
      <c r="H387" s="204"/>
      <c r="I387" s="205"/>
      <c r="J387" s="188"/>
      <c r="K387" s="189"/>
      <c r="L387" s="189"/>
      <c r="M387" s="190"/>
      <c r="N387" s="188"/>
      <c r="O387" s="190"/>
      <c r="P387" s="63" t="s">
        <v>349</v>
      </c>
      <c r="Q387" s="68"/>
      <c r="R387" s="69"/>
      <c r="S387" s="70"/>
      <c r="T387" s="71"/>
      <c r="U387" s="79"/>
      <c r="BQ387" s="246" t="s">
        <v>330</v>
      </c>
      <c r="BR387" s="246" t="s">
        <v>331</v>
      </c>
      <c r="BS387" s="247" t="s">
        <v>332</v>
      </c>
      <c r="BT387" s="248"/>
      <c r="BU387" s="248"/>
      <c r="BV387" s="248"/>
      <c r="BW387" s="249" t="s">
        <v>333</v>
      </c>
    </row>
    <row r="388" spans="1:75" ht="14.45" customHeight="1">
      <c r="A388" s="150" t="s">
        <v>351</v>
      </c>
      <c r="B388" s="108" t="s">
        <v>88</v>
      </c>
      <c r="C388" s="153"/>
      <c r="D388" s="203" t="s">
        <v>418</v>
      </c>
      <c r="E388" s="204"/>
      <c r="F388" s="205"/>
      <c r="G388" s="203" t="s">
        <v>419</v>
      </c>
      <c r="H388" s="204"/>
      <c r="I388" s="205"/>
      <c r="J388" s="188"/>
      <c r="K388" s="189"/>
      <c r="L388" s="189"/>
      <c r="M388" s="190"/>
      <c r="N388" s="188"/>
      <c r="O388" s="190"/>
      <c r="P388" s="63" t="s">
        <v>349</v>
      </c>
      <c r="Q388" s="68"/>
      <c r="R388" s="69"/>
      <c r="S388" s="70"/>
      <c r="T388" s="71"/>
      <c r="U388" s="79"/>
      <c r="BQ388" s="250"/>
      <c r="BR388" s="250"/>
      <c r="BS388" s="247" t="s">
        <v>334</v>
      </c>
      <c r="BT388" s="247" t="s">
        <v>335</v>
      </c>
      <c r="BU388" s="247" t="s">
        <v>336</v>
      </c>
      <c r="BV388" s="247" t="s">
        <v>337</v>
      </c>
      <c r="BW388" s="251"/>
    </row>
    <row r="389" spans="1:75" ht="14.45" customHeight="1">
      <c r="A389" s="150" t="s">
        <v>352</v>
      </c>
      <c r="B389" s="108" t="s">
        <v>88</v>
      </c>
      <c r="C389" s="153"/>
      <c r="D389" s="203" t="s">
        <v>415</v>
      </c>
      <c r="E389" s="204"/>
      <c r="F389" s="205"/>
      <c r="G389" s="203" t="s">
        <v>415</v>
      </c>
      <c r="H389" s="204"/>
      <c r="I389" s="205"/>
      <c r="J389" s="203" t="s">
        <v>415</v>
      </c>
      <c r="K389" s="204"/>
      <c r="L389" s="204"/>
      <c r="M389" s="205"/>
      <c r="N389" s="188"/>
      <c r="O389" s="190"/>
      <c r="P389" s="63" t="s">
        <v>349</v>
      </c>
      <c r="Q389" s="68"/>
      <c r="R389" s="69"/>
      <c r="S389" s="70"/>
      <c r="T389" s="71"/>
      <c r="U389" s="79"/>
      <c r="BQ389" s="252"/>
      <c r="BR389" s="252"/>
      <c r="BS389" s="247" t="s">
        <v>338</v>
      </c>
      <c r="BT389" s="247" t="s">
        <v>338</v>
      </c>
      <c r="BU389" s="247" t="s">
        <v>338</v>
      </c>
      <c r="BV389" s="247" t="s">
        <v>338</v>
      </c>
      <c r="BW389" s="247" t="s">
        <v>339</v>
      </c>
    </row>
    <row r="390" spans="1:75" ht="14.45" customHeight="1">
      <c r="A390" s="150" t="s">
        <v>353</v>
      </c>
      <c r="B390" s="108" t="s">
        <v>88</v>
      </c>
      <c r="C390" s="152"/>
      <c r="D390" s="203" t="s">
        <v>420</v>
      </c>
      <c r="E390" s="204"/>
      <c r="F390" s="205"/>
      <c r="G390" s="167"/>
      <c r="H390" s="168"/>
      <c r="I390" s="169"/>
      <c r="J390" s="167"/>
      <c r="K390" s="168"/>
      <c r="L390" s="168"/>
      <c r="M390" s="169"/>
      <c r="N390" s="167"/>
      <c r="O390" s="169"/>
      <c r="P390" s="63" t="s">
        <v>349</v>
      </c>
      <c r="Q390" s="72"/>
      <c r="R390" s="73"/>
      <c r="S390" s="74"/>
      <c r="T390" s="75"/>
      <c r="U390" s="79"/>
      <c r="BQ390" s="253" t="s">
        <v>340</v>
      </c>
      <c r="BR390" s="254" t="s">
        <v>88</v>
      </c>
      <c r="BS390" s="255"/>
      <c r="BT390" s="244"/>
      <c r="BU390" s="244"/>
      <c r="BV390" s="244"/>
      <c r="BW390" s="256" t="s">
        <v>341</v>
      </c>
    </row>
    <row r="391" spans="1:75" ht="56.1" customHeight="1">
      <c r="A391" s="176" t="str">
        <f>T23</f>
        <v>2024-2025</v>
      </c>
      <c r="B391" s="164"/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38"/>
      <c r="R391" s="38"/>
      <c r="S391" s="38"/>
      <c r="T391" s="38"/>
      <c r="U391" s="38"/>
      <c r="V391" s="38"/>
      <c r="BQ391" s="253" t="s">
        <v>342</v>
      </c>
      <c r="BR391" s="257"/>
      <c r="BS391" s="255"/>
      <c r="BT391" s="255"/>
      <c r="BU391" s="244"/>
      <c r="BV391" s="244"/>
      <c r="BW391" s="256" t="s">
        <v>341</v>
      </c>
    </row>
    <row r="392" spans="1:75" ht="14.45" customHeight="1">
      <c r="A392" s="135" t="s">
        <v>330</v>
      </c>
      <c r="B392" s="135" t="s">
        <v>331</v>
      </c>
      <c r="C392" s="136"/>
      <c r="D392" s="137" t="s">
        <v>332</v>
      </c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9"/>
      <c r="P392" s="140" t="s">
        <v>333</v>
      </c>
      <c r="Q392" s="141"/>
      <c r="R392" s="142"/>
      <c r="S392" s="140" t="s">
        <v>355</v>
      </c>
      <c r="T392" s="142"/>
      <c r="U392" s="79"/>
      <c r="BQ392" s="253" t="s">
        <v>343</v>
      </c>
      <c r="BR392" s="254" t="s">
        <v>90</v>
      </c>
      <c r="BS392" s="255"/>
      <c r="BT392" s="244"/>
      <c r="BU392" s="244"/>
      <c r="BV392" s="244"/>
      <c r="BW392" s="256" t="s">
        <v>341</v>
      </c>
    </row>
    <row r="393" spans="1:75" ht="21.95">
      <c r="A393" s="143"/>
      <c r="B393" s="143"/>
      <c r="C393" s="144"/>
      <c r="D393" s="137" t="s">
        <v>334</v>
      </c>
      <c r="E393" s="138"/>
      <c r="F393" s="139"/>
      <c r="G393" s="137" t="s">
        <v>335</v>
      </c>
      <c r="H393" s="138"/>
      <c r="I393" s="139"/>
      <c r="J393" s="137" t="s">
        <v>336</v>
      </c>
      <c r="K393" s="138"/>
      <c r="L393" s="139"/>
      <c r="M393" s="137" t="s">
        <v>337</v>
      </c>
      <c r="N393" s="138"/>
      <c r="O393" s="139"/>
      <c r="P393" s="145"/>
      <c r="Q393" s="146"/>
      <c r="R393" s="147"/>
      <c r="S393" s="145"/>
      <c r="T393" s="147"/>
      <c r="U393" s="79"/>
      <c r="BQ393" s="253" t="s">
        <v>344</v>
      </c>
      <c r="BR393" s="258"/>
      <c r="BS393" s="255"/>
      <c r="BT393" s="255"/>
      <c r="BU393" s="220"/>
      <c r="BV393" s="220"/>
      <c r="BW393" s="256" t="s">
        <v>341</v>
      </c>
    </row>
    <row r="394" spans="1:75" ht="21.95">
      <c r="A394" s="148"/>
      <c r="B394" s="148"/>
      <c r="C394" s="149"/>
      <c r="D394" s="137" t="s">
        <v>338</v>
      </c>
      <c r="E394" s="138"/>
      <c r="F394" s="139"/>
      <c r="G394" s="137" t="s">
        <v>338</v>
      </c>
      <c r="H394" s="138"/>
      <c r="I394" s="139"/>
      <c r="J394" s="137" t="s">
        <v>338</v>
      </c>
      <c r="K394" s="138"/>
      <c r="L394" s="139"/>
      <c r="M394" s="137" t="s">
        <v>338</v>
      </c>
      <c r="N394" s="138"/>
      <c r="O394" s="139"/>
      <c r="P394" s="137" t="s">
        <v>339</v>
      </c>
      <c r="Q394" s="138"/>
      <c r="R394" s="139"/>
      <c r="S394" s="137" t="s">
        <v>359</v>
      </c>
      <c r="T394" s="139"/>
      <c r="U394" s="79"/>
      <c r="BQ394" s="253" t="s">
        <v>345</v>
      </c>
      <c r="BR394" s="258"/>
      <c r="BS394" s="255"/>
      <c r="BT394" s="255"/>
      <c r="BU394" s="220"/>
      <c r="BV394" s="220"/>
      <c r="BW394" s="256" t="s">
        <v>341</v>
      </c>
    </row>
    <row r="395" spans="1:75" ht="14.45" customHeight="1">
      <c r="A395" s="150" t="s">
        <v>340</v>
      </c>
      <c r="B395" s="108" t="s">
        <v>88</v>
      </c>
      <c r="C395" s="151"/>
      <c r="D395" s="154"/>
      <c r="E395" s="155"/>
      <c r="F395" s="156"/>
      <c r="G395" s="76"/>
      <c r="H395" s="77"/>
      <c r="I395" s="78"/>
      <c r="J395" s="76"/>
      <c r="K395" s="77"/>
      <c r="L395" s="78"/>
      <c r="M395" s="76"/>
      <c r="N395" s="77"/>
      <c r="O395" s="78"/>
      <c r="P395" s="63" t="s">
        <v>341</v>
      </c>
      <c r="Q395" s="64"/>
      <c r="R395" s="65"/>
      <c r="S395" s="66">
        <v>14</v>
      </c>
      <c r="T395" s="67"/>
      <c r="U395" s="79"/>
      <c r="BQ395" s="253" t="s">
        <v>346</v>
      </c>
      <c r="BR395" s="258"/>
      <c r="BS395" s="255"/>
      <c r="BT395" s="255"/>
      <c r="BU395" s="220"/>
      <c r="BV395" s="220"/>
      <c r="BW395" s="256" t="s">
        <v>341</v>
      </c>
    </row>
    <row r="396" spans="1:75" ht="14.45" customHeight="1">
      <c r="A396" s="150" t="s">
        <v>342</v>
      </c>
      <c r="B396" s="108" t="s">
        <v>88</v>
      </c>
      <c r="C396" s="152"/>
      <c r="D396" s="154"/>
      <c r="E396" s="155"/>
      <c r="F396" s="156"/>
      <c r="G396" s="154"/>
      <c r="H396" s="155"/>
      <c r="I396" s="156"/>
      <c r="J396" s="76"/>
      <c r="K396" s="77"/>
      <c r="L396" s="78"/>
      <c r="M396" s="76"/>
      <c r="N396" s="77"/>
      <c r="O396" s="78"/>
      <c r="P396" s="63" t="s">
        <v>341</v>
      </c>
      <c r="Q396" s="68"/>
      <c r="R396" s="69"/>
      <c r="S396" s="70"/>
      <c r="T396" s="71"/>
      <c r="U396" s="79"/>
      <c r="BQ396" s="253" t="s">
        <v>347</v>
      </c>
      <c r="BR396" s="257"/>
      <c r="BS396" s="255"/>
      <c r="BT396" s="255"/>
      <c r="BU396" s="255"/>
      <c r="BV396" s="220"/>
      <c r="BW396" s="256" t="s">
        <v>341</v>
      </c>
    </row>
    <row r="397" spans="1:75" ht="14.45" customHeight="1">
      <c r="A397" s="150" t="s">
        <v>343</v>
      </c>
      <c r="B397" s="108" t="s">
        <v>90</v>
      </c>
      <c r="C397" s="151"/>
      <c r="D397" s="154"/>
      <c r="E397" s="155"/>
      <c r="F397" s="156"/>
      <c r="G397" s="76"/>
      <c r="H397" s="77"/>
      <c r="I397" s="78"/>
      <c r="J397" s="76"/>
      <c r="K397" s="77"/>
      <c r="L397" s="78"/>
      <c r="M397" s="76"/>
      <c r="N397" s="77"/>
      <c r="O397" s="78"/>
      <c r="P397" s="63" t="s">
        <v>341</v>
      </c>
      <c r="Q397" s="68"/>
      <c r="R397" s="69"/>
      <c r="S397" s="70"/>
      <c r="T397" s="71"/>
      <c r="U397" s="79"/>
      <c r="BQ397" s="253" t="s">
        <v>348</v>
      </c>
      <c r="BR397" s="254" t="s">
        <v>88</v>
      </c>
      <c r="BS397" s="255"/>
      <c r="BT397" s="244"/>
      <c r="BU397" s="244"/>
      <c r="BV397" s="244"/>
      <c r="BW397" s="256" t="s">
        <v>349</v>
      </c>
    </row>
    <row r="398" spans="1:75" ht="14.45" customHeight="1">
      <c r="A398" s="150" t="s">
        <v>344</v>
      </c>
      <c r="B398" s="108" t="s">
        <v>90</v>
      </c>
      <c r="C398" s="153"/>
      <c r="D398" s="154"/>
      <c r="E398" s="155"/>
      <c r="F398" s="156"/>
      <c r="G398" s="154"/>
      <c r="H398" s="155"/>
      <c r="I398" s="156"/>
      <c r="J398" s="76"/>
      <c r="K398" s="77"/>
      <c r="L398" s="78"/>
      <c r="M398" s="76"/>
      <c r="N398" s="77"/>
      <c r="O398" s="78"/>
      <c r="P398" s="63" t="s">
        <v>341</v>
      </c>
      <c r="Q398" s="68"/>
      <c r="R398" s="69"/>
      <c r="S398" s="70"/>
      <c r="T398" s="71"/>
      <c r="U398" s="79"/>
      <c r="BQ398" s="253" t="s">
        <v>350</v>
      </c>
      <c r="BR398" s="258"/>
      <c r="BS398" s="255"/>
      <c r="BT398" s="255"/>
      <c r="BU398" s="220"/>
      <c r="BV398" s="220"/>
      <c r="BW398" s="256" t="s">
        <v>349</v>
      </c>
    </row>
    <row r="399" spans="1:75" ht="14.45" customHeight="1">
      <c r="A399" s="150" t="s">
        <v>345</v>
      </c>
      <c r="B399" s="108" t="s">
        <v>90</v>
      </c>
      <c r="C399" s="153"/>
      <c r="D399" s="154"/>
      <c r="E399" s="155"/>
      <c r="F399" s="156"/>
      <c r="G399" s="154"/>
      <c r="H399" s="155"/>
      <c r="I399" s="156"/>
      <c r="J399" s="76"/>
      <c r="K399" s="77"/>
      <c r="L399" s="78"/>
      <c r="M399" s="76"/>
      <c r="N399" s="77"/>
      <c r="O399" s="78"/>
      <c r="P399" s="63" t="s">
        <v>341</v>
      </c>
      <c r="Q399" s="68"/>
      <c r="R399" s="69"/>
      <c r="S399" s="70"/>
      <c r="T399" s="71"/>
      <c r="U399" s="79"/>
      <c r="BQ399" s="253" t="s">
        <v>351</v>
      </c>
      <c r="BR399" s="258"/>
      <c r="BS399" s="255"/>
      <c r="BT399" s="255"/>
      <c r="BU399" s="220"/>
      <c r="BV399" s="220"/>
      <c r="BW399" s="256" t="s">
        <v>349</v>
      </c>
    </row>
    <row r="400" spans="1:75" ht="14.45" customHeight="1">
      <c r="A400" s="150" t="s">
        <v>346</v>
      </c>
      <c r="B400" s="108" t="s">
        <v>90</v>
      </c>
      <c r="C400" s="153"/>
      <c r="D400" s="154"/>
      <c r="E400" s="155"/>
      <c r="F400" s="156"/>
      <c r="G400" s="154"/>
      <c r="H400" s="155"/>
      <c r="I400" s="156"/>
      <c r="J400" s="76"/>
      <c r="K400" s="77"/>
      <c r="L400" s="78"/>
      <c r="M400" s="76"/>
      <c r="N400" s="77"/>
      <c r="O400" s="78"/>
      <c r="P400" s="63" t="s">
        <v>341</v>
      </c>
      <c r="Q400" s="68"/>
      <c r="R400" s="69"/>
      <c r="S400" s="70"/>
      <c r="T400" s="71"/>
      <c r="U400" s="79"/>
      <c r="BQ400" s="253" t="s">
        <v>352</v>
      </c>
      <c r="BR400" s="258"/>
      <c r="BS400" s="255"/>
      <c r="BT400" s="255"/>
      <c r="BU400" s="255"/>
      <c r="BV400" s="220"/>
      <c r="BW400" s="256" t="s">
        <v>349</v>
      </c>
    </row>
    <row r="401" spans="1:75" ht="14.45" customHeight="1">
      <c r="A401" s="150" t="s">
        <v>347</v>
      </c>
      <c r="B401" s="108" t="s">
        <v>90</v>
      </c>
      <c r="C401" s="152"/>
      <c r="D401" s="154"/>
      <c r="E401" s="155"/>
      <c r="F401" s="156"/>
      <c r="G401" s="154"/>
      <c r="H401" s="155"/>
      <c r="I401" s="156"/>
      <c r="J401" s="154"/>
      <c r="K401" s="155"/>
      <c r="L401" s="156"/>
      <c r="M401" s="76"/>
      <c r="N401" s="77"/>
      <c r="O401" s="78"/>
      <c r="P401" s="63" t="s">
        <v>341</v>
      </c>
      <c r="Q401" s="72"/>
      <c r="R401" s="73"/>
      <c r="S401" s="70"/>
      <c r="T401" s="71"/>
      <c r="U401" s="79"/>
      <c r="BQ401" s="253" t="s">
        <v>353</v>
      </c>
      <c r="BR401" s="257"/>
      <c r="BS401" s="255"/>
      <c r="BT401" s="245"/>
      <c r="BU401" s="245"/>
      <c r="BV401" s="245"/>
      <c r="BW401" s="256" t="s">
        <v>349</v>
      </c>
    </row>
    <row r="402" spans="1:75" ht="14.45" customHeight="1">
      <c r="A402" s="150" t="s">
        <v>348</v>
      </c>
      <c r="B402" s="108" t="s">
        <v>88</v>
      </c>
      <c r="C402" s="151"/>
      <c r="D402" s="154"/>
      <c r="E402" s="155"/>
      <c r="F402" s="156"/>
      <c r="G402" s="76"/>
      <c r="H402" s="77"/>
      <c r="I402" s="78"/>
      <c r="J402" s="76"/>
      <c r="K402" s="77"/>
      <c r="L402" s="78"/>
      <c r="M402" s="76"/>
      <c r="N402" s="77"/>
      <c r="O402" s="78"/>
      <c r="P402" s="63" t="s">
        <v>349</v>
      </c>
      <c r="Q402" s="64"/>
      <c r="R402" s="65"/>
      <c r="S402" s="70"/>
      <c r="T402" s="71"/>
      <c r="U402" s="79"/>
      <c r="BQ402" s="305" t="str">
        <f>T25</f>
        <v>2025-2026</v>
      </c>
      <c r="BR402" s="305"/>
      <c r="BS402" s="305"/>
      <c r="BT402" s="305"/>
      <c r="BU402" s="305"/>
      <c r="BV402" s="305"/>
      <c r="BW402" s="305"/>
    </row>
    <row r="403" spans="1:75" ht="14.45" customHeight="1">
      <c r="A403" s="150" t="s">
        <v>350</v>
      </c>
      <c r="B403" s="108" t="s">
        <v>88</v>
      </c>
      <c r="C403" s="153"/>
      <c r="D403" s="154"/>
      <c r="E403" s="155"/>
      <c r="F403" s="156"/>
      <c r="G403" s="154"/>
      <c r="H403" s="155"/>
      <c r="I403" s="156"/>
      <c r="J403" s="76"/>
      <c r="K403" s="77"/>
      <c r="L403" s="78"/>
      <c r="M403" s="76"/>
      <c r="N403" s="77"/>
      <c r="O403" s="78"/>
      <c r="P403" s="63" t="s">
        <v>349</v>
      </c>
      <c r="Q403" s="68"/>
      <c r="R403" s="69"/>
      <c r="S403" s="70"/>
      <c r="T403" s="71"/>
      <c r="U403" s="79"/>
      <c r="BQ403" s="246" t="s">
        <v>330</v>
      </c>
      <c r="BR403" s="246" t="s">
        <v>331</v>
      </c>
      <c r="BS403" s="247" t="s">
        <v>332</v>
      </c>
      <c r="BT403" s="248"/>
      <c r="BU403" s="248"/>
      <c r="BV403" s="248"/>
      <c r="BW403" s="249" t="s">
        <v>333</v>
      </c>
    </row>
    <row r="404" spans="1:75" ht="14.45" customHeight="1">
      <c r="A404" s="150" t="s">
        <v>351</v>
      </c>
      <c r="B404" s="108" t="s">
        <v>88</v>
      </c>
      <c r="C404" s="153"/>
      <c r="D404" s="154"/>
      <c r="E404" s="155"/>
      <c r="F404" s="156"/>
      <c r="G404" s="154"/>
      <c r="H404" s="155"/>
      <c r="I404" s="156"/>
      <c r="J404" s="76"/>
      <c r="K404" s="77"/>
      <c r="L404" s="78"/>
      <c r="M404" s="76"/>
      <c r="N404" s="77"/>
      <c r="O404" s="78"/>
      <c r="P404" s="63" t="s">
        <v>349</v>
      </c>
      <c r="Q404" s="68"/>
      <c r="R404" s="69"/>
      <c r="S404" s="70"/>
      <c r="T404" s="71"/>
      <c r="U404" s="79"/>
      <c r="BQ404" s="250"/>
      <c r="BR404" s="250"/>
      <c r="BS404" s="247" t="s">
        <v>334</v>
      </c>
      <c r="BT404" s="247" t="s">
        <v>335</v>
      </c>
      <c r="BU404" s="247" t="s">
        <v>336</v>
      </c>
      <c r="BV404" s="247" t="s">
        <v>337</v>
      </c>
      <c r="BW404" s="251"/>
    </row>
    <row r="405" spans="1:75" ht="14.45" customHeight="1">
      <c r="A405" s="150" t="s">
        <v>352</v>
      </c>
      <c r="B405" s="108" t="s">
        <v>88</v>
      </c>
      <c r="C405" s="153"/>
      <c r="D405" s="154"/>
      <c r="E405" s="155"/>
      <c r="F405" s="156"/>
      <c r="G405" s="154"/>
      <c r="H405" s="155"/>
      <c r="I405" s="156"/>
      <c r="J405" s="154"/>
      <c r="K405" s="155"/>
      <c r="L405" s="156"/>
      <c r="M405" s="76"/>
      <c r="N405" s="77"/>
      <c r="O405" s="78"/>
      <c r="P405" s="63" t="s">
        <v>349</v>
      </c>
      <c r="Q405" s="68"/>
      <c r="R405" s="69"/>
      <c r="S405" s="70"/>
      <c r="T405" s="71"/>
      <c r="U405" s="79"/>
      <c r="BQ405" s="252"/>
      <c r="BR405" s="252"/>
      <c r="BS405" s="247" t="s">
        <v>338</v>
      </c>
      <c r="BT405" s="247" t="s">
        <v>338</v>
      </c>
      <c r="BU405" s="247" t="s">
        <v>338</v>
      </c>
      <c r="BV405" s="247" t="s">
        <v>338</v>
      </c>
      <c r="BW405" s="247" t="s">
        <v>339</v>
      </c>
    </row>
    <row r="406" spans="1:75" ht="14.45" customHeight="1">
      <c r="A406" s="150" t="s">
        <v>353</v>
      </c>
      <c r="B406" s="108" t="s">
        <v>88</v>
      </c>
      <c r="C406" s="152"/>
      <c r="D406" s="154"/>
      <c r="E406" s="155"/>
      <c r="F406" s="156"/>
      <c r="G406" s="80"/>
      <c r="H406" s="81"/>
      <c r="I406" s="82"/>
      <c r="J406" s="80"/>
      <c r="K406" s="81"/>
      <c r="L406" s="82"/>
      <c r="M406" s="80"/>
      <c r="N406" s="81"/>
      <c r="O406" s="82"/>
      <c r="P406" s="63" t="s">
        <v>349</v>
      </c>
      <c r="Q406" s="72"/>
      <c r="R406" s="73"/>
      <c r="S406" s="74"/>
      <c r="T406" s="75"/>
      <c r="U406" s="79"/>
      <c r="BQ406" s="253" t="s">
        <v>340</v>
      </c>
      <c r="BR406" s="254" t="s">
        <v>88</v>
      </c>
      <c r="BS406" s="255" t="s">
        <v>421</v>
      </c>
      <c r="BT406" s="244"/>
      <c r="BU406" s="244"/>
      <c r="BV406" s="244"/>
      <c r="BW406" s="256" t="s">
        <v>341</v>
      </c>
    </row>
    <row r="407" spans="1:75" ht="14.45" customHeight="1">
      <c r="A407" s="83" t="s">
        <v>404</v>
      </c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BQ407" s="253" t="s">
        <v>342</v>
      </c>
      <c r="BR407" s="257"/>
      <c r="BS407" s="255" t="s">
        <v>422</v>
      </c>
      <c r="BT407" s="255" t="s">
        <v>423</v>
      </c>
      <c r="BU407" s="244"/>
      <c r="BV407" s="244"/>
      <c r="BW407" s="256" t="s">
        <v>341</v>
      </c>
    </row>
    <row r="408" spans="1:75" ht="14.45" customHeight="1">
      <c r="A408" s="38" t="s">
        <v>405</v>
      </c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BQ408" s="253" t="s">
        <v>343</v>
      </c>
      <c r="BR408" s="254" t="s">
        <v>90</v>
      </c>
      <c r="BS408" s="255" t="s">
        <v>424</v>
      </c>
      <c r="BT408" s="244"/>
      <c r="BU408" s="244"/>
      <c r="BV408" s="244"/>
      <c r="BW408" s="256" t="s">
        <v>341</v>
      </c>
    </row>
    <row r="409" spans="1:75" ht="65.45" customHeight="1">
      <c r="A409" s="176" t="str">
        <f>T24</f>
        <v>2024-2026</v>
      </c>
      <c r="B409" s="164"/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38"/>
      <c r="R409" s="38"/>
      <c r="S409" s="38"/>
      <c r="T409" s="38"/>
      <c r="U409" s="38"/>
      <c r="V409" s="38"/>
      <c r="BQ409" s="253" t="s">
        <v>344</v>
      </c>
      <c r="BR409" s="258"/>
      <c r="BS409" s="255" t="s">
        <v>425</v>
      </c>
      <c r="BT409" s="255" t="s">
        <v>426</v>
      </c>
      <c r="BU409" s="220"/>
      <c r="BV409" s="220"/>
      <c r="BW409" s="256" t="s">
        <v>341</v>
      </c>
    </row>
    <row r="410" spans="1:75" ht="14.45" customHeight="1">
      <c r="A410" s="135" t="s">
        <v>330</v>
      </c>
      <c r="B410" s="135" t="s">
        <v>331</v>
      </c>
      <c r="C410" s="136"/>
      <c r="D410" s="137" t="s">
        <v>332</v>
      </c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9"/>
      <c r="P410" s="140" t="s">
        <v>333</v>
      </c>
      <c r="Q410" s="141"/>
      <c r="R410" s="142"/>
      <c r="S410" s="140" t="s">
        <v>355</v>
      </c>
      <c r="T410" s="142"/>
      <c r="U410" s="79"/>
      <c r="BQ410" s="253" t="s">
        <v>345</v>
      </c>
      <c r="BR410" s="258"/>
      <c r="BS410" s="255" t="s">
        <v>427</v>
      </c>
      <c r="BT410" s="255" t="s">
        <v>428</v>
      </c>
      <c r="BU410" s="220"/>
      <c r="BV410" s="220"/>
      <c r="BW410" s="256" t="s">
        <v>341</v>
      </c>
    </row>
    <row r="411" spans="1:75" ht="21.95">
      <c r="A411" s="143"/>
      <c r="B411" s="143"/>
      <c r="C411" s="144"/>
      <c r="D411" s="137" t="s">
        <v>334</v>
      </c>
      <c r="E411" s="138"/>
      <c r="F411" s="139"/>
      <c r="G411" s="137" t="s">
        <v>335</v>
      </c>
      <c r="H411" s="138"/>
      <c r="I411" s="139"/>
      <c r="J411" s="137" t="s">
        <v>336</v>
      </c>
      <c r="K411" s="138"/>
      <c r="L411" s="139"/>
      <c r="M411" s="137" t="s">
        <v>337</v>
      </c>
      <c r="N411" s="138"/>
      <c r="O411" s="139"/>
      <c r="P411" s="145"/>
      <c r="Q411" s="146"/>
      <c r="R411" s="147"/>
      <c r="S411" s="145"/>
      <c r="T411" s="147"/>
      <c r="U411" s="79"/>
      <c r="BQ411" s="253" t="s">
        <v>346</v>
      </c>
      <c r="BR411" s="258"/>
      <c r="BS411" s="255" t="s">
        <v>429</v>
      </c>
      <c r="BT411" s="255" t="s">
        <v>430</v>
      </c>
      <c r="BU411" s="220"/>
      <c r="BV411" s="220"/>
      <c r="BW411" s="256" t="s">
        <v>341</v>
      </c>
    </row>
    <row r="412" spans="1:75" ht="21.95">
      <c r="A412" s="148"/>
      <c r="B412" s="148"/>
      <c r="C412" s="149"/>
      <c r="D412" s="137" t="s">
        <v>338</v>
      </c>
      <c r="E412" s="138"/>
      <c r="F412" s="139"/>
      <c r="G412" s="137" t="s">
        <v>338</v>
      </c>
      <c r="H412" s="138"/>
      <c r="I412" s="139"/>
      <c r="J412" s="137" t="s">
        <v>338</v>
      </c>
      <c r="K412" s="138"/>
      <c r="L412" s="139"/>
      <c r="M412" s="137" t="s">
        <v>338</v>
      </c>
      <c r="N412" s="138"/>
      <c r="O412" s="139"/>
      <c r="P412" s="137" t="s">
        <v>339</v>
      </c>
      <c r="Q412" s="138"/>
      <c r="R412" s="139"/>
      <c r="S412" s="137" t="s">
        <v>359</v>
      </c>
      <c r="T412" s="139"/>
      <c r="U412" s="79"/>
      <c r="BQ412" s="253" t="s">
        <v>347</v>
      </c>
      <c r="BR412" s="257"/>
      <c r="BS412" s="255" t="s">
        <v>424</v>
      </c>
      <c r="BT412" s="255" t="s">
        <v>424</v>
      </c>
      <c r="BU412" s="255" t="s">
        <v>424</v>
      </c>
      <c r="BV412" s="244"/>
      <c r="BW412" s="256" t="s">
        <v>341</v>
      </c>
    </row>
    <row r="413" spans="1:75" ht="14.45" customHeight="1">
      <c r="A413" s="150" t="s">
        <v>340</v>
      </c>
      <c r="B413" s="108" t="s">
        <v>88</v>
      </c>
      <c r="C413" s="151"/>
      <c r="D413" s="200"/>
      <c r="E413" s="201"/>
      <c r="F413" s="202"/>
      <c r="G413" s="170"/>
      <c r="H413" s="185"/>
      <c r="I413" s="171"/>
      <c r="J413" s="170"/>
      <c r="K413" s="185"/>
      <c r="L413" s="185"/>
      <c r="M413" s="171"/>
      <c r="N413" s="170"/>
      <c r="O413" s="171"/>
      <c r="P413" s="63" t="s">
        <v>341</v>
      </c>
      <c r="Q413" s="64"/>
      <c r="R413" s="65"/>
      <c r="S413" s="66">
        <v>14</v>
      </c>
      <c r="T413" s="67"/>
      <c r="U413" s="79"/>
      <c r="BQ413" s="253" t="s">
        <v>348</v>
      </c>
      <c r="BR413" s="254" t="s">
        <v>88</v>
      </c>
      <c r="BS413" s="255" t="s">
        <v>431</v>
      </c>
      <c r="BT413" s="244"/>
      <c r="BU413" s="244"/>
      <c r="BV413" s="244"/>
      <c r="BW413" s="256" t="s">
        <v>349</v>
      </c>
    </row>
    <row r="414" spans="1:75" ht="14.45" customHeight="1">
      <c r="A414" s="150" t="s">
        <v>342</v>
      </c>
      <c r="B414" s="108" t="s">
        <v>88</v>
      </c>
      <c r="C414" s="152"/>
      <c r="D414" s="200"/>
      <c r="E414" s="201"/>
      <c r="F414" s="202"/>
      <c r="G414" s="200"/>
      <c r="H414" s="201"/>
      <c r="I414" s="202"/>
      <c r="J414" s="170"/>
      <c r="K414" s="185"/>
      <c r="L414" s="185"/>
      <c r="M414" s="171"/>
      <c r="N414" s="170"/>
      <c r="O414" s="171"/>
      <c r="P414" s="63" t="s">
        <v>341</v>
      </c>
      <c r="Q414" s="68"/>
      <c r="R414" s="69"/>
      <c r="S414" s="70"/>
      <c r="T414" s="71"/>
      <c r="U414" s="79"/>
      <c r="BQ414" s="253" t="s">
        <v>350</v>
      </c>
      <c r="BR414" s="258"/>
      <c r="BS414" s="255" t="s">
        <v>432</v>
      </c>
      <c r="BT414" s="255" t="s">
        <v>433</v>
      </c>
      <c r="BU414" s="220"/>
      <c r="BV414" s="220"/>
      <c r="BW414" s="256" t="s">
        <v>349</v>
      </c>
    </row>
    <row r="415" spans="1:75" ht="14.45" customHeight="1">
      <c r="A415" s="150" t="s">
        <v>343</v>
      </c>
      <c r="B415" s="108" t="s">
        <v>90</v>
      </c>
      <c r="C415" s="151"/>
      <c r="D415" s="200"/>
      <c r="E415" s="201"/>
      <c r="F415" s="202"/>
      <c r="G415" s="170"/>
      <c r="H415" s="185"/>
      <c r="I415" s="171"/>
      <c r="J415" s="170"/>
      <c r="K415" s="185"/>
      <c r="L415" s="185"/>
      <c r="M415" s="171"/>
      <c r="N415" s="170"/>
      <c r="O415" s="171"/>
      <c r="P415" s="63" t="s">
        <v>341</v>
      </c>
      <c r="Q415" s="68"/>
      <c r="R415" s="69"/>
      <c r="S415" s="70"/>
      <c r="T415" s="71"/>
      <c r="U415" s="79"/>
      <c r="BQ415" s="253" t="s">
        <v>351</v>
      </c>
      <c r="BR415" s="258"/>
      <c r="BS415" s="255" t="s">
        <v>434</v>
      </c>
      <c r="BT415" s="255" t="s">
        <v>366</v>
      </c>
      <c r="BU415" s="220"/>
      <c r="BV415" s="220"/>
      <c r="BW415" s="256" t="s">
        <v>349</v>
      </c>
    </row>
    <row r="416" spans="1:75" ht="14.45" customHeight="1">
      <c r="A416" s="150" t="s">
        <v>344</v>
      </c>
      <c r="B416" s="108" t="s">
        <v>90</v>
      </c>
      <c r="C416" s="153"/>
      <c r="D416" s="200"/>
      <c r="E416" s="201"/>
      <c r="F416" s="202"/>
      <c r="G416" s="200"/>
      <c r="H416" s="201"/>
      <c r="I416" s="202"/>
      <c r="J416" s="170"/>
      <c r="K416" s="185"/>
      <c r="L416" s="185"/>
      <c r="M416" s="171"/>
      <c r="N416" s="170"/>
      <c r="O416" s="171"/>
      <c r="P416" s="63" t="s">
        <v>341</v>
      </c>
      <c r="Q416" s="68"/>
      <c r="R416" s="69"/>
      <c r="S416" s="70"/>
      <c r="T416" s="71"/>
      <c r="U416" s="79"/>
      <c r="BQ416" s="253" t="s">
        <v>352</v>
      </c>
      <c r="BR416" s="258"/>
      <c r="BS416" s="255" t="s">
        <v>431</v>
      </c>
      <c r="BT416" s="255" t="s">
        <v>431</v>
      </c>
      <c r="BU416" s="255" t="s">
        <v>431</v>
      </c>
      <c r="BV416" s="220"/>
      <c r="BW416" s="256" t="s">
        <v>349</v>
      </c>
    </row>
    <row r="417" spans="1:75" ht="14.45" customHeight="1">
      <c r="A417" s="150" t="s">
        <v>345</v>
      </c>
      <c r="B417" s="108" t="s">
        <v>90</v>
      </c>
      <c r="C417" s="153"/>
      <c r="D417" s="200"/>
      <c r="E417" s="201"/>
      <c r="F417" s="202"/>
      <c r="G417" s="200"/>
      <c r="H417" s="201"/>
      <c r="I417" s="202"/>
      <c r="J417" s="170"/>
      <c r="K417" s="185"/>
      <c r="L417" s="185"/>
      <c r="M417" s="171"/>
      <c r="N417" s="170"/>
      <c r="O417" s="171"/>
      <c r="P417" s="63" t="s">
        <v>341</v>
      </c>
      <c r="Q417" s="68"/>
      <c r="R417" s="69"/>
      <c r="S417" s="70"/>
      <c r="T417" s="71"/>
      <c r="U417" s="79"/>
      <c r="BQ417" s="253" t="s">
        <v>353</v>
      </c>
      <c r="BR417" s="257"/>
      <c r="BS417" s="255" t="s">
        <v>435</v>
      </c>
      <c r="BT417" s="245"/>
      <c r="BU417" s="245"/>
      <c r="BV417" s="245"/>
      <c r="BW417" s="256" t="s">
        <v>349</v>
      </c>
    </row>
    <row r="418" spans="1:75" ht="14.45" customHeight="1">
      <c r="A418" s="150" t="s">
        <v>346</v>
      </c>
      <c r="B418" s="108" t="s">
        <v>90</v>
      </c>
      <c r="C418" s="153"/>
      <c r="D418" s="200"/>
      <c r="E418" s="201"/>
      <c r="F418" s="202"/>
      <c r="G418" s="200"/>
      <c r="H418" s="201"/>
      <c r="I418" s="202"/>
      <c r="J418" s="170"/>
      <c r="K418" s="185"/>
      <c r="L418" s="185"/>
      <c r="M418" s="171"/>
      <c r="N418" s="170"/>
      <c r="O418" s="171"/>
      <c r="P418" s="63" t="s">
        <v>341</v>
      </c>
      <c r="Q418" s="68"/>
      <c r="R418" s="69"/>
      <c r="S418" s="70"/>
      <c r="T418" s="71"/>
      <c r="U418" s="79"/>
    </row>
    <row r="419" spans="1:75" ht="14.45" customHeight="1">
      <c r="A419" s="150" t="s">
        <v>347</v>
      </c>
      <c r="B419" s="108" t="s">
        <v>90</v>
      </c>
      <c r="C419" s="152"/>
      <c r="D419" s="200"/>
      <c r="E419" s="201"/>
      <c r="F419" s="202"/>
      <c r="G419" s="200"/>
      <c r="H419" s="201"/>
      <c r="I419" s="202"/>
      <c r="J419" s="200"/>
      <c r="K419" s="201"/>
      <c r="L419" s="201"/>
      <c r="M419" s="202"/>
      <c r="N419" s="170"/>
      <c r="O419" s="171"/>
      <c r="P419" s="63" t="s">
        <v>341</v>
      </c>
      <c r="Q419" s="72"/>
      <c r="R419" s="73"/>
      <c r="S419" s="70"/>
      <c r="T419" s="71"/>
      <c r="U419" s="79"/>
    </row>
    <row r="420" spans="1:75" ht="14.45" customHeight="1">
      <c r="A420" s="150" t="s">
        <v>348</v>
      </c>
      <c r="B420" s="108" t="s">
        <v>88</v>
      </c>
      <c r="C420" s="151"/>
      <c r="D420" s="200"/>
      <c r="E420" s="201"/>
      <c r="F420" s="202"/>
      <c r="G420" s="170"/>
      <c r="H420" s="185"/>
      <c r="I420" s="171"/>
      <c r="J420" s="170"/>
      <c r="K420" s="185"/>
      <c r="L420" s="185"/>
      <c r="M420" s="171"/>
      <c r="N420" s="170"/>
      <c r="O420" s="171"/>
      <c r="P420" s="63" t="s">
        <v>349</v>
      </c>
      <c r="Q420" s="64"/>
      <c r="R420" s="65"/>
      <c r="S420" s="70"/>
      <c r="T420" s="71"/>
      <c r="U420" s="79"/>
    </row>
    <row r="421" spans="1:75" ht="14.45" customHeight="1">
      <c r="A421" s="150" t="s">
        <v>350</v>
      </c>
      <c r="B421" s="108" t="s">
        <v>88</v>
      </c>
      <c r="C421" s="153"/>
      <c r="D421" s="200"/>
      <c r="E421" s="201"/>
      <c r="F421" s="202"/>
      <c r="G421" s="200"/>
      <c r="H421" s="201"/>
      <c r="I421" s="202"/>
      <c r="J421" s="170"/>
      <c r="K421" s="185"/>
      <c r="L421" s="185"/>
      <c r="M421" s="171"/>
      <c r="N421" s="170"/>
      <c r="O421" s="171"/>
      <c r="P421" s="63" t="s">
        <v>349</v>
      </c>
      <c r="Q421" s="68"/>
      <c r="R421" s="69"/>
      <c r="S421" s="70"/>
      <c r="T421" s="71"/>
      <c r="U421" s="79"/>
    </row>
    <row r="422" spans="1:75" ht="14.45" customHeight="1">
      <c r="A422" s="150" t="s">
        <v>351</v>
      </c>
      <c r="B422" s="108" t="s">
        <v>88</v>
      </c>
      <c r="C422" s="153"/>
      <c r="D422" s="200"/>
      <c r="E422" s="201"/>
      <c r="F422" s="202"/>
      <c r="G422" s="200"/>
      <c r="H422" s="201"/>
      <c r="I422" s="202"/>
      <c r="J422" s="170"/>
      <c r="K422" s="185"/>
      <c r="L422" s="185"/>
      <c r="M422" s="171"/>
      <c r="N422" s="170"/>
      <c r="O422" s="171"/>
      <c r="P422" s="63" t="s">
        <v>349</v>
      </c>
      <c r="Q422" s="68"/>
      <c r="R422" s="69"/>
      <c r="S422" s="70"/>
      <c r="T422" s="71"/>
      <c r="U422" s="79"/>
    </row>
    <row r="423" spans="1:75" ht="14.45" customHeight="1">
      <c r="A423" s="150" t="s">
        <v>352</v>
      </c>
      <c r="B423" s="108" t="s">
        <v>88</v>
      </c>
      <c r="C423" s="153"/>
      <c r="D423" s="200"/>
      <c r="E423" s="201"/>
      <c r="F423" s="202"/>
      <c r="G423" s="200"/>
      <c r="H423" s="201"/>
      <c r="I423" s="202"/>
      <c r="J423" s="200"/>
      <c r="K423" s="201"/>
      <c r="L423" s="201"/>
      <c r="M423" s="202"/>
      <c r="N423" s="170"/>
      <c r="O423" s="171"/>
      <c r="P423" s="63" t="s">
        <v>349</v>
      </c>
      <c r="Q423" s="68"/>
      <c r="R423" s="69"/>
      <c r="S423" s="70"/>
      <c r="T423" s="71"/>
      <c r="U423" s="79"/>
    </row>
    <row r="424" spans="1:75" ht="14.45" customHeight="1">
      <c r="A424" s="150" t="s">
        <v>353</v>
      </c>
      <c r="B424" s="108" t="s">
        <v>88</v>
      </c>
      <c r="C424" s="152"/>
      <c r="D424" s="200"/>
      <c r="E424" s="201"/>
      <c r="F424" s="202"/>
      <c r="G424" s="167"/>
      <c r="H424" s="168"/>
      <c r="I424" s="169"/>
      <c r="J424" s="167"/>
      <c r="K424" s="168"/>
      <c r="L424" s="168"/>
      <c r="M424" s="169"/>
      <c r="N424" s="167"/>
      <c r="O424" s="169"/>
      <c r="P424" s="63" t="s">
        <v>349</v>
      </c>
      <c r="Q424" s="72"/>
      <c r="R424" s="73"/>
      <c r="S424" s="74"/>
      <c r="T424" s="75"/>
      <c r="U424" s="79"/>
    </row>
    <row r="425" spans="1:75" ht="54.6" customHeight="1">
      <c r="A425" s="176" t="str">
        <f>T25</f>
        <v>2025-2026</v>
      </c>
      <c r="B425" s="164"/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38"/>
      <c r="R425" s="38"/>
      <c r="S425" s="38"/>
      <c r="T425" s="38"/>
      <c r="U425" s="38"/>
      <c r="V425" s="38"/>
    </row>
    <row r="426" spans="1:75" ht="14.45" customHeight="1">
      <c r="A426" s="135" t="s">
        <v>330</v>
      </c>
      <c r="B426" s="135" t="s">
        <v>331</v>
      </c>
      <c r="C426" s="136"/>
      <c r="D426" s="137" t="s">
        <v>332</v>
      </c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9"/>
      <c r="P426" s="140" t="s">
        <v>333</v>
      </c>
      <c r="Q426" s="141"/>
      <c r="R426" s="142"/>
      <c r="S426" s="140" t="s">
        <v>355</v>
      </c>
      <c r="T426" s="142"/>
      <c r="U426" s="79"/>
    </row>
    <row r="427" spans="1:75">
      <c r="A427" s="143"/>
      <c r="B427" s="143"/>
      <c r="C427" s="144"/>
      <c r="D427" s="137" t="s">
        <v>334</v>
      </c>
      <c r="E427" s="138"/>
      <c r="F427" s="139"/>
      <c r="G427" s="137" t="s">
        <v>335</v>
      </c>
      <c r="H427" s="138"/>
      <c r="I427" s="139"/>
      <c r="J427" s="137" t="s">
        <v>336</v>
      </c>
      <c r="K427" s="138"/>
      <c r="L427" s="139"/>
      <c r="M427" s="137" t="s">
        <v>337</v>
      </c>
      <c r="N427" s="138"/>
      <c r="O427" s="139"/>
      <c r="P427" s="145"/>
      <c r="Q427" s="146"/>
      <c r="R427" s="147"/>
      <c r="S427" s="145"/>
      <c r="T427" s="147"/>
      <c r="U427" s="79"/>
    </row>
    <row r="428" spans="1:75">
      <c r="A428" s="148"/>
      <c r="B428" s="148"/>
      <c r="C428" s="149"/>
      <c r="D428" s="137" t="s">
        <v>338</v>
      </c>
      <c r="E428" s="138"/>
      <c r="F428" s="139"/>
      <c r="G428" s="137" t="s">
        <v>338</v>
      </c>
      <c r="H428" s="138"/>
      <c r="I428" s="139"/>
      <c r="J428" s="137" t="s">
        <v>338</v>
      </c>
      <c r="K428" s="138"/>
      <c r="L428" s="139"/>
      <c r="M428" s="137" t="s">
        <v>338</v>
      </c>
      <c r="N428" s="138"/>
      <c r="O428" s="139"/>
      <c r="P428" s="137" t="s">
        <v>339</v>
      </c>
      <c r="Q428" s="138"/>
      <c r="R428" s="139"/>
      <c r="S428" s="137" t="s">
        <v>359</v>
      </c>
      <c r="T428" s="139"/>
      <c r="U428" s="79"/>
    </row>
    <row r="429" spans="1:75" ht="14.45" customHeight="1">
      <c r="A429" s="150" t="s">
        <v>340</v>
      </c>
      <c r="B429" s="108" t="s">
        <v>88</v>
      </c>
      <c r="C429" s="151"/>
      <c r="D429" s="203" t="s">
        <v>436</v>
      </c>
      <c r="E429" s="204"/>
      <c r="F429" s="205"/>
      <c r="G429" s="170"/>
      <c r="H429" s="185"/>
      <c r="I429" s="171"/>
      <c r="J429" s="170"/>
      <c r="K429" s="185"/>
      <c r="L429" s="185"/>
      <c r="M429" s="171"/>
      <c r="N429" s="170"/>
      <c r="O429" s="171"/>
      <c r="P429" s="63" t="s">
        <v>341</v>
      </c>
      <c r="Q429" s="64"/>
      <c r="R429" s="65"/>
      <c r="S429" s="66">
        <v>14</v>
      </c>
      <c r="T429" s="67"/>
      <c r="U429" s="79"/>
    </row>
    <row r="430" spans="1:75" ht="14.45" customHeight="1">
      <c r="A430" s="150" t="s">
        <v>342</v>
      </c>
      <c r="B430" s="108" t="s">
        <v>88</v>
      </c>
      <c r="C430" s="152"/>
      <c r="D430" s="203" t="s">
        <v>437</v>
      </c>
      <c r="E430" s="204"/>
      <c r="F430" s="205"/>
      <c r="G430" s="203" t="s">
        <v>438</v>
      </c>
      <c r="H430" s="204"/>
      <c r="I430" s="205"/>
      <c r="J430" s="170"/>
      <c r="K430" s="185"/>
      <c r="L430" s="185"/>
      <c r="M430" s="171"/>
      <c r="N430" s="170"/>
      <c r="O430" s="171"/>
      <c r="P430" s="63" t="s">
        <v>341</v>
      </c>
      <c r="Q430" s="68"/>
      <c r="R430" s="69"/>
      <c r="S430" s="70"/>
      <c r="T430" s="71"/>
      <c r="U430" s="79"/>
    </row>
    <row r="431" spans="1:75" ht="14.45" customHeight="1">
      <c r="A431" s="150" t="s">
        <v>343</v>
      </c>
      <c r="B431" s="108" t="s">
        <v>90</v>
      </c>
      <c r="C431" s="151"/>
      <c r="D431" s="203" t="s">
        <v>439</v>
      </c>
      <c r="E431" s="204"/>
      <c r="F431" s="205"/>
      <c r="G431" s="170"/>
      <c r="H431" s="185"/>
      <c r="I431" s="171"/>
      <c r="J431" s="170"/>
      <c r="K431" s="185"/>
      <c r="L431" s="185"/>
      <c r="M431" s="171"/>
      <c r="N431" s="170"/>
      <c r="O431" s="171"/>
      <c r="P431" s="63" t="s">
        <v>341</v>
      </c>
      <c r="Q431" s="68"/>
      <c r="R431" s="69"/>
      <c r="S431" s="70"/>
      <c r="T431" s="71"/>
      <c r="U431" s="79"/>
    </row>
    <row r="432" spans="1:75" ht="14.45" customHeight="1">
      <c r="A432" s="150" t="s">
        <v>344</v>
      </c>
      <c r="B432" s="108" t="s">
        <v>90</v>
      </c>
      <c r="C432" s="153"/>
      <c r="D432" s="203" t="s">
        <v>440</v>
      </c>
      <c r="E432" s="204"/>
      <c r="F432" s="205"/>
      <c r="G432" s="203" t="s">
        <v>441</v>
      </c>
      <c r="H432" s="204"/>
      <c r="I432" s="205"/>
      <c r="J432" s="188"/>
      <c r="K432" s="189"/>
      <c r="L432" s="189"/>
      <c r="M432" s="190"/>
      <c r="N432" s="188"/>
      <c r="O432" s="190"/>
      <c r="P432" s="63" t="s">
        <v>341</v>
      </c>
      <c r="Q432" s="68"/>
      <c r="R432" s="69"/>
      <c r="S432" s="70"/>
      <c r="T432" s="71"/>
      <c r="U432" s="79"/>
    </row>
    <row r="433" spans="1:22" ht="14.45" customHeight="1">
      <c r="A433" s="150" t="s">
        <v>345</v>
      </c>
      <c r="B433" s="108" t="s">
        <v>90</v>
      </c>
      <c r="C433" s="153"/>
      <c r="D433" s="203" t="s">
        <v>442</v>
      </c>
      <c r="E433" s="204"/>
      <c r="F433" s="205"/>
      <c r="G433" s="203" t="s">
        <v>443</v>
      </c>
      <c r="H433" s="204"/>
      <c r="I433" s="205"/>
      <c r="J433" s="188"/>
      <c r="K433" s="189"/>
      <c r="L433" s="189"/>
      <c r="M433" s="190"/>
      <c r="N433" s="188"/>
      <c r="O433" s="190"/>
      <c r="P433" s="63" t="s">
        <v>341</v>
      </c>
      <c r="Q433" s="68"/>
      <c r="R433" s="69"/>
      <c r="S433" s="70"/>
      <c r="T433" s="71"/>
      <c r="U433" s="79"/>
    </row>
    <row r="434" spans="1:22" ht="14.45" customHeight="1">
      <c r="A434" s="150" t="s">
        <v>346</v>
      </c>
      <c r="B434" s="108" t="s">
        <v>90</v>
      </c>
      <c r="C434" s="153"/>
      <c r="D434" s="203" t="s">
        <v>444</v>
      </c>
      <c r="E434" s="204"/>
      <c r="F434" s="205"/>
      <c r="G434" s="203" t="s">
        <v>445</v>
      </c>
      <c r="H434" s="204"/>
      <c r="I434" s="205"/>
      <c r="J434" s="188"/>
      <c r="K434" s="189"/>
      <c r="L434" s="189"/>
      <c r="M434" s="190"/>
      <c r="N434" s="188"/>
      <c r="O434" s="190"/>
      <c r="P434" s="63" t="s">
        <v>341</v>
      </c>
      <c r="Q434" s="68"/>
      <c r="R434" s="69"/>
      <c r="S434" s="70"/>
      <c r="T434" s="71"/>
      <c r="U434" s="79"/>
    </row>
    <row r="435" spans="1:22" ht="14.45" customHeight="1">
      <c r="A435" s="150" t="s">
        <v>347</v>
      </c>
      <c r="B435" s="108" t="s">
        <v>90</v>
      </c>
      <c r="C435" s="152"/>
      <c r="D435" s="203" t="s">
        <v>439</v>
      </c>
      <c r="E435" s="204"/>
      <c r="F435" s="205"/>
      <c r="G435" s="203" t="s">
        <v>439</v>
      </c>
      <c r="H435" s="204"/>
      <c r="I435" s="205"/>
      <c r="J435" s="203" t="s">
        <v>439</v>
      </c>
      <c r="K435" s="204"/>
      <c r="L435" s="204"/>
      <c r="M435" s="205"/>
      <c r="N435" s="188"/>
      <c r="O435" s="190"/>
      <c r="P435" s="63" t="s">
        <v>341</v>
      </c>
      <c r="Q435" s="72"/>
      <c r="R435" s="73"/>
      <c r="S435" s="70"/>
      <c r="T435" s="71"/>
      <c r="U435" s="79"/>
    </row>
    <row r="436" spans="1:22" ht="14.45" customHeight="1">
      <c r="A436" s="150" t="s">
        <v>348</v>
      </c>
      <c r="B436" s="108" t="s">
        <v>88</v>
      </c>
      <c r="C436" s="151"/>
      <c r="D436" s="203" t="s">
        <v>446</v>
      </c>
      <c r="E436" s="204"/>
      <c r="F436" s="205"/>
      <c r="G436" s="170"/>
      <c r="H436" s="185"/>
      <c r="I436" s="171"/>
      <c r="J436" s="170"/>
      <c r="K436" s="185"/>
      <c r="L436" s="185"/>
      <c r="M436" s="171"/>
      <c r="N436" s="170"/>
      <c r="O436" s="171"/>
      <c r="P436" s="63" t="s">
        <v>349</v>
      </c>
      <c r="Q436" s="64"/>
      <c r="R436" s="65"/>
      <c r="S436" s="70"/>
      <c r="T436" s="71"/>
      <c r="U436" s="79"/>
    </row>
    <row r="437" spans="1:22" ht="14.45" customHeight="1">
      <c r="A437" s="150" t="s">
        <v>350</v>
      </c>
      <c r="B437" s="108" t="s">
        <v>88</v>
      </c>
      <c r="C437" s="153"/>
      <c r="D437" s="203" t="s">
        <v>447</v>
      </c>
      <c r="E437" s="204"/>
      <c r="F437" s="205"/>
      <c r="G437" s="203" t="s">
        <v>448</v>
      </c>
      <c r="H437" s="204"/>
      <c r="I437" s="205"/>
      <c r="J437" s="188"/>
      <c r="K437" s="189"/>
      <c r="L437" s="189"/>
      <c r="M437" s="190"/>
      <c r="N437" s="188"/>
      <c r="O437" s="190"/>
      <c r="P437" s="63" t="s">
        <v>349</v>
      </c>
      <c r="Q437" s="68"/>
      <c r="R437" s="69"/>
      <c r="S437" s="70"/>
      <c r="T437" s="71"/>
      <c r="U437" s="79"/>
    </row>
    <row r="438" spans="1:22" ht="14.45" customHeight="1">
      <c r="A438" s="150" t="s">
        <v>351</v>
      </c>
      <c r="B438" s="108" t="s">
        <v>88</v>
      </c>
      <c r="C438" s="153"/>
      <c r="D438" s="203" t="s">
        <v>449</v>
      </c>
      <c r="E438" s="204"/>
      <c r="F438" s="205"/>
      <c r="G438" s="203" t="s">
        <v>392</v>
      </c>
      <c r="H438" s="204"/>
      <c r="I438" s="205"/>
      <c r="J438" s="188"/>
      <c r="K438" s="189"/>
      <c r="L438" s="189"/>
      <c r="M438" s="190"/>
      <c r="N438" s="188"/>
      <c r="O438" s="190"/>
      <c r="P438" s="63" t="s">
        <v>349</v>
      </c>
      <c r="Q438" s="68"/>
      <c r="R438" s="69"/>
      <c r="S438" s="70"/>
      <c r="T438" s="71"/>
      <c r="U438" s="79"/>
    </row>
    <row r="439" spans="1:22" ht="14.45" customHeight="1">
      <c r="A439" s="150" t="s">
        <v>352</v>
      </c>
      <c r="B439" s="108" t="s">
        <v>88</v>
      </c>
      <c r="C439" s="153"/>
      <c r="D439" s="203" t="s">
        <v>446</v>
      </c>
      <c r="E439" s="204"/>
      <c r="F439" s="205"/>
      <c r="G439" s="203" t="s">
        <v>446</v>
      </c>
      <c r="H439" s="204"/>
      <c r="I439" s="205"/>
      <c r="J439" s="203" t="s">
        <v>446</v>
      </c>
      <c r="K439" s="204"/>
      <c r="L439" s="204"/>
      <c r="M439" s="205"/>
      <c r="N439" s="188"/>
      <c r="O439" s="190"/>
      <c r="P439" s="63" t="s">
        <v>349</v>
      </c>
      <c r="Q439" s="68"/>
      <c r="R439" s="69"/>
      <c r="S439" s="70"/>
      <c r="T439" s="71"/>
      <c r="U439" s="79"/>
    </row>
    <row r="440" spans="1:22" ht="14.45" customHeight="1">
      <c r="A440" s="150" t="s">
        <v>353</v>
      </c>
      <c r="B440" s="108" t="s">
        <v>88</v>
      </c>
      <c r="C440" s="152"/>
      <c r="D440" s="203" t="s">
        <v>450</v>
      </c>
      <c r="E440" s="204"/>
      <c r="F440" s="205"/>
      <c r="G440" s="167"/>
      <c r="H440" s="168"/>
      <c r="I440" s="169"/>
      <c r="J440" s="167"/>
      <c r="K440" s="168"/>
      <c r="L440" s="168"/>
      <c r="M440" s="169"/>
      <c r="N440" s="167"/>
      <c r="O440" s="169"/>
      <c r="P440" s="63" t="s">
        <v>349</v>
      </c>
      <c r="Q440" s="72"/>
      <c r="R440" s="73"/>
      <c r="S440" s="74"/>
      <c r="T440" s="75"/>
      <c r="U440" s="79"/>
    </row>
    <row r="441" spans="1:22" ht="14.45" customHeight="1">
      <c r="A441" s="83" t="s">
        <v>404</v>
      </c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</row>
    <row r="442" spans="1:22" ht="14.45" customHeight="1">
      <c r="A442" s="38" t="s">
        <v>405</v>
      </c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</row>
    <row r="443" spans="1:22" ht="56.45" customHeight="1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38"/>
      <c r="R443" s="38"/>
      <c r="S443" s="38"/>
      <c r="T443" s="38"/>
      <c r="U443" s="38"/>
      <c r="V443" s="38"/>
    </row>
    <row r="444" spans="1:22" ht="14.45" customHeight="1">
      <c r="A444" s="135" t="s">
        <v>330</v>
      </c>
      <c r="B444" s="135" t="s">
        <v>331</v>
      </c>
      <c r="C444" s="136"/>
      <c r="D444" s="137" t="s">
        <v>332</v>
      </c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9"/>
      <c r="P444" s="140" t="s">
        <v>333</v>
      </c>
      <c r="Q444" s="141"/>
      <c r="R444" s="142"/>
      <c r="S444" s="140" t="s">
        <v>355</v>
      </c>
      <c r="T444" s="142"/>
      <c r="U444" s="79"/>
    </row>
    <row r="445" spans="1:22">
      <c r="A445" s="143"/>
      <c r="B445" s="143"/>
      <c r="C445" s="144"/>
      <c r="D445" s="137" t="s">
        <v>334</v>
      </c>
      <c r="E445" s="138"/>
      <c r="F445" s="139"/>
      <c r="G445" s="137" t="s">
        <v>335</v>
      </c>
      <c r="H445" s="138"/>
      <c r="I445" s="139"/>
      <c r="J445" s="137" t="s">
        <v>336</v>
      </c>
      <c r="K445" s="138"/>
      <c r="L445" s="139"/>
      <c r="M445" s="137" t="s">
        <v>337</v>
      </c>
      <c r="N445" s="138"/>
      <c r="O445" s="139"/>
      <c r="P445" s="145"/>
      <c r="Q445" s="146"/>
      <c r="R445" s="147"/>
      <c r="S445" s="145"/>
      <c r="T445" s="147"/>
      <c r="U445" s="79"/>
    </row>
    <row r="446" spans="1:22">
      <c r="A446" s="148"/>
      <c r="B446" s="148"/>
      <c r="C446" s="149"/>
      <c r="D446" s="137" t="s">
        <v>338</v>
      </c>
      <c r="E446" s="138"/>
      <c r="F446" s="139"/>
      <c r="G446" s="137" t="s">
        <v>338</v>
      </c>
      <c r="H446" s="138"/>
      <c r="I446" s="139"/>
      <c r="J446" s="137" t="s">
        <v>338</v>
      </c>
      <c r="K446" s="138"/>
      <c r="L446" s="139"/>
      <c r="M446" s="137" t="s">
        <v>338</v>
      </c>
      <c r="N446" s="138"/>
      <c r="O446" s="139"/>
      <c r="P446" s="137" t="s">
        <v>339</v>
      </c>
      <c r="Q446" s="138"/>
      <c r="R446" s="139"/>
      <c r="S446" s="137" t="s">
        <v>359</v>
      </c>
      <c r="T446" s="139"/>
      <c r="U446" s="79"/>
    </row>
    <row r="447" spans="1:22" ht="14.45" customHeight="1">
      <c r="A447" s="150" t="s">
        <v>340</v>
      </c>
      <c r="B447" s="108" t="s">
        <v>88</v>
      </c>
      <c r="C447" s="151"/>
      <c r="D447" s="154"/>
      <c r="E447" s="155"/>
      <c r="F447" s="156"/>
      <c r="G447" s="76"/>
      <c r="H447" s="77"/>
      <c r="I447" s="78"/>
      <c r="J447" s="76"/>
      <c r="K447" s="77"/>
      <c r="L447" s="78"/>
      <c r="M447" s="76"/>
      <c r="N447" s="77"/>
      <c r="O447" s="78"/>
      <c r="P447" s="63" t="s">
        <v>341</v>
      </c>
      <c r="Q447" s="64"/>
      <c r="R447" s="65"/>
      <c r="S447" s="66">
        <v>14</v>
      </c>
      <c r="T447" s="67"/>
      <c r="U447" s="79"/>
    </row>
    <row r="448" spans="1:22" ht="14.45" customHeight="1">
      <c r="A448" s="150" t="s">
        <v>342</v>
      </c>
      <c r="B448" s="108" t="s">
        <v>88</v>
      </c>
      <c r="C448" s="152"/>
      <c r="D448" s="154"/>
      <c r="E448" s="155"/>
      <c r="F448" s="156"/>
      <c r="G448" s="154"/>
      <c r="H448" s="155"/>
      <c r="I448" s="156"/>
      <c r="J448" s="76"/>
      <c r="K448" s="77"/>
      <c r="L448" s="78"/>
      <c r="M448" s="76"/>
      <c r="N448" s="77"/>
      <c r="O448" s="78"/>
      <c r="P448" s="63" t="s">
        <v>341</v>
      </c>
      <c r="Q448" s="68"/>
      <c r="R448" s="69"/>
      <c r="S448" s="70"/>
      <c r="T448" s="71"/>
      <c r="U448" s="79"/>
    </row>
    <row r="449" spans="1:22" ht="14.45" customHeight="1">
      <c r="A449" s="150" t="s">
        <v>343</v>
      </c>
      <c r="B449" s="108" t="s">
        <v>90</v>
      </c>
      <c r="C449" s="151"/>
      <c r="D449" s="154"/>
      <c r="E449" s="155"/>
      <c r="F449" s="156"/>
      <c r="G449" s="76"/>
      <c r="H449" s="77"/>
      <c r="I449" s="78"/>
      <c r="J449" s="76"/>
      <c r="K449" s="77"/>
      <c r="L449" s="78"/>
      <c r="M449" s="76"/>
      <c r="N449" s="77"/>
      <c r="O449" s="78"/>
      <c r="P449" s="63" t="s">
        <v>341</v>
      </c>
      <c r="Q449" s="68"/>
      <c r="R449" s="69"/>
      <c r="S449" s="70"/>
      <c r="T449" s="71"/>
      <c r="U449" s="79"/>
    </row>
    <row r="450" spans="1:22" ht="14.45" customHeight="1">
      <c r="A450" s="150" t="s">
        <v>344</v>
      </c>
      <c r="B450" s="108" t="s">
        <v>90</v>
      </c>
      <c r="C450" s="153"/>
      <c r="D450" s="154"/>
      <c r="E450" s="155"/>
      <c r="F450" s="156"/>
      <c r="G450" s="154"/>
      <c r="H450" s="155"/>
      <c r="I450" s="156"/>
      <c r="J450" s="76"/>
      <c r="K450" s="77"/>
      <c r="L450" s="78"/>
      <c r="M450" s="76"/>
      <c r="N450" s="77"/>
      <c r="O450" s="78"/>
      <c r="P450" s="63" t="s">
        <v>341</v>
      </c>
      <c r="Q450" s="68"/>
      <c r="R450" s="69"/>
      <c r="S450" s="70"/>
      <c r="T450" s="71"/>
      <c r="U450" s="79"/>
    </row>
    <row r="451" spans="1:22" ht="14.45" customHeight="1">
      <c r="A451" s="150" t="s">
        <v>345</v>
      </c>
      <c r="B451" s="108" t="s">
        <v>90</v>
      </c>
      <c r="C451" s="153"/>
      <c r="D451" s="154"/>
      <c r="E451" s="155"/>
      <c r="F451" s="156"/>
      <c r="G451" s="154"/>
      <c r="H451" s="155"/>
      <c r="I451" s="156"/>
      <c r="J451" s="76"/>
      <c r="K451" s="77"/>
      <c r="L451" s="78"/>
      <c r="M451" s="76"/>
      <c r="N451" s="77"/>
      <c r="O451" s="78"/>
      <c r="P451" s="63" t="s">
        <v>341</v>
      </c>
      <c r="Q451" s="68"/>
      <c r="R451" s="69"/>
      <c r="S451" s="70"/>
      <c r="T451" s="71"/>
      <c r="U451" s="79"/>
    </row>
    <row r="452" spans="1:22" ht="14.45" customHeight="1">
      <c r="A452" s="150" t="s">
        <v>346</v>
      </c>
      <c r="B452" s="108" t="s">
        <v>90</v>
      </c>
      <c r="C452" s="153"/>
      <c r="D452" s="154"/>
      <c r="E452" s="155"/>
      <c r="F452" s="156"/>
      <c r="G452" s="154"/>
      <c r="H452" s="155"/>
      <c r="I452" s="156"/>
      <c r="J452" s="76"/>
      <c r="K452" s="77"/>
      <c r="L452" s="78"/>
      <c r="M452" s="76"/>
      <c r="N452" s="77"/>
      <c r="O452" s="78"/>
      <c r="P452" s="63" t="s">
        <v>341</v>
      </c>
      <c r="Q452" s="68"/>
      <c r="R452" s="69"/>
      <c r="S452" s="70"/>
      <c r="T452" s="71"/>
      <c r="U452" s="79"/>
    </row>
    <row r="453" spans="1:22" ht="14.45" customHeight="1">
      <c r="A453" s="150" t="s">
        <v>347</v>
      </c>
      <c r="B453" s="108" t="s">
        <v>90</v>
      </c>
      <c r="C453" s="152"/>
      <c r="D453" s="154"/>
      <c r="E453" s="155"/>
      <c r="F453" s="156"/>
      <c r="G453" s="154"/>
      <c r="H453" s="155"/>
      <c r="I453" s="156"/>
      <c r="J453" s="154"/>
      <c r="K453" s="155"/>
      <c r="L453" s="156"/>
      <c r="M453" s="76"/>
      <c r="N453" s="77"/>
      <c r="O453" s="78"/>
      <c r="P453" s="63" t="s">
        <v>341</v>
      </c>
      <c r="Q453" s="72"/>
      <c r="R453" s="73"/>
      <c r="S453" s="70"/>
      <c r="T453" s="71"/>
      <c r="U453" s="79"/>
    </row>
    <row r="454" spans="1:22" ht="14.45" customHeight="1">
      <c r="A454" s="150" t="s">
        <v>348</v>
      </c>
      <c r="B454" s="108" t="s">
        <v>88</v>
      </c>
      <c r="C454" s="151"/>
      <c r="D454" s="154"/>
      <c r="E454" s="155"/>
      <c r="F454" s="156"/>
      <c r="G454" s="76"/>
      <c r="H454" s="77"/>
      <c r="I454" s="78"/>
      <c r="J454" s="76"/>
      <c r="K454" s="77"/>
      <c r="L454" s="78"/>
      <c r="M454" s="76"/>
      <c r="N454" s="77"/>
      <c r="O454" s="78"/>
      <c r="P454" s="63" t="s">
        <v>349</v>
      </c>
      <c r="Q454" s="64"/>
      <c r="R454" s="65"/>
      <c r="S454" s="70"/>
      <c r="T454" s="71"/>
      <c r="U454" s="79"/>
    </row>
    <row r="455" spans="1:22" ht="14.45" customHeight="1">
      <c r="A455" s="150" t="s">
        <v>350</v>
      </c>
      <c r="B455" s="108" t="s">
        <v>88</v>
      </c>
      <c r="C455" s="153"/>
      <c r="D455" s="154"/>
      <c r="E455" s="155"/>
      <c r="F455" s="156"/>
      <c r="G455" s="154"/>
      <c r="H455" s="155"/>
      <c r="I455" s="156"/>
      <c r="J455" s="76"/>
      <c r="K455" s="77"/>
      <c r="L455" s="78"/>
      <c r="M455" s="76"/>
      <c r="N455" s="77"/>
      <c r="O455" s="78"/>
      <c r="P455" s="63" t="s">
        <v>349</v>
      </c>
      <c r="Q455" s="68"/>
      <c r="R455" s="69"/>
      <c r="S455" s="70"/>
      <c r="T455" s="71"/>
      <c r="U455" s="79"/>
    </row>
    <row r="456" spans="1:22" ht="14.45" customHeight="1">
      <c r="A456" s="150" t="s">
        <v>351</v>
      </c>
      <c r="B456" s="108" t="s">
        <v>88</v>
      </c>
      <c r="C456" s="153"/>
      <c r="D456" s="154"/>
      <c r="E456" s="155"/>
      <c r="F456" s="156"/>
      <c r="G456" s="154"/>
      <c r="H456" s="155"/>
      <c r="I456" s="156"/>
      <c r="J456" s="76"/>
      <c r="K456" s="77"/>
      <c r="L456" s="78"/>
      <c r="M456" s="76"/>
      <c r="N456" s="77"/>
      <c r="O456" s="78"/>
      <c r="P456" s="63" t="s">
        <v>349</v>
      </c>
      <c r="Q456" s="68"/>
      <c r="R456" s="69"/>
      <c r="S456" s="70"/>
      <c r="T456" s="71"/>
      <c r="U456" s="79"/>
    </row>
    <row r="457" spans="1:22" ht="14.45" customHeight="1">
      <c r="A457" s="150" t="s">
        <v>352</v>
      </c>
      <c r="B457" s="108" t="s">
        <v>88</v>
      </c>
      <c r="C457" s="153"/>
      <c r="D457" s="154"/>
      <c r="E457" s="155"/>
      <c r="F457" s="156"/>
      <c r="G457" s="154"/>
      <c r="H457" s="155"/>
      <c r="I457" s="156"/>
      <c r="J457" s="154"/>
      <c r="K457" s="155"/>
      <c r="L457" s="156"/>
      <c r="M457" s="76"/>
      <c r="N457" s="77"/>
      <c r="O457" s="78"/>
      <c r="P457" s="63" t="s">
        <v>349</v>
      </c>
      <c r="Q457" s="68"/>
      <c r="R457" s="69"/>
      <c r="S457" s="70"/>
      <c r="T457" s="71"/>
      <c r="U457" s="79"/>
    </row>
    <row r="458" spans="1:22" ht="14.45" customHeight="1">
      <c r="A458" s="150" t="s">
        <v>353</v>
      </c>
      <c r="B458" s="108" t="s">
        <v>88</v>
      </c>
      <c r="C458" s="152"/>
      <c r="D458" s="154"/>
      <c r="E458" s="155"/>
      <c r="F458" s="156"/>
      <c r="G458" s="80"/>
      <c r="H458" s="81"/>
      <c r="I458" s="82"/>
      <c r="J458" s="80"/>
      <c r="K458" s="81"/>
      <c r="L458" s="82"/>
      <c r="M458" s="80"/>
      <c r="N458" s="81"/>
      <c r="O458" s="82"/>
      <c r="P458" s="63" t="s">
        <v>349</v>
      </c>
      <c r="Q458" s="72"/>
      <c r="R458" s="73"/>
      <c r="S458" s="74"/>
      <c r="T458" s="75"/>
      <c r="U458" s="79"/>
    </row>
    <row r="459" spans="1:22" ht="50.45" customHeight="1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38"/>
      <c r="R459" s="38"/>
      <c r="S459" s="38"/>
      <c r="T459" s="38"/>
      <c r="U459" s="38"/>
      <c r="V459" s="38"/>
    </row>
    <row r="460" spans="1:22" ht="14.45" customHeight="1">
      <c r="A460" s="135" t="s">
        <v>330</v>
      </c>
      <c r="B460" s="135" t="s">
        <v>331</v>
      </c>
      <c r="C460" s="136"/>
      <c r="D460" s="137" t="s">
        <v>332</v>
      </c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9"/>
      <c r="P460" s="140" t="s">
        <v>333</v>
      </c>
      <c r="Q460" s="141"/>
      <c r="R460" s="142"/>
      <c r="S460" s="140" t="s">
        <v>355</v>
      </c>
      <c r="T460" s="142"/>
      <c r="U460" s="79"/>
    </row>
    <row r="461" spans="1:22">
      <c r="A461" s="143"/>
      <c r="B461" s="143"/>
      <c r="C461" s="144"/>
      <c r="D461" s="137" t="s">
        <v>334</v>
      </c>
      <c r="E461" s="138"/>
      <c r="F461" s="139"/>
      <c r="G461" s="137" t="s">
        <v>335</v>
      </c>
      <c r="H461" s="138"/>
      <c r="I461" s="139"/>
      <c r="J461" s="137" t="s">
        <v>336</v>
      </c>
      <c r="K461" s="138"/>
      <c r="L461" s="139"/>
      <c r="M461" s="137" t="s">
        <v>337</v>
      </c>
      <c r="N461" s="138"/>
      <c r="O461" s="139"/>
      <c r="P461" s="145"/>
      <c r="Q461" s="146"/>
      <c r="R461" s="147"/>
      <c r="S461" s="145"/>
      <c r="T461" s="147"/>
      <c r="U461" s="79"/>
    </row>
    <row r="462" spans="1:22">
      <c r="A462" s="148"/>
      <c r="B462" s="148"/>
      <c r="C462" s="149"/>
      <c r="D462" s="137" t="s">
        <v>338</v>
      </c>
      <c r="E462" s="138"/>
      <c r="F462" s="139"/>
      <c r="G462" s="137" t="s">
        <v>338</v>
      </c>
      <c r="H462" s="138"/>
      <c r="I462" s="139"/>
      <c r="J462" s="137" t="s">
        <v>338</v>
      </c>
      <c r="K462" s="138"/>
      <c r="L462" s="139"/>
      <c r="M462" s="137" t="s">
        <v>338</v>
      </c>
      <c r="N462" s="138"/>
      <c r="O462" s="139"/>
      <c r="P462" s="137" t="s">
        <v>339</v>
      </c>
      <c r="Q462" s="138"/>
      <c r="R462" s="139"/>
      <c r="S462" s="137" t="s">
        <v>359</v>
      </c>
      <c r="T462" s="139"/>
      <c r="U462" s="79"/>
    </row>
    <row r="463" spans="1:22" ht="14.45" customHeight="1">
      <c r="A463" s="150" t="s">
        <v>340</v>
      </c>
      <c r="B463" s="108" t="s">
        <v>88</v>
      </c>
      <c r="C463" s="151"/>
      <c r="D463" s="154"/>
      <c r="E463" s="155"/>
      <c r="F463" s="156"/>
      <c r="G463" s="76"/>
      <c r="H463" s="77"/>
      <c r="I463" s="78"/>
      <c r="J463" s="76"/>
      <c r="K463" s="77"/>
      <c r="L463" s="78"/>
      <c r="M463" s="76"/>
      <c r="N463" s="77"/>
      <c r="O463" s="78"/>
      <c r="P463" s="63" t="s">
        <v>341</v>
      </c>
      <c r="Q463" s="64"/>
      <c r="R463" s="65"/>
      <c r="S463" s="66">
        <v>14</v>
      </c>
      <c r="T463" s="67"/>
      <c r="U463" s="79"/>
    </row>
    <row r="464" spans="1:22" ht="14.45" customHeight="1">
      <c r="A464" s="150" t="s">
        <v>342</v>
      </c>
      <c r="B464" s="108" t="s">
        <v>88</v>
      </c>
      <c r="C464" s="152"/>
      <c r="D464" s="154"/>
      <c r="E464" s="155"/>
      <c r="F464" s="156"/>
      <c r="G464" s="154"/>
      <c r="H464" s="155"/>
      <c r="I464" s="156"/>
      <c r="J464" s="76"/>
      <c r="K464" s="77"/>
      <c r="L464" s="78"/>
      <c r="M464" s="76"/>
      <c r="N464" s="77"/>
      <c r="O464" s="78"/>
      <c r="P464" s="63" t="s">
        <v>341</v>
      </c>
      <c r="Q464" s="68"/>
      <c r="R464" s="69"/>
      <c r="S464" s="70"/>
      <c r="T464" s="71"/>
      <c r="U464" s="79"/>
    </row>
    <row r="465" spans="1:22" ht="14.45" customHeight="1">
      <c r="A465" s="150" t="s">
        <v>343</v>
      </c>
      <c r="B465" s="108" t="s">
        <v>90</v>
      </c>
      <c r="C465" s="151"/>
      <c r="D465" s="154"/>
      <c r="E465" s="155"/>
      <c r="F465" s="156"/>
      <c r="G465" s="76"/>
      <c r="H465" s="77"/>
      <c r="I465" s="78"/>
      <c r="J465" s="76"/>
      <c r="K465" s="77"/>
      <c r="L465" s="78"/>
      <c r="M465" s="76"/>
      <c r="N465" s="77"/>
      <c r="O465" s="78"/>
      <c r="P465" s="63" t="s">
        <v>341</v>
      </c>
      <c r="Q465" s="68"/>
      <c r="R465" s="69"/>
      <c r="S465" s="70"/>
      <c r="T465" s="71"/>
      <c r="U465" s="79"/>
    </row>
    <row r="466" spans="1:22" ht="14.45" customHeight="1">
      <c r="A466" s="150" t="s">
        <v>344</v>
      </c>
      <c r="B466" s="108" t="s">
        <v>90</v>
      </c>
      <c r="C466" s="153"/>
      <c r="D466" s="154"/>
      <c r="E466" s="155"/>
      <c r="F466" s="156"/>
      <c r="G466" s="154"/>
      <c r="H466" s="155"/>
      <c r="I466" s="156"/>
      <c r="J466" s="76"/>
      <c r="K466" s="77"/>
      <c r="L466" s="78"/>
      <c r="M466" s="76"/>
      <c r="N466" s="77"/>
      <c r="O466" s="78"/>
      <c r="P466" s="63" t="s">
        <v>341</v>
      </c>
      <c r="Q466" s="68"/>
      <c r="R466" s="69"/>
      <c r="S466" s="70"/>
      <c r="T466" s="71"/>
      <c r="U466" s="79"/>
    </row>
    <row r="467" spans="1:22" ht="14.45" customHeight="1">
      <c r="A467" s="150" t="s">
        <v>345</v>
      </c>
      <c r="B467" s="108" t="s">
        <v>90</v>
      </c>
      <c r="C467" s="153"/>
      <c r="D467" s="154"/>
      <c r="E467" s="155"/>
      <c r="F467" s="156"/>
      <c r="G467" s="154"/>
      <c r="H467" s="155"/>
      <c r="I467" s="156"/>
      <c r="J467" s="76"/>
      <c r="K467" s="77"/>
      <c r="L467" s="78"/>
      <c r="M467" s="76"/>
      <c r="N467" s="77"/>
      <c r="O467" s="78"/>
      <c r="P467" s="63" t="s">
        <v>341</v>
      </c>
      <c r="Q467" s="68"/>
      <c r="R467" s="69"/>
      <c r="S467" s="70"/>
      <c r="T467" s="71"/>
      <c r="U467" s="79"/>
    </row>
    <row r="468" spans="1:22" ht="14.45" customHeight="1">
      <c r="A468" s="150" t="s">
        <v>346</v>
      </c>
      <c r="B468" s="108" t="s">
        <v>90</v>
      </c>
      <c r="C468" s="153"/>
      <c r="D468" s="154"/>
      <c r="E468" s="155"/>
      <c r="F468" s="156"/>
      <c r="G468" s="154"/>
      <c r="H468" s="155"/>
      <c r="I468" s="156"/>
      <c r="J468" s="76"/>
      <c r="K468" s="77"/>
      <c r="L468" s="78"/>
      <c r="M468" s="76"/>
      <c r="N468" s="77"/>
      <c r="O468" s="78"/>
      <c r="P468" s="63" t="s">
        <v>341</v>
      </c>
      <c r="Q468" s="68"/>
      <c r="R468" s="69"/>
      <c r="S468" s="70"/>
      <c r="T468" s="71"/>
      <c r="U468" s="79"/>
    </row>
    <row r="469" spans="1:22" ht="14.45" customHeight="1">
      <c r="A469" s="150" t="s">
        <v>347</v>
      </c>
      <c r="B469" s="108" t="s">
        <v>90</v>
      </c>
      <c r="C469" s="152"/>
      <c r="D469" s="154"/>
      <c r="E469" s="155"/>
      <c r="F469" s="156"/>
      <c r="G469" s="154"/>
      <c r="H469" s="155"/>
      <c r="I469" s="156"/>
      <c r="J469" s="154"/>
      <c r="K469" s="155"/>
      <c r="L469" s="156"/>
      <c r="M469" s="76"/>
      <c r="N469" s="77"/>
      <c r="O469" s="78"/>
      <c r="P469" s="63" t="s">
        <v>341</v>
      </c>
      <c r="Q469" s="72"/>
      <c r="R469" s="73"/>
      <c r="S469" s="70"/>
      <c r="T469" s="71"/>
      <c r="U469" s="79"/>
    </row>
    <row r="470" spans="1:22" ht="14.45" customHeight="1">
      <c r="A470" s="150" t="s">
        <v>348</v>
      </c>
      <c r="B470" s="108" t="s">
        <v>88</v>
      </c>
      <c r="C470" s="151"/>
      <c r="D470" s="154"/>
      <c r="E470" s="155"/>
      <c r="F470" s="156"/>
      <c r="G470" s="76"/>
      <c r="H470" s="77"/>
      <c r="I470" s="78"/>
      <c r="J470" s="76"/>
      <c r="K470" s="77"/>
      <c r="L470" s="78"/>
      <c r="M470" s="76"/>
      <c r="N470" s="77"/>
      <c r="O470" s="78"/>
      <c r="P470" s="63" t="s">
        <v>349</v>
      </c>
      <c r="Q470" s="64"/>
      <c r="R470" s="65"/>
      <c r="S470" s="70"/>
      <c r="T470" s="71"/>
      <c r="U470" s="79"/>
    </row>
    <row r="471" spans="1:22" ht="14.45" customHeight="1">
      <c r="A471" s="150" t="s">
        <v>350</v>
      </c>
      <c r="B471" s="108" t="s">
        <v>88</v>
      </c>
      <c r="C471" s="153"/>
      <c r="D471" s="154"/>
      <c r="E471" s="155"/>
      <c r="F471" s="156"/>
      <c r="G471" s="154"/>
      <c r="H471" s="155"/>
      <c r="I471" s="156"/>
      <c r="J471" s="76"/>
      <c r="K471" s="77"/>
      <c r="L471" s="78"/>
      <c r="M471" s="76"/>
      <c r="N471" s="77"/>
      <c r="O471" s="78"/>
      <c r="P471" s="63" t="s">
        <v>349</v>
      </c>
      <c r="Q471" s="68"/>
      <c r="R471" s="69"/>
      <c r="S471" s="70"/>
      <c r="T471" s="71"/>
      <c r="U471" s="79"/>
    </row>
    <row r="472" spans="1:22" ht="14.45" customHeight="1">
      <c r="A472" s="150" t="s">
        <v>351</v>
      </c>
      <c r="B472" s="108" t="s">
        <v>88</v>
      </c>
      <c r="C472" s="153"/>
      <c r="D472" s="154"/>
      <c r="E472" s="155"/>
      <c r="F472" s="156"/>
      <c r="G472" s="154"/>
      <c r="H472" s="155"/>
      <c r="I472" s="156"/>
      <c r="J472" s="76"/>
      <c r="K472" s="77"/>
      <c r="L472" s="78"/>
      <c r="M472" s="76"/>
      <c r="N472" s="77"/>
      <c r="O472" s="78"/>
      <c r="P472" s="63" t="s">
        <v>349</v>
      </c>
      <c r="Q472" s="68"/>
      <c r="R472" s="69"/>
      <c r="S472" s="70"/>
      <c r="T472" s="71"/>
      <c r="U472" s="79"/>
    </row>
    <row r="473" spans="1:22" ht="14.45" customHeight="1">
      <c r="A473" s="150" t="s">
        <v>352</v>
      </c>
      <c r="B473" s="108" t="s">
        <v>88</v>
      </c>
      <c r="C473" s="153"/>
      <c r="D473" s="154"/>
      <c r="E473" s="155"/>
      <c r="F473" s="156"/>
      <c r="G473" s="154"/>
      <c r="H473" s="155"/>
      <c r="I473" s="156"/>
      <c r="J473" s="154"/>
      <c r="K473" s="155"/>
      <c r="L473" s="156"/>
      <c r="M473" s="76"/>
      <c r="N473" s="77"/>
      <c r="O473" s="78"/>
      <c r="P473" s="63" t="s">
        <v>349</v>
      </c>
      <c r="Q473" s="68"/>
      <c r="R473" s="69"/>
      <c r="S473" s="70"/>
      <c r="T473" s="71"/>
      <c r="U473" s="79"/>
    </row>
    <row r="474" spans="1:22" ht="14.45" customHeight="1">
      <c r="A474" s="150" t="s">
        <v>353</v>
      </c>
      <c r="B474" s="108" t="s">
        <v>88</v>
      </c>
      <c r="C474" s="152"/>
      <c r="D474" s="154"/>
      <c r="E474" s="155"/>
      <c r="F474" s="156"/>
      <c r="G474" s="80"/>
      <c r="H474" s="81"/>
      <c r="I474" s="82"/>
      <c r="J474" s="80"/>
      <c r="K474" s="81"/>
      <c r="L474" s="82"/>
      <c r="M474" s="80"/>
      <c r="N474" s="81"/>
      <c r="O474" s="82"/>
      <c r="P474" s="63" t="s">
        <v>349</v>
      </c>
      <c r="Q474" s="72"/>
      <c r="R474" s="73"/>
      <c r="S474" s="74"/>
      <c r="T474" s="75"/>
      <c r="U474" s="79"/>
    </row>
    <row r="475" spans="1:22" ht="14.45" customHeight="1">
      <c r="A475" s="83" t="s">
        <v>451</v>
      </c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</row>
    <row r="476" spans="1:22" ht="14.45" customHeight="1">
      <c r="A476" s="83" t="s">
        <v>404</v>
      </c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</row>
    <row r="477" spans="1:22" ht="14.45" customHeight="1">
      <c r="A477" s="38" t="s">
        <v>405</v>
      </c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</row>
    <row r="478" spans="1:22" ht="45.95" customHeight="1">
      <c r="A478" s="175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38"/>
      <c r="T478" s="38"/>
      <c r="U478" s="38"/>
      <c r="V478" s="38"/>
    </row>
    <row r="479" spans="1:22" ht="14.45" customHeight="1">
      <c r="A479" s="135" t="s">
        <v>330</v>
      </c>
      <c r="B479" s="135" t="s">
        <v>331</v>
      </c>
      <c r="C479" s="136"/>
      <c r="D479" s="137" t="s">
        <v>332</v>
      </c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9"/>
      <c r="P479" s="140" t="s">
        <v>333</v>
      </c>
      <c r="Q479" s="141"/>
      <c r="R479" s="142"/>
      <c r="S479" s="140" t="s">
        <v>355</v>
      </c>
      <c r="T479" s="142"/>
      <c r="U479" s="79"/>
    </row>
    <row r="480" spans="1:22">
      <c r="A480" s="143"/>
      <c r="B480" s="143"/>
      <c r="C480" s="144"/>
      <c r="D480" s="137" t="s">
        <v>334</v>
      </c>
      <c r="E480" s="138"/>
      <c r="F480" s="139"/>
      <c r="G480" s="137" t="s">
        <v>335</v>
      </c>
      <c r="H480" s="138"/>
      <c r="I480" s="139"/>
      <c r="J480" s="137" t="s">
        <v>336</v>
      </c>
      <c r="K480" s="138"/>
      <c r="L480" s="139"/>
      <c r="M480" s="137" t="s">
        <v>337</v>
      </c>
      <c r="N480" s="138"/>
      <c r="O480" s="139"/>
      <c r="P480" s="145"/>
      <c r="Q480" s="146"/>
      <c r="R480" s="147"/>
      <c r="S480" s="145"/>
      <c r="T480" s="147"/>
      <c r="U480" s="79"/>
    </row>
    <row r="481" spans="1:22">
      <c r="A481" s="148"/>
      <c r="B481" s="148"/>
      <c r="C481" s="149"/>
      <c r="D481" s="137" t="s">
        <v>338</v>
      </c>
      <c r="E481" s="138"/>
      <c r="F481" s="139"/>
      <c r="G481" s="137" t="s">
        <v>338</v>
      </c>
      <c r="H481" s="138"/>
      <c r="I481" s="139"/>
      <c r="J481" s="137" t="s">
        <v>338</v>
      </c>
      <c r="K481" s="138"/>
      <c r="L481" s="139"/>
      <c r="M481" s="137" t="s">
        <v>338</v>
      </c>
      <c r="N481" s="138"/>
      <c r="O481" s="139"/>
      <c r="P481" s="137" t="s">
        <v>339</v>
      </c>
      <c r="Q481" s="138"/>
      <c r="R481" s="139"/>
      <c r="S481" s="137" t="s">
        <v>359</v>
      </c>
      <c r="T481" s="139"/>
      <c r="U481" s="79"/>
    </row>
    <row r="482" spans="1:22" ht="14.45" customHeight="1">
      <c r="A482" s="150" t="s">
        <v>340</v>
      </c>
      <c r="B482" s="108" t="s">
        <v>88</v>
      </c>
      <c r="C482" s="151"/>
      <c r="D482" s="154"/>
      <c r="E482" s="155"/>
      <c r="F482" s="156"/>
      <c r="G482" s="76"/>
      <c r="H482" s="77"/>
      <c r="I482" s="78"/>
      <c r="J482" s="76"/>
      <c r="K482" s="77"/>
      <c r="L482" s="78"/>
      <c r="M482" s="76"/>
      <c r="N482" s="77"/>
      <c r="O482" s="78"/>
      <c r="P482" s="63" t="s">
        <v>341</v>
      </c>
      <c r="Q482" s="64"/>
      <c r="R482" s="65"/>
      <c r="S482" s="66">
        <v>14</v>
      </c>
      <c r="T482" s="67"/>
      <c r="U482" s="79"/>
    </row>
    <row r="483" spans="1:22" ht="14.45" customHeight="1">
      <c r="A483" s="150" t="s">
        <v>342</v>
      </c>
      <c r="B483" s="108" t="s">
        <v>88</v>
      </c>
      <c r="C483" s="152"/>
      <c r="D483" s="154"/>
      <c r="E483" s="155"/>
      <c r="F483" s="156"/>
      <c r="G483" s="154"/>
      <c r="H483" s="155"/>
      <c r="I483" s="156"/>
      <c r="J483" s="76"/>
      <c r="K483" s="77"/>
      <c r="L483" s="78"/>
      <c r="M483" s="76"/>
      <c r="N483" s="77"/>
      <c r="O483" s="78"/>
      <c r="P483" s="63" t="s">
        <v>341</v>
      </c>
      <c r="Q483" s="68"/>
      <c r="R483" s="69"/>
      <c r="S483" s="70"/>
      <c r="T483" s="71"/>
      <c r="U483" s="79"/>
    </row>
    <row r="484" spans="1:22" ht="14.45" customHeight="1">
      <c r="A484" s="150" t="s">
        <v>343</v>
      </c>
      <c r="B484" s="108" t="s">
        <v>90</v>
      </c>
      <c r="C484" s="151"/>
      <c r="D484" s="154"/>
      <c r="E484" s="155"/>
      <c r="F484" s="156"/>
      <c r="G484" s="76"/>
      <c r="H484" s="77"/>
      <c r="I484" s="78"/>
      <c r="J484" s="76"/>
      <c r="K484" s="77"/>
      <c r="L484" s="78"/>
      <c r="M484" s="76"/>
      <c r="N484" s="77"/>
      <c r="O484" s="78"/>
      <c r="P484" s="63" t="s">
        <v>341</v>
      </c>
      <c r="Q484" s="68"/>
      <c r="R484" s="69"/>
      <c r="S484" s="70"/>
      <c r="T484" s="71"/>
      <c r="U484" s="79"/>
    </row>
    <row r="485" spans="1:22" ht="14.45" customHeight="1">
      <c r="A485" s="150" t="s">
        <v>344</v>
      </c>
      <c r="B485" s="108" t="s">
        <v>90</v>
      </c>
      <c r="C485" s="153"/>
      <c r="D485" s="154"/>
      <c r="E485" s="155"/>
      <c r="F485" s="156"/>
      <c r="G485" s="154"/>
      <c r="H485" s="155"/>
      <c r="I485" s="156"/>
      <c r="J485" s="76"/>
      <c r="K485" s="77"/>
      <c r="L485" s="78"/>
      <c r="M485" s="76"/>
      <c r="N485" s="77"/>
      <c r="O485" s="78"/>
      <c r="P485" s="63" t="s">
        <v>341</v>
      </c>
      <c r="Q485" s="68"/>
      <c r="R485" s="69"/>
      <c r="S485" s="70"/>
      <c r="T485" s="71"/>
      <c r="U485" s="79"/>
    </row>
    <row r="486" spans="1:22" ht="14.45" customHeight="1">
      <c r="A486" s="150" t="s">
        <v>345</v>
      </c>
      <c r="B486" s="108" t="s">
        <v>90</v>
      </c>
      <c r="C486" s="153"/>
      <c r="D486" s="154"/>
      <c r="E486" s="155"/>
      <c r="F486" s="156"/>
      <c r="G486" s="154"/>
      <c r="H486" s="155"/>
      <c r="I486" s="156"/>
      <c r="J486" s="76"/>
      <c r="K486" s="77"/>
      <c r="L486" s="78"/>
      <c r="M486" s="76"/>
      <c r="N486" s="77"/>
      <c r="O486" s="78"/>
      <c r="P486" s="63" t="s">
        <v>341</v>
      </c>
      <c r="Q486" s="68"/>
      <c r="R486" s="69"/>
      <c r="S486" s="70"/>
      <c r="T486" s="71"/>
      <c r="U486" s="79"/>
    </row>
    <row r="487" spans="1:22" ht="14.45" customHeight="1">
      <c r="A487" s="150" t="s">
        <v>346</v>
      </c>
      <c r="B487" s="108" t="s">
        <v>90</v>
      </c>
      <c r="C487" s="153"/>
      <c r="D487" s="154"/>
      <c r="E487" s="155"/>
      <c r="F487" s="156"/>
      <c r="G487" s="154"/>
      <c r="H487" s="155"/>
      <c r="I487" s="156"/>
      <c r="J487" s="76"/>
      <c r="K487" s="77"/>
      <c r="L487" s="78"/>
      <c r="M487" s="76"/>
      <c r="N487" s="77"/>
      <c r="O487" s="78"/>
      <c r="P487" s="63" t="s">
        <v>341</v>
      </c>
      <c r="Q487" s="68"/>
      <c r="R487" s="69"/>
      <c r="S487" s="70"/>
      <c r="T487" s="71"/>
      <c r="U487" s="79"/>
    </row>
    <row r="488" spans="1:22" ht="14.45" customHeight="1">
      <c r="A488" s="150" t="s">
        <v>347</v>
      </c>
      <c r="B488" s="108" t="s">
        <v>90</v>
      </c>
      <c r="C488" s="152"/>
      <c r="D488" s="154"/>
      <c r="E488" s="155"/>
      <c r="F488" s="156"/>
      <c r="G488" s="154"/>
      <c r="H488" s="155"/>
      <c r="I488" s="156"/>
      <c r="J488" s="154"/>
      <c r="K488" s="155"/>
      <c r="L488" s="156"/>
      <c r="M488" s="76"/>
      <c r="N488" s="77"/>
      <c r="O488" s="78"/>
      <c r="P488" s="63" t="s">
        <v>341</v>
      </c>
      <c r="Q488" s="72"/>
      <c r="R488" s="73"/>
      <c r="S488" s="70"/>
      <c r="T488" s="71"/>
      <c r="U488" s="79"/>
    </row>
    <row r="489" spans="1:22" ht="14.45" customHeight="1">
      <c r="A489" s="150" t="s">
        <v>348</v>
      </c>
      <c r="B489" s="108" t="s">
        <v>88</v>
      </c>
      <c r="C489" s="151"/>
      <c r="D489" s="154"/>
      <c r="E489" s="155"/>
      <c r="F489" s="156"/>
      <c r="G489" s="76"/>
      <c r="H489" s="77"/>
      <c r="I489" s="78"/>
      <c r="J489" s="76"/>
      <c r="K489" s="77"/>
      <c r="L489" s="78"/>
      <c r="M489" s="76"/>
      <c r="N489" s="77"/>
      <c r="O489" s="78"/>
      <c r="P489" s="63" t="s">
        <v>349</v>
      </c>
      <c r="Q489" s="64"/>
      <c r="R489" s="65"/>
      <c r="S489" s="70"/>
      <c r="T489" s="71"/>
      <c r="U489" s="79"/>
    </row>
    <row r="490" spans="1:22" ht="14.45" customHeight="1">
      <c r="A490" s="150" t="s">
        <v>350</v>
      </c>
      <c r="B490" s="108" t="s">
        <v>88</v>
      </c>
      <c r="C490" s="153"/>
      <c r="D490" s="154"/>
      <c r="E490" s="155"/>
      <c r="F490" s="156"/>
      <c r="G490" s="154"/>
      <c r="H490" s="155"/>
      <c r="I490" s="156"/>
      <c r="J490" s="76"/>
      <c r="K490" s="77"/>
      <c r="L490" s="78"/>
      <c r="M490" s="76"/>
      <c r="N490" s="77"/>
      <c r="O490" s="78"/>
      <c r="P490" s="63" t="s">
        <v>349</v>
      </c>
      <c r="Q490" s="68"/>
      <c r="R490" s="69"/>
      <c r="S490" s="70"/>
      <c r="T490" s="71"/>
      <c r="U490" s="79"/>
    </row>
    <row r="491" spans="1:22" ht="14.45" customHeight="1">
      <c r="A491" s="150" t="s">
        <v>351</v>
      </c>
      <c r="B491" s="108" t="s">
        <v>88</v>
      </c>
      <c r="C491" s="153"/>
      <c r="D491" s="154"/>
      <c r="E491" s="155"/>
      <c r="F491" s="156"/>
      <c r="G491" s="154"/>
      <c r="H491" s="155"/>
      <c r="I491" s="156"/>
      <c r="J491" s="76"/>
      <c r="K491" s="77"/>
      <c r="L491" s="78"/>
      <c r="M491" s="76"/>
      <c r="N491" s="77"/>
      <c r="O491" s="78"/>
      <c r="P491" s="63" t="s">
        <v>349</v>
      </c>
      <c r="Q491" s="68"/>
      <c r="R491" s="69"/>
      <c r="S491" s="70"/>
      <c r="T491" s="71"/>
      <c r="U491" s="79"/>
    </row>
    <row r="492" spans="1:22" ht="14.45" customHeight="1">
      <c r="A492" s="150" t="s">
        <v>352</v>
      </c>
      <c r="B492" s="108" t="s">
        <v>88</v>
      </c>
      <c r="C492" s="153"/>
      <c r="D492" s="154"/>
      <c r="E492" s="155"/>
      <c r="F492" s="156"/>
      <c r="G492" s="154"/>
      <c r="H492" s="155"/>
      <c r="I492" s="156"/>
      <c r="J492" s="154"/>
      <c r="K492" s="155"/>
      <c r="L492" s="156"/>
      <c r="M492" s="76"/>
      <c r="N492" s="77"/>
      <c r="O492" s="78"/>
      <c r="P492" s="63" t="s">
        <v>349</v>
      </c>
      <c r="Q492" s="68"/>
      <c r="R492" s="69"/>
      <c r="S492" s="70"/>
      <c r="T492" s="71"/>
      <c r="U492" s="79"/>
    </row>
    <row r="493" spans="1:22" ht="14.45" customHeight="1">
      <c r="A493" s="150" t="s">
        <v>353</v>
      </c>
      <c r="B493" s="108" t="s">
        <v>88</v>
      </c>
      <c r="C493" s="152"/>
      <c r="D493" s="154"/>
      <c r="E493" s="155"/>
      <c r="F493" s="156"/>
      <c r="G493" s="80"/>
      <c r="H493" s="81"/>
      <c r="I493" s="82"/>
      <c r="J493" s="80"/>
      <c r="K493" s="81"/>
      <c r="L493" s="82"/>
      <c r="M493" s="80"/>
      <c r="N493" s="81"/>
      <c r="O493" s="82"/>
      <c r="P493" s="63" t="s">
        <v>349</v>
      </c>
      <c r="Q493" s="72"/>
      <c r="R493" s="73"/>
      <c r="S493" s="74"/>
      <c r="T493" s="75"/>
      <c r="U493" s="79"/>
    </row>
    <row r="494" spans="1:22" ht="51.6" customHeight="1">
      <c r="A494" s="175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38"/>
      <c r="T494" s="38"/>
      <c r="U494" s="38"/>
      <c r="V494" s="38"/>
    </row>
    <row r="495" spans="1:22" ht="14.45" customHeight="1">
      <c r="A495" s="135" t="s">
        <v>330</v>
      </c>
      <c r="B495" s="135" t="s">
        <v>331</v>
      </c>
      <c r="C495" s="136"/>
      <c r="D495" s="137" t="s">
        <v>332</v>
      </c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9"/>
      <c r="P495" s="140" t="s">
        <v>333</v>
      </c>
      <c r="Q495" s="141"/>
      <c r="R495" s="142"/>
      <c r="S495" s="140" t="s">
        <v>355</v>
      </c>
      <c r="T495" s="142"/>
      <c r="U495" s="79"/>
    </row>
    <row r="496" spans="1:22">
      <c r="A496" s="143"/>
      <c r="B496" s="143"/>
      <c r="C496" s="144"/>
      <c r="D496" s="137" t="s">
        <v>334</v>
      </c>
      <c r="E496" s="138"/>
      <c r="F496" s="139"/>
      <c r="G496" s="137" t="s">
        <v>335</v>
      </c>
      <c r="H496" s="138"/>
      <c r="I496" s="139"/>
      <c r="J496" s="137" t="s">
        <v>336</v>
      </c>
      <c r="K496" s="138"/>
      <c r="L496" s="139"/>
      <c r="M496" s="137" t="s">
        <v>337</v>
      </c>
      <c r="N496" s="138"/>
      <c r="O496" s="139"/>
      <c r="P496" s="145"/>
      <c r="Q496" s="146"/>
      <c r="R496" s="147"/>
      <c r="S496" s="145"/>
      <c r="T496" s="147"/>
      <c r="U496" s="79"/>
    </row>
    <row r="497" spans="1:21">
      <c r="A497" s="148"/>
      <c r="B497" s="148"/>
      <c r="C497" s="149"/>
      <c r="D497" s="137" t="s">
        <v>338</v>
      </c>
      <c r="E497" s="138"/>
      <c r="F497" s="139"/>
      <c r="G497" s="137" t="s">
        <v>338</v>
      </c>
      <c r="H497" s="138"/>
      <c r="I497" s="139"/>
      <c r="J497" s="137" t="s">
        <v>338</v>
      </c>
      <c r="K497" s="138"/>
      <c r="L497" s="139"/>
      <c r="M497" s="137" t="s">
        <v>338</v>
      </c>
      <c r="N497" s="138"/>
      <c r="O497" s="139"/>
      <c r="P497" s="137" t="s">
        <v>339</v>
      </c>
      <c r="Q497" s="138"/>
      <c r="R497" s="139"/>
      <c r="S497" s="137" t="s">
        <v>359</v>
      </c>
      <c r="T497" s="139"/>
      <c r="U497" s="79"/>
    </row>
    <row r="498" spans="1:21" ht="14.45" customHeight="1">
      <c r="A498" s="150" t="s">
        <v>340</v>
      </c>
      <c r="B498" s="108" t="s">
        <v>88</v>
      </c>
      <c r="C498" s="151"/>
      <c r="D498" s="154"/>
      <c r="E498" s="155"/>
      <c r="F498" s="156"/>
      <c r="G498" s="76"/>
      <c r="H498" s="77"/>
      <c r="I498" s="78"/>
      <c r="J498" s="76"/>
      <c r="K498" s="77"/>
      <c r="L498" s="78"/>
      <c r="M498" s="76"/>
      <c r="N498" s="77"/>
      <c r="O498" s="78"/>
      <c r="P498" s="63" t="s">
        <v>341</v>
      </c>
      <c r="Q498" s="64"/>
      <c r="R498" s="65"/>
      <c r="S498" s="66">
        <v>14</v>
      </c>
      <c r="T498" s="67"/>
      <c r="U498" s="79"/>
    </row>
    <row r="499" spans="1:21" ht="14.45" customHeight="1">
      <c r="A499" s="150" t="s">
        <v>342</v>
      </c>
      <c r="B499" s="108" t="s">
        <v>88</v>
      </c>
      <c r="C499" s="152"/>
      <c r="D499" s="154"/>
      <c r="E499" s="155"/>
      <c r="F499" s="156"/>
      <c r="G499" s="154"/>
      <c r="H499" s="155"/>
      <c r="I499" s="156"/>
      <c r="J499" s="76"/>
      <c r="K499" s="77"/>
      <c r="L499" s="78"/>
      <c r="M499" s="76"/>
      <c r="N499" s="77"/>
      <c r="O499" s="78"/>
      <c r="P499" s="63" t="s">
        <v>341</v>
      </c>
      <c r="Q499" s="68"/>
      <c r="R499" s="69"/>
      <c r="S499" s="70"/>
      <c r="T499" s="71"/>
      <c r="U499" s="79"/>
    </row>
    <row r="500" spans="1:21" ht="14.45" customHeight="1">
      <c r="A500" s="150" t="s">
        <v>343</v>
      </c>
      <c r="B500" s="108" t="s">
        <v>90</v>
      </c>
      <c r="C500" s="151"/>
      <c r="D500" s="154"/>
      <c r="E500" s="155"/>
      <c r="F500" s="156"/>
      <c r="G500" s="76"/>
      <c r="H500" s="77"/>
      <c r="I500" s="78"/>
      <c r="J500" s="76"/>
      <c r="K500" s="77"/>
      <c r="L500" s="78"/>
      <c r="M500" s="76"/>
      <c r="N500" s="77"/>
      <c r="O500" s="78"/>
      <c r="P500" s="63" t="s">
        <v>341</v>
      </c>
      <c r="Q500" s="68"/>
      <c r="R500" s="69"/>
      <c r="S500" s="70"/>
      <c r="T500" s="71"/>
      <c r="U500" s="79"/>
    </row>
    <row r="501" spans="1:21" ht="14.45" customHeight="1">
      <c r="A501" s="150" t="s">
        <v>344</v>
      </c>
      <c r="B501" s="108" t="s">
        <v>90</v>
      </c>
      <c r="C501" s="153"/>
      <c r="D501" s="154"/>
      <c r="E501" s="155"/>
      <c r="F501" s="156"/>
      <c r="G501" s="154"/>
      <c r="H501" s="155"/>
      <c r="I501" s="156"/>
      <c r="J501" s="76"/>
      <c r="K501" s="77"/>
      <c r="L501" s="78"/>
      <c r="M501" s="76"/>
      <c r="N501" s="77"/>
      <c r="O501" s="78"/>
      <c r="P501" s="63" t="s">
        <v>341</v>
      </c>
      <c r="Q501" s="68"/>
      <c r="R501" s="69"/>
      <c r="S501" s="70"/>
      <c r="T501" s="71"/>
      <c r="U501" s="79"/>
    </row>
    <row r="502" spans="1:21" ht="14.45" customHeight="1">
      <c r="A502" s="150" t="s">
        <v>345</v>
      </c>
      <c r="B502" s="108" t="s">
        <v>90</v>
      </c>
      <c r="C502" s="153"/>
      <c r="D502" s="154"/>
      <c r="E502" s="155"/>
      <c r="F502" s="156"/>
      <c r="G502" s="154"/>
      <c r="H502" s="155"/>
      <c r="I502" s="156"/>
      <c r="J502" s="76"/>
      <c r="K502" s="77"/>
      <c r="L502" s="78"/>
      <c r="M502" s="76"/>
      <c r="N502" s="77"/>
      <c r="O502" s="78"/>
      <c r="P502" s="63" t="s">
        <v>341</v>
      </c>
      <c r="Q502" s="68"/>
      <c r="R502" s="69"/>
      <c r="S502" s="70"/>
      <c r="T502" s="71"/>
      <c r="U502" s="79"/>
    </row>
    <row r="503" spans="1:21" ht="14.45" customHeight="1">
      <c r="A503" s="150" t="s">
        <v>346</v>
      </c>
      <c r="B503" s="108" t="s">
        <v>90</v>
      </c>
      <c r="C503" s="153"/>
      <c r="D503" s="154"/>
      <c r="E503" s="155"/>
      <c r="F503" s="156"/>
      <c r="G503" s="154"/>
      <c r="H503" s="155"/>
      <c r="I503" s="156"/>
      <c r="J503" s="76"/>
      <c r="K503" s="77"/>
      <c r="L503" s="78"/>
      <c r="M503" s="76"/>
      <c r="N503" s="77"/>
      <c r="O503" s="78"/>
      <c r="P503" s="63" t="s">
        <v>341</v>
      </c>
      <c r="Q503" s="68"/>
      <c r="R503" s="69"/>
      <c r="S503" s="70"/>
      <c r="T503" s="71"/>
      <c r="U503" s="79"/>
    </row>
    <row r="504" spans="1:21" ht="14.45" customHeight="1">
      <c r="A504" s="150" t="s">
        <v>347</v>
      </c>
      <c r="B504" s="108" t="s">
        <v>90</v>
      </c>
      <c r="C504" s="152"/>
      <c r="D504" s="154"/>
      <c r="E504" s="155"/>
      <c r="F504" s="156"/>
      <c r="G504" s="154"/>
      <c r="H504" s="155"/>
      <c r="I504" s="156"/>
      <c r="J504" s="154"/>
      <c r="K504" s="155"/>
      <c r="L504" s="156"/>
      <c r="M504" s="76"/>
      <c r="N504" s="77"/>
      <c r="O504" s="78"/>
      <c r="P504" s="63" t="s">
        <v>341</v>
      </c>
      <c r="Q504" s="72"/>
      <c r="R504" s="73"/>
      <c r="S504" s="70"/>
      <c r="T504" s="71"/>
      <c r="U504" s="79"/>
    </row>
    <row r="505" spans="1:21" ht="14.45" customHeight="1">
      <c r="A505" s="150" t="s">
        <v>348</v>
      </c>
      <c r="B505" s="108" t="s">
        <v>88</v>
      </c>
      <c r="C505" s="151"/>
      <c r="D505" s="154"/>
      <c r="E505" s="155"/>
      <c r="F505" s="156"/>
      <c r="G505" s="76"/>
      <c r="H505" s="77"/>
      <c r="I505" s="78"/>
      <c r="J505" s="76"/>
      <c r="K505" s="77"/>
      <c r="L505" s="78"/>
      <c r="M505" s="76"/>
      <c r="N505" s="77"/>
      <c r="O505" s="78"/>
      <c r="P505" s="63" t="s">
        <v>349</v>
      </c>
      <c r="Q505" s="64"/>
      <c r="R505" s="65"/>
      <c r="S505" s="70"/>
      <c r="T505" s="71"/>
      <c r="U505" s="79"/>
    </row>
    <row r="506" spans="1:21" ht="14.45" customHeight="1">
      <c r="A506" s="150" t="s">
        <v>350</v>
      </c>
      <c r="B506" s="108" t="s">
        <v>88</v>
      </c>
      <c r="C506" s="153"/>
      <c r="D506" s="154"/>
      <c r="E506" s="155"/>
      <c r="F506" s="156"/>
      <c r="G506" s="154"/>
      <c r="H506" s="155"/>
      <c r="I506" s="156"/>
      <c r="J506" s="76"/>
      <c r="K506" s="77"/>
      <c r="L506" s="78"/>
      <c r="M506" s="76"/>
      <c r="N506" s="77"/>
      <c r="O506" s="78"/>
      <c r="P506" s="63" t="s">
        <v>349</v>
      </c>
      <c r="Q506" s="68"/>
      <c r="R506" s="69"/>
      <c r="S506" s="70"/>
      <c r="T506" s="71"/>
      <c r="U506" s="79"/>
    </row>
    <row r="507" spans="1:21" ht="14.45" customHeight="1">
      <c r="A507" s="150" t="s">
        <v>351</v>
      </c>
      <c r="B507" s="108" t="s">
        <v>88</v>
      </c>
      <c r="C507" s="153"/>
      <c r="D507" s="154"/>
      <c r="E507" s="155"/>
      <c r="F507" s="156"/>
      <c r="G507" s="154"/>
      <c r="H507" s="155"/>
      <c r="I507" s="156"/>
      <c r="J507" s="76"/>
      <c r="K507" s="77"/>
      <c r="L507" s="78"/>
      <c r="M507" s="76"/>
      <c r="N507" s="77"/>
      <c r="O507" s="78"/>
      <c r="P507" s="63" t="s">
        <v>349</v>
      </c>
      <c r="Q507" s="68"/>
      <c r="R507" s="69"/>
      <c r="S507" s="70"/>
      <c r="T507" s="71"/>
      <c r="U507" s="79"/>
    </row>
    <row r="508" spans="1:21" ht="14.45" customHeight="1">
      <c r="A508" s="150" t="s">
        <v>352</v>
      </c>
      <c r="B508" s="108" t="s">
        <v>88</v>
      </c>
      <c r="C508" s="153"/>
      <c r="D508" s="154"/>
      <c r="E508" s="155"/>
      <c r="F508" s="156"/>
      <c r="G508" s="154"/>
      <c r="H508" s="155"/>
      <c r="I508" s="156"/>
      <c r="J508" s="154"/>
      <c r="K508" s="155"/>
      <c r="L508" s="156"/>
      <c r="M508" s="76"/>
      <c r="N508" s="77"/>
      <c r="O508" s="78"/>
      <c r="P508" s="63" t="s">
        <v>349</v>
      </c>
      <c r="Q508" s="68"/>
      <c r="R508" s="69"/>
      <c r="S508" s="70"/>
      <c r="T508" s="71"/>
      <c r="U508" s="79"/>
    </row>
    <row r="509" spans="1:21" ht="14.45" customHeight="1">
      <c r="A509" s="150" t="s">
        <v>353</v>
      </c>
      <c r="B509" s="108" t="s">
        <v>88</v>
      </c>
      <c r="C509" s="152"/>
      <c r="D509" s="154"/>
      <c r="E509" s="155"/>
      <c r="F509" s="156"/>
      <c r="G509" s="80"/>
      <c r="H509" s="81"/>
      <c r="I509" s="82"/>
      <c r="J509" s="80"/>
      <c r="K509" s="81"/>
      <c r="L509" s="82"/>
      <c r="M509" s="80"/>
      <c r="N509" s="81"/>
      <c r="O509" s="82"/>
      <c r="P509" s="63" t="s">
        <v>349</v>
      </c>
      <c r="Q509" s="72"/>
      <c r="R509" s="73"/>
      <c r="S509" s="74"/>
      <c r="T509" s="75"/>
      <c r="U509" s="79"/>
    </row>
  </sheetData>
  <sheetProtection algorithmName="SHA-512" hashValue="qEP0zhGvZPi4Q/WgIXS3Q0YZnWXzjsddWjHBDyVi0qsZeFectYT8GwI45DB9O4fu7g2pqjh4kVx0si+7P/jmQw==" saltValue="olqklr4fF3xqqX46XEwzVw==" spinCount="100000" sheet="1" formatCells="0" formatColumns="0" formatRows="0" insertColumns="0" insertRows="0" insertHyperlinks="0" deleteColumns="0" deleteRows="0" sort="0" autoFilter="0" pivotTables="0"/>
  <mergeCells count="49">
    <mergeCell ref="BQ402:BW402"/>
    <mergeCell ref="BQ178:BW178"/>
    <mergeCell ref="BQ194:BW194"/>
    <mergeCell ref="BQ210:BW210"/>
    <mergeCell ref="BQ226:BW226"/>
    <mergeCell ref="BQ242:BW242"/>
    <mergeCell ref="BQ258:BW258"/>
    <mergeCell ref="BQ274:BW274"/>
    <mergeCell ref="BQ290:BW290"/>
    <mergeCell ref="BQ306:BW306"/>
    <mergeCell ref="BQ322:BW322"/>
    <mergeCell ref="BQ338:BW338"/>
    <mergeCell ref="BQ354:BW354"/>
    <mergeCell ref="BQ370:BW370"/>
    <mergeCell ref="BQ386:BW386"/>
    <mergeCell ref="BQ34:BW34"/>
    <mergeCell ref="BQ50:BW50"/>
    <mergeCell ref="BQ66:BW66"/>
    <mergeCell ref="BQ82:BW82"/>
    <mergeCell ref="BQ98:BW98"/>
    <mergeCell ref="BQ114:BW114"/>
    <mergeCell ref="BQ130:BW130"/>
    <mergeCell ref="BQ146:BW146"/>
    <mergeCell ref="BQ162:BW162"/>
    <mergeCell ref="X57:X58"/>
    <mergeCell ref="AL57:AL58"/>
    <mergeCell ref="AZ57:AZ58"/>
    <mergeCell ref="AL2:AL6"/>
    <mergeCell ref="AZ2:AZ6"/>
    <mergeCell ref="AL9:AL13"/>
    <mergeCell ref="AZ9:AZ13"/>
    <mergeCell ref="AL16:AL20"/>
    <mergeCell ref="AZ16:AZ20"/>
    <mergeCell ref="X2:X6"/>
    <mergeCell ref="X9:X13"/>
    <mergeCell ref="X16:X20"/>
    <mergeCell ref="X36:X40"/>
    <mergeCell ref="X43:X47"/>
    <mergeCell ref="X50:X54"/>
    <mergeCell ref="X23:X24"/>
    <mergeCell ref="Y34:BM34"/>
    <mergeCell ref="AL36:AL40"/>
    <mergeCell ref="AZ36:AZ40"/>
    <mergeCell ref="AL43:AL47"/>
    <mergeCell ref="AZ43:AZ47"/>
    <mergeCell ref="AL50:AL54"/>
    <mergeCell ref="AZ50:AZ54"/>
    <mergeCell ref="AL23:AL24"/>
    <mergeCell ref="AZ23:AZ24"/>
  </mergeCells>
  <phoneticPr fontId="4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A2BE-F568-4EBD-AC18-5FB8FC29C5B9}">
  <sheetPr codeName="Arkusz4"/>
  <dimension ref="A1:BF176"/>
  <sheetViews>
    <sheetView topLeftCell="A91" zoomScale="55" zoomScaleNormal="55" workbookViewId="0">
      <selection activeCell="S128" sqref="S128"/>
    </sheetView>
  </sheetViews>
  <sheetFormatPr defaultColWidth="8.7109375" defaultRowHeight="14.45"/>
  <cols>
    <col min="1" max="5" width="8.7109375" style="7"/>
    <col min="6" max="6" width="12.5703125" style="7" customWidth="1"/>
    <col min="7" max="10" width="8.7109375" style="7"/>
    <col min="11" max="11" width="8.42578125" style="7" customWidth="1"/>
    <col min="12" max="18" width="8.7109375" style="7"/>
    <col min="19" max="20" width="10.5703125" style="7" bestFit="1" customWidth="1"/>
    <col min="21" max="16384" width="8.7109375" style="7"/>
  </cols>
  <sheetData>
    <row r="1" spans="1:58" ht="30.6" hidden="1" customHeight="1">
      <c r="E1" s="311" t="s">
        <v>452</v>
      </c>
      <c r="F1" s="311"/>
      <c r="G1" s="311"/>
      <c r="H1" s="311"/>
      <c r="I1" s="311"/>
      <c r="J1" s="311"/>
      <c r="K1" s="311"/>
      <c r="L1" s="312"/>
      <c r="M1" s="312"/>
      <c r="N1" s="312"/>
      <c r="O1" s="312"/>
      <c r="P1" s="312"/>
      <c r="Q1" s="312"/>
    </row>
    <row r="2" spans="1:58" ht="30.6" customHeight="1">
      <c r="E2" s="259"/>
      <c r="F2" s="259"/>
      <c r="G2" s="259"/>
      <c r="H2" s="259"/>
      <c r="I2" s="259"/>
      <c r="J2" s="259"/>
      <c r="K2" s="259"/>
      <c r="L2" s="162"/>
      <c r="M2" s="162"/>
      <c r="N2" s="162"/>
      <c r="O2" s="162"/>
      <c r="P2" s="162"/>
      <c r="Q2" s="162"/>
    </row>
    <row r="3" spans="1:58">
      <c r="E3" s="260"/>
      <c r="F3" s="261" t="s">
        <v>453</v>
      </c>
      <c r="G3" s="261" t="s">
        <v>454</v>
      </c>
      <c r="H3" s="261" t="s">
        <v>455</v>
      </c>
      <c r="I3" s="261" t="s">
        <v>456</v>
      </c>
      <c r="J3" s="261" t="s">
        <v>457</v>
      </c>
      <c r="K3" s="261" t="s">
        <v>458</v>
      </c>
      <c r="L3" s="261" t="s">
        <v>459</v>
      </c>
      <c r="M3" s="261" t="s">
        <v>460</v>
      </c>
      <c r="N3" s="261" t="s">
        <v>461</v>
      </c>
      <c r="O3" s="261" t="s">
        <v>462</v>
      </c>
      <c r="P3" s="261" t="s">
        <v>463</v>
      </c>
      <c r="Q3" s="163"/>
      <c r="S3" s="6" t="str">
        <f>R35</f>
        <v>Top</v>
      </c>
      <c r="T3" s="6" t="str">
        <f t="shared" ref="T3:AD4" si="0">F3</f>
        <v>C11</v>
      </c>
      <c r="U3" s="6" t="str">
        <f t="shared" si="0"/>
        <v>C12a</v>
      </c>
      <c r="V3" s="6" t="str">
        <f t="shared" si="0"/>
        <v>C12b</v>
      </c>
      <c r="W3" s="6" t="str">
        <f t="shared" si="0"/>
        <v>C12w</v>
      </c>
      <c r="X3" s="6" t="str">
        <f t="shared" si="0"/>
        <v>C21</v>
      </c>
      <c r="Y3" s="6" t="str">
        <f t="shared" si="0"/>
        <v>C22a</v>
      </c>
      <c r="Z3" s="6" t="str">
        <f t="shared" si="0"/>
        <v>C22b</v>
      </c>
      <c r="AA3" s="6" t="str">
        <f t="shared" si="0"/>
        <v>C23</v>
      </c>
      <c r="AB3" s="6" t="str">
        <f t="shared" si="0"/>
        <v>B21</v>
      </c>
      <c r="AC3" s="6" t="str">
        <f t="shared" si="0"/>
        <v>B22</v>
      </c>
      <c r="AD3" s="6" t="str">
        <f t="shared" si="0"/>
        <v>B23</v>
      </c>
      <c r="AE3" s="262"/>
      <c r="AF3" s="17"/>
      <c r="AG3" s="6" t="str">
        <f>R36</f>
        <v>Promo pozyskanie</v>
      </c>
      <c r="AH3" s="6" t="str" cm="1">
        <f t="array" ref="AH3:AR3">T3:AD3</f>
        <v>C11</v>
      </c>
      <c r="AI3" s="6" t="str">
        <v>C12a</v>
      </c>
      <c r="AJ3" s="6" t="str">
        <v>C12b</v>
      </c>
      <c r="AK3" s="6" t="str">
        <v>C12w</v>
      </c>
      <c r="AL3" s="6" t="str">
        <v>C21</v>
      </c>
      <c r="AM3" s="6" t="str">
        <v>C22a</v>
      </c>
      <c r="AN3" s="6" t="str">
        <v>C22b</v>
      </c>
      <c r="AO3" s="6" t="str">
        <v>C23</v>
      </c>
      <c r="AP3" s="6" t="str">
        <v>B21</v>
      </c>
      <c r="AQ3" s="6" t="str">
        <v>B22</v>
      </c>
      <c r="AR3" s="6" t="str">
        <v>B23</v>
      </c>
      <c r="AU3" s="6" t="str">
        <f>R37</f>
        <v>Promo utrzymanie</v>
      </c>
      <c r="AV3" s="6" t="str" cm="1">
        <f t="array" ref="AV3:BF3">_xlfn.ANCHORARRAY(AH3)</f>
        <v>C11</v>
      </c>
      <c r="AW3" s="6" t="str">
        <v>C12a</v>
      </c>
      <c r="AX3" s="6" t="str">
        <v>C12b</v>
      </c>
      <c r="AY3" s="6" t="str">
        <v>C12w</v>
      </c>
      <c r="AZ3" s="6" t="str">
        <v>C21</v>
      </c>
      <c r="BA3" s="6" t="str">
        <v>C22a</v>
      </c>
      <c r="BB3" s="6" t="str">
        <v>C22b</v>
      </c>
      <c r="BC3" s="6" t="str">
        <v>C23</v>
      </c>
      <c r="BD3" s="6" t="str">
        <v>B21</v>
      </c>
      <c r="BE3" s="6" t="str">
        <v>B22</v>
      </c>
      <c r="BF3" s="6" t="str">
        <v>B23</v>
      </c>
    </row>
    <row r="4" spans="1:58" ht="14.45" customHeight="1">
      <c r="A4" s="7" t="str">
        <f>C4&amp;D4</f>
        <v/>
      </c>
      <c r="E4" s="163" t="s">
        <v>464</v>
      </c>
      <c r="F4" s="280" t="s">
        <v>465</v>
      </c>
      <c r="G4" s="280" t="s">
        <v>465</v>
      </c>
      <c r="H4" s="280" t="s">
        <v>465</v>
      </c>
      <c r="I4" s="280" t="s">
        <v>465</v>
      </c>
      <c r="J4" s="281" t="s">
        <v>466</v>
      </c>
      <c r="K4" s="281" t="s">
        <v>466</v>
      </c>
      <c r="L4" s="280" t="s">
        <v>466</v>
      </c>
      <c r="M4" s="281" t="s">
        <v>466</v>
      </c>
      <c r="N4" s="280" t="s">
        <v>467</v>
      </c>
      <c r="O4" s="281" t="s">
        <v>467</v>
      </c>
      <c r="P4" s="281" t="s">
        <v>467</v>
      </c>
      <c r="Q4" s="163"/>
      <c r="R4" s="304" t="s">
        <v>468</v>
      </c>
      <c r="S4" s="6">
        <v>2024</v>
      </c>
      <c r="T4" s="6" t="str">
        <f t="shared" si="0"/>
        <v>520,58</v>
      </c>
      <c r="U4" s="6" t="str">
        <f t="shared" si="0"/>
        <v>520,58</v>
      </c>
      <c r="V4" s="6" t="str">
        <f t="shared" si="0"/>
        <v>520,58</v>
      </c>
      <c r="W4" s="6" t="str">
        <f t="shared" si="0"/>
        <v>520,58</v>
      </c>
      <c r="X4" s="6" t="str">
        <f t="shared" si="0"/>
        <v>515,07</v>
      </c>
      <c r="Y4" s="6" t="str">
        <f t="shared" si="0"/>
        <v>515,07</v>
      </c>
      <c r="Z4" s="6" t="str">
        <f t="shared" si="0"/>
        <v>515,07</v>
      </c>
      <c r="AA4" s="6" t="str">
        <f t="shared" si="0"/>
        <v>515,07</v>
      </c>
      <c r="AB4" s="6" t="str">
        <f t="shared" si="0"/>
        <v>514,34</v>
      </c>
      <c r="AC4" s="6" t="str">
        <f t="shared" si="0"/>
        <v>514,34</v>
      </c>
      <c r="AD4" s="6" t="str">
        <f t="shared" si="0"/>
        <v>514,34</v>
      </c>
      <c r="AE4" s="262"/>
      <c r="AF4" s="17"/>
      <c r="AG4" s="6" cm="1">
        <f t="array" ref="AG4:AG9">S4:S9</f>
        <v>2024</v>
      </c>
      <c r="AH4" s="6" t="str">
        <f t="shared" ref="AH4:AR4" si="1">F49</f>
        <v>520,58</v>
      </c>
      <c r="AI4" s="6" t="str">
        <f t="shared" si="1"/>
        <v>520,58</v>
      </c>
      <c r="AJ4" s="6" t="str">
        <f t="shared" si="1"/>
        <v>520,58</v>
      </c>
      <c r="AK4" s="6" t="str">
        <f t="shared" si="1"/>
        <v>520,58</v>
      </c>
      <c r="AL4" s="6" t="str">
        <f t="shared" si="1"/>
        <v>515,07</v>
      </c>
      <c r="AM4" s="6" t="str">
        <f t="shared" si="1"/>
        <v>515,07</v>
      </c>
      <c r="AN4" s="6" t="str">
        <f t="shared" si="1"/>
        <v>515,07</v>
      </c>
      <c r="AO4" s="6" t="str">
        <f t="shared" si="1"/>
        <v>515,07</v>
      </c>
      <c r="AP4" s="6" t="str">
        <f t="shared" si="1"/>
        <v>514,34</v>
      </c>
      <c r="AQ4" s="6" t="str">
        <f t="shared" si="1"/>
        <v>514,34</v>
      </c>
      <c r="AR4" s="6" t="str">
        <f t="shared" si="1"/>
        <v>514,34</v>
      </c>
      <c r="AU4" s="6" cm="1">
        <f t="array" ref="AU4:AU9">_xlfn.ANCHORARRAY(AG4)</f>
        <v>2024</v>
      </c>
      <c r="AV4" s="6" t="str">
        <f t="shared" ref="AV4:BF4" si="2">F94</f>
        <v>520,58</v>
      </c>
      <c r="AW4" s="6" t="str">
        <f t="shared" si="2"/>
        <v>520,58</v>
      </c>
      <c r="AX4" s="6" t="str">
        <f t="shared" si="2"/>
        <v>520,58</v>
      </c>
      <c r="AY4" s="6" t="str">
        <f t="shared" si="2"/>
        <v>520,58</v>
      </c>
      <c r="AZ4" s="6" t="str">
        <f t="shared" si="2"/>
        <v>515,07</v>
      </c>
      <c r="BA4" s="6" t="str">
        <f t="shared" si="2"/>
        <v>515,07</v>
      </c>
      <c r="BB4" s="6" t="str">
        <f t="shared" si="2"/>
        <v>515,07</v>
      </c>
      <c r="BC4" s="6" t="str">
        <f t="shared" si="2"/>
        <v>515,07</v>
      </c>
      <c r="BD4" s="6" t="str">
        <f t="shared" si="2"/>
        <v>514,34</v>
      </c>
      <c r="BE4" s="6" t="str">
        <f t="shared" si="2"/>
        <v>514,34</v>
      </c>
      <c r="BF4" s="6" t="str">
        <f t="shared" si="2"/>
        <v>514,34</v>
      </c>
    </row>
    <row r="5" spans="1:58">
      <c r="E5" s="4" t="s">
        <v>469</v>
      </c>
      <c r="F5" s="282"/>
      <c r="G5" s="280" t="s">
        <v>465</v>
      </c>
      <c r="H5" s="280" t="s">
        <v>465</v>
      </c>
      <c r="I5" s="280" t="s">
        <v>465</v>
      </c>
      <c r="J5" s="283"/>
      <c r="K5" s="281" t="s">
        <v>466</v>
      </c>
      <c r="L5" s="280" t="s">
        <v>466</v>
      </c>
      <c r="M5" s="281" t="s">
        <v>466</v>
      </c>
      <c r="N5" s="282"/>
      <c r="O5" s="281" t="s">
        <v>467</v>
      </c>
      <c r="P5" s="281" t="s">
        <v>467</v>
      </c>
      <c r="Q5" s="163"/>
      <c r="R5" s="304"/>
      <c r="S5" s="6">
        <v>2025</v>
      </c>
      <c r="T5" s="6" t="str">
        <f t="shared" ref="T5:AD5" si="3">F7</f>
        <v>606,82</v>
      </c>
      <c r="U5" s="6" t="str">
        <f t="shared" si="3"/>
        <v>654,21</v>
      </c>
      <c r="V5" s="6" t="str">
        <f t="shared" si="3"/>
        <v>633,85</v>
      </c>
      <c r="W5" s="6" t="str">
        <f t="shared" si="3"/>
        <v>635,88</v>
      </c>
      <c r="X5" s="6" t="str">
        <f t="shared" si="3"/>
        <v>602,93</v>
      </c>
      <c r="Y5" s="6" t="str">
        <f t="shared" si="3"/>
        <v>660,28</v>
      </c>
      <c r="Z5" s="6" t="str">
        <f t="shared" si="3"/>
        <v>623,67</v>
      </c>
      <c r="AA5" s="6" t="str">
        <f t="shared" si="3"/>
        <v>626,23</v>
      </c>
      <c r="AB5" s="6" t="str">
        <f t="shared" si="3"/>
        <v>602,03</v>
      </c>
      <c r="AC5" s="6" t="str">
        <f t="shared" si="3"/>
        <v>659,91</v>
      </c>
      <c r="AD5" s="6" t="str">
        <f t="shared" si="3"/>
        <v>627,82</v>
      </c>
      <c r="AE5" s="262"/>
      <c r="AF5" s="17"/>
      <c r="AG5" s="6">
        <v>2025</v>
      </c>
      <c r="AH5" s="6" t="str">
        <f t="shared" ref="AH5:AR5" si="4">F52</f>
        <v>596,82</v>
      </c>
      <c r="AI5" s="6" t="str">
        <f t="shared" si="4"/>
        <v>644,21</v>
      </c>
      <c r="AJ5" s="6" t="str">
        <f t="shared" si="4"/>
        <v>623,85</v>
      </c>
      <c r="AK5" s="6" t="str">
        <f t="shared" si="4"/>
        <v>625,88</v>
      </c>
      <c r="AL5" s="6" t="str">
        <f t="shared" si="4"/>
        <v>592,93</v>
      </c>
      <c r="AM5" s="6" t="str">
        <f t="shared" si="4"/>
        <v>650,28</v>
      </c>
      <c r="AN5" s="6" t="str">
        <f t="shared" si="4"/>
        <v>613,67</v>
      </c>
      <c r="AO5" s="6" t="str">
        <f t="shared" si="4"/>
        <v>616,23</v>
      </c>
      <c r="AP5" s="6" t="str">
        <f t="shared" si="4"/>
        <v>592,03</v>
      </c>
      <c r="AQ5" s="6" t="str">
        <f t="shared" si="4"/>
        <v>649,91</v>
      </c>
      <c r="AR5" s="6" t="str">
        <f t="shared" si="4"/>
        <v>617,82</v>
      </c>
      <c r="AU5" s="6">
        <v>2025</v>
      </c>
      <c r="AV5" s="6" t="str">
        <f t="shared" ref="AV5:BF5" si="5">F97</f>
        <v>596,82</v>
      </c>
      <c r="AW5" s="6" t="str">
        <f t="shared" si="5"/>
        <v>644,21</v>
      </c>
      <c r="AX5" s="6" t="str">
        <f t="shared" si="5"/>
        <v>623,85</v>
      </c>
      <c r="AY5" s="6" t="str">
        <f t="shared" si="5"/>
        <v>625,88</v>
      </c>
      <c r="AZ5" s="6" t="str">
        <f t="shared" si="5"/>
        <v>592,93</v>
      </c>
      <c r="BA5" s="6" t="str">
        <f t="shared" si="5"/>
        <v>650,28</v>
      </c>
      <c r="BB5" s="6" t="str">
        <f t="shared" si="5"/>
        <v>613,67</v>
      </c>
      <c r="BC5" s="6" t="str">
        <f t="shared" si="5"/>
        <v>616,23</v>
      </c>
      <c r="BD5" s="6" t="str">
        <f t="shared" si="5"/>
        <v>592,03</v>
      </c>
      <c r="BE5" s="6" t="str">
        <f t="shared" si="5"/>
        <v>649,91</v>
      </c>
      <c r="BF5" s="6" t="str">
        <f t="shared" si="5"/>
        <v>617,82</v>
      </c>
    </row>
    <row r="6" spans="1:58">
      <c r="E6" s="2" t="s">
        <v>470</v>
      </c>
      <c r="F6" s="284"/>
      <c r="G6" s="284"/>
      <c r="H6" s="284"/>
      <c r="I6" s="284"/>
      <c r="J6" s="164"/>
      <c r="K6" s="164"/>
      <c r="L6" s="284"/>
      <c r="M6" s="285" t="s">
        <v>466</v>
      </c>
      <c r="N6" s="284"/>
      <c r="O6" s="164"/>
      <c r="P6" s="285" t="s">
        <v>467</v>
      </c>
      <c r="Q6" s="163"/>
      <c r="R6" s="304"/>
      <c r="S6" s="6">
        <v>2026</v>
      </c>
      <c r="T6" s="6" t="str">
        <f t="shared" ref="T6:AD6" si="6">F10</f>
        <v>646,57</v>
      </c>
      <c r="U6" s="6" t="str">
        <f t="shared" si="6"/>
        <v>707,17</v>
      </c>
      <c r="V6" s="6" t="str">
        <f t="shared" si="6"/>
        <v>679,69</v>
      </c>
      <c r="W6" s="6" t="str">
        <f t="shared" si="6"/>
        <v>680,76</v>
      </c>
      <c r="X6" s="6" t="str">
        <f t="shared" si="6"/>
        <v>638,83</v>
      </c>
      <c r="Y6" s="6" t="str">
        <f t="shared" si="6"/>
        <v>714,58</v>
      </c>
      <c r="Z6" s="6" t="str">
        <f t="shared" si="6"/>
        <v>668,65</v>
      </c>
      <c r="AA6" s="6" t="str">
        <f t="shared" si="6"/>
        <v>682,37</v>
      </c>
      <c r="AB6" s="6" t="str">
        <f t="shared" si="6"/>
        <v>637,74</v>
      </c>
      <c r="AC6" s="6" t="str">
        <f t="shared" si="6"/>
        <v>718,11</v>
      </c>
      <c r="AD6" s="6" t="str">
        <f t="shared" si="6"/>
        <v>684,32</v>
      </c>
      <c r="AE6" s="262"/>
      <c r="AF6" s="17"/>
      <c r="AG6" s="6">
        <v>2026</v>
      </c>
      <c r="AH6" s="6" t="str">
        <f t="shared" ref="AH6:AR6" si="7">F55</f>
        <v>611,57</v>
      </c>
      <c r="AI6" s="6" t="str">
        <f t="shared" si="7"/>
        <v>672,17</v>
      </c>
      <c r="AJ6" s="6" t="str">
        <f t="shared" si="7"/>
        <v>644,69</v>
      </c>
      <c r="AK6" s="6" t="str">
        <f t="shared" si="7"/>
        <v>645,76</v>
      </c>
      <c r="AL6" s="6" t="str">
        <f t="shared" si="7"/>
        <v>603,83</v>
      </c>
      <c r="AM6" s="6" t="str">
        <f t="shared" si="7"/>
        <v>679,58</v>
      </c>
      <c r="AN6" s="6" t="str">
        <f t="shared" si="7"/>
        <v>633,65</v>
      </c>
      <c r="AO6" s="6" t="str">
        <f t="shared" si="7"/>
        <v>647,37</v>
      </c>
      <c r="AP6" s="6" t="str">
        <f t="shared" si="7"/>
        <v>602,74</v>
      </c>
      <c r="AQ6" s="6" t="str">
        <f t="shared" si="7"/>
        <v>683,11</v>
      </c>
      <c r="AR6" s="6" t="str">
        <f t="shared" si="7"/>
        <v>649,32</v>
      </c>
      <c r="AU6" s="6">
        <v>2026</v>
      </c>
      <c r="AV6" s="6" t="str">
        <f t="shared" ref="AV6:BF6" si="8">F100</f>
        <v>611,57</v>
      </c>
      <c r="AW6" s="6" t="str">
        <f t="shared" si="8"/>
        <v>672,17</v>
      </c>
      <c r="AX6" s="6" t="str">
        <f t="shared" si="8"/>
        <v>644,69</v>
      </c>
      <c r="AY6" s="6" t="str">
        <f t="shared" si="8"/>
        <v>645,76</v>
      </c>
      <c r="AZ6" s="6" t="str">
        <f t="shared" si="8"/>
        <v>603,83</v>
      </c>
      <c r="BA6" s="6" t="str">
        <f t="shared" si="8"/>
        <v>679,58</v>
      </c>
      <c r="BB6" s="6" t="str">
        <f t="shared" si="8"/>
        <v>633,65</v>
      </c>
      <c r="BC6" s="6" t="str">
        <f t="shared" si="8"/>
        <v>647,37</v>
      </c>
      <c r="BD6" s="6" t="str">
        <f t="shared" si="8"/>
        <v>602,74</v>
      </c>
      <c r="BE6" s="6" t="str">
        <f t="shared" si="8"/>
        <v>683,11</v>
      </c>
      <c r="BF6" s="6" t="str">
        <f t="shared" si="8"/>
        <v>649,32</v>
      </c>
    </row>
    <row r="7" spans="1:58" ht="18">
      <c r="E7" s="263" t="s">
        <v>471</v>
      </c>
      <c r="F7" s="280" t="s">
        <v>472</v>
      </c>
      <c r="G7" s="280" t="s">
        <v>473</v>
      </c>
      <c r="H7" s="280" t="s">
        <v>474</v>
      </c>
      <c r="I7" s="280" t="s">
        <v>475</v>
      </c>
      <c r="J7" s="281" t="s">
        <v>476</v>
      </c>
      <c r="K7" s="281" t="s">
        <v>477</v>
      </c>
      <c r="L7" s="280" t="s">
        <v>478</v>
      </c>
      <c r="M7" s="281" t="s">
        <v>479</v>
      </c>
      <c r="N7" s="280" t="s">
        <v>480</v>
      </c>
      <c r="O7" s="281" t="s">
        <v>481</v>
      </c>
      <c r="P7" s="281" t="s">
        <v>482</v>
      </c>
      <c r="Q7" s="163"/>
      <c r="R7" s="304"/>
      <c r="S7" s="6">
        <v>2027</v>
      </c>
      <c r="T7" s="264" t="str">
        <f t="shared" ref="T7:AD7" si="9">F13</f>
        <v>664,68</v>
      </c>
      <c r="U7" s="264" t="str">
        <f t="shared" si="9"/>
        <v>720,30</v>
      </c>
      <c r="V7" s="264" t="str">
        <f t="shared" si="9"/>
        <v>698,76</v>
      </c>
      <c r="W7" s="264" t="str">
        <f t="shared" si="9"/>
        <v>699,01</v>
      </c>
      <c r="X7" s="6" t="str">
        <f t="shared" si="9"/>
        <v>656,35</v>
      </c>
      <c r="Y7" s="6" t="str">
        <f t="shared" si="9"/>
        <v>725,76</v>
      </c>
      <c r="Z7" s="6" t="str">
        <f t="shared" si="9"/>
        <v>683,18</v>
      </c>
      <c r="AA7" s="6" t="str">
        <f t="shared" si="9"/>
        <v>696,14</v>
      </c>
      <c r="AB7" s="6" t="str">
        <f t="shared" si="9"/>
        <v>655,49</v>
      </c>
      <c r="AC7" s="6" t="str">
        <f t="shared" si="9"/>
        <v>730,22</v>
      </c>
      <c r="AD7" s="6" t="str">
        <f t="shared" si="9"/>
        <v>697,45</v>
      </c>
      <c r="AE7" s="262"/>
      <c r="AF7" s="17"/>
      <c r="AG7" s="6">
        <v>2027</v>
      </c>
      <c r="AH7" s="6" t="str">
        <f t="shared" ref="AH7:AR7" si="10">F58</f>
        <v>602,46</v>
      </c>
      <c r="AI7" s="6" t="str">
        <f t="shared" si="10"/>
        <v>654,12</v>
      </c>
      <c r="AJ7" s="6" t="str">
        <f t="shared" si="10"/>
        <v>634,11</v>
      </c>
      <c r="AK7" s="6" t="str">
        <f t="shared" si="10"/>
        <v>634,35</v>
      </c>
      <c r="AL7" s="6" t="str">
        <f t="shared" si="10"/>
        <v>594,74</v>
      </c>
      <c r="AM7" s="6" t="str">
        <f t="shared" si="10"/>
        <v>659,18</v>
      </c>
      <c r="AN7" s="6" t="str">
        <f t="shared" si="10"/>
        <v>619,64</v>
      </c>
      <c r="AO7" s="6" t="str">
        <f t="shared" si="10"/>
        <v>631,68</v>
      </c>
      <c r="AP7" s="6" t="str">
        <f t="shared" si="10"/>
        <v>593,93</v>
      </c>
      <c r="AQ7" s="6" t="str">
        <f t="shared" si="10"/>
        <v>663,33</v>
      </c>
      <c r="AR7" s="6" t="str">
        <f t="shared" si="10"/>
        <v>632,89</v>
      </c>
      <c r="AU7" s="6">
        <v>2027</v>
      </c>
      <c r="AV7" s="6" t="str">
        <f t="shared" ref="AV7:BF7" si="11">F103</f>
        <v>602,46</v>
      </c>
      <c r="AW7" s="6" t="str">
        <f t="shared" si="11"/>
        <v>654,12</v>
      </c>
      <c r="AX7" s="6" t="str">
        <f t="shared" si="11"/>
        <v>634,11</v>
      </c>
      <c r="AY7" s="6" t="str">
        <f t="shared" si="11"/>
        <v>634,35</v>
      </c>
      <c r="AZ7" s="6" t="str">
        <f t="shared" si="11"/>
        <v>594,74</v>
      </c>
      <c r="BA7" s="6" t="str">
        <f t="shared" si="11"/>
        <v>659,18</v>
      </c>
      <c r="BB7" s="6" t="str">
        <f t="shared" si="11"/>
        <v>619,64</v>
      </c>
      <c r="BC7" s="6" t="str">
        <f t="shared" si="11"/>
        <v>631,68</v>
      </c>
      <c r="BD7" s="6" t="str">
        <f t="shared" si="11"/>
        <v>593,93</v>
      </c>
      <c r="BE7" s="6" t="str">
        <f t="shared" si="11"/>
        <v>663,33</v>
      </c>
      <c r="BF7" s="6" t="str">
        <f t="shared" si="11"/>
        <v>632,89</v>
      </c>
    </row>
    <row r="8" spans="1:58">
      <c r="E8" s="4" t="s">
        <v>469</v>
      </c>
      <c r="F8" s="286"/>
      <c r="G8" s="280" t="s">
        <v>483</v>
      </c>
      <c r="H8" s="280" t="s">
        <v>484</v>
      </c>
      <c r="I8" s="280" t="s">
        <v>485</v>
      </c>
      <c r="J8" s="287"/>
      <c r="K8" s="281" t="s">
        <v>486</v>
      </c>
      <c r="L8" s="280" t="s">
        <v>487</v>
      </c>
      <c r="M8" s="281" t="s">
        <v>488</v>
      </c>
      <c r="N8" s="286"/>
      <c r="O8" s="281" t="s">
        <v>489</v>
      </c>
      <c r="P8" s="281" t="s">
        <v>490</v>
      </c>
      <c r="Q8" s="163"/>
      <c r="R8" s="304"/>
      <c r="S8" s="6">
        <v>2028</v>
      </c>
      <c r="T8" s="6" t="str">
        <f t="shared" ref="T8:AD8" si="12">F17</f>
        <v>666,11</v>
      </c>
      <c r="U8" s="6" t="str">
        <f t="shared" si="12"/>
        <v>719,00</v>
      </c>
      <c r="V8" s="6" t="str">
        <f t="shared" si="12"/>
        <v>695,27</v>
      </c>
      <c r="W8" s="6" t="str">
        <f t="shared" si="12"/>
        <v>697,06</v>
      </c>
      <c r="X8" s="6" t="str">
        <f t="shared" si="12"/>
        <v>659,78</v>
      </c>
      <c r="Y8" s="6" t="str">
        <f t="shared" si="12"/>
        <v>725,32</v>
      </c>
      <c r="Z8" s="6" t="str">
        <f t="shared" si="12"/>
        <v>683,85</v>
      </c>
      <c r="AA8" s="6" t="str">
        <f t="shared" si="12"/>
        <v>688,60</v>
      </c>
      <c r="AB8" s="6" t="str">
        <f t="shared" si="12"/>
        <v>658,51</v>
      </c>
      <c r="AC8" s="6" t="str">
        <f t="shared" si="12"/>
        <v>721,17</v>
      </c>
      <c r="AD8" s="6" t="str">
        <f t="shared" si="12"/>
        <v>689,68</v>
      </c>
      <c r="AG8" s="6">
        <v>2028</v>
      </c>
      <c r="AH8" s="6" t="str">
        <f t="shared" ref="AH8:AR8" si="13">F61</f>
        <v>567,93</v>
      </c>
      <c r="AI8" s="6" t="str">
        <f t="shared" si="13"/>
        <v>614,17</v>
      </c>
      <c r="AJ8" s="6" t="str">
        <f t="shared" si="13"/>
        <v>593,42</v>
      </c>
      <c r="AK8" s="6" t="str">
        <f t="shared" si="13"/>
        <v>594,98</v>
      </c>
      <c r="AL8" s="6" t="str">
        <f t="shared" si="13"/>
        <v>562,40</v>
      </c>
      <c r="AM8" s="6" t="str">
        <f t="shared" si="13"/>
        <v>619,69</v>
      </c>
      <c r="AN8" s="6" t="str">
        <f t="shared" si="13"/>
        <v>583,44</v>
      </c>
      <c r="AO8" s="6" t="str">
        <f t="shared" si="13"/>
        <v>587,59</v>
      </c>
      <c r="AP8" s="6" t="str">
        <f t="shared" si="13"/>
        <v>561,28</v>
      </c>
      <c r="AQ8" s="6" t="str">
        <f t="shared" si="13"/>
        <v>616,06</v>
      </c>
      <c r="AR8" s="6" t="str">
        <f t="shared" si="13"/>
        <v>588,54</v>
      </c>
      <c r="AU8" s="6">
        <v>2028</v>
      </c>
      <c r="AV8" s="6" t="str">
        <f t="shared" ref="AV8:BF8" si="14">F106</f>
        <v>567,93</v>
      </c>
      <c r="AW8" s="6" t="str">
        <f t="shared" si="14"/>
        <v>614,17</v>
      </c>
      <c r="AX8" s="6" t="str">
        <f t="shared" si="14"/>
        <v>593,42</v>
      </c>
      <c r="AY8" s="6" t="str">
        <f t="shared" si="14"/>
        <v>594,98</v>
      </c>
      <c r="AZ8" s="6" t="str">
        <f t="shared" si="14"/>
        <v>562,40</v>
      </c>
      <c r="BA8" s="6" t="str">
        <f t="shared" si="14"/>
        <v>619,69</v>
      </c>
      <c r="BB8" s="6" t="str">
        <f t="shared" si="14"/>
        <v>583,44</v>
      </c>
      <c r="BC8" s="6" t="str">
        <f t="shared" si="14"/>
        <v>587,59</v>
      </c>
      <c r="BD8" s="6" t="str">
        <f t="shared" si="14"/>
        <v>561,28</v>
      </c>
      <c r="BE8" s="6" t="str">
        <f t="shared" si="14"/>
        <v>616,06</v>
      </c>
      <c r="BF8" s="6" t="str">
        <f t="shared" si="14"/>
        <v>588,54</v>
      </c>
    </row>
    <row r="9" spans="1:58">
      <c r="E9" s="2" t="s">
        <v>470</v>
      </c>
      <c r="F9" s="284"/>
      <c r="G9" s="284"/>
      <c r="H9" s="284"/>
      <c r="I9" s="284"/>
      <c r="J9" s="164"/>
      <c r="K9" s="164"/>
      <c r="L9" s="284"/>
      <c r="M9" s="285" t="s">
        <v>491</v>
      </c>
      <c r="N9" s="284"/>
      <c r="O9" s="164"/>
      <c r="P9" s="285" t="s">
        <v>492</v>
      </c>
      <c r="Q9" s="163"/>
      <c r="R9" s="304"/>
      <c r="S9" s="6">
        <v>2029</v>
      </c>
      <c r="T9" s="6" t="str">
        <f t="shared" ref="T9:AD9" si="15">F20</f>
        <v>656,43</v>
      </c>
      <c r="U9" s="6" t="str">
        <f t="shared" si="15"/>
        <v>703,10</v>
      </c>
      <c r="V9" s="6" t="str">
        <f t="shared" si="15"/>
        <v>682,89</v>
      </c>
      <c r="W9" s="6" t="str">
        <f t="shared" si="15"/>
        <v>685,00</v>
      </c>
      <c r="X9" s="6" t="str">
        <f t="shared" si="15"/>
        <v>651,89</v>
      </c>
      <c r="Y9" s="6" t="str">
        <f t="shared" si="15"/>
        <v>708,94</v>
      </c>
      <c r="Z9" s="6" t="str">
        <f t="shared" si="15"/>
        <v>671,35</v>
      </c>
      <c r="AA9" s="6" t="str">
        <f t="shared" si="15"/>
        <v>670,07</v>
      </c>
      <c r="AB9" s="6" t="str">
        <f t="shared" si="15"/>
        <v>650,76</v>
      </c>
      <c r="AC9" s="6" t="str">
        <f t="shared" si="15"/>
        <v>704,80</v>
      </c>
      <c r="AD9" s="6" t="str">
        <f t="shared" si="15"/>
        <v>671,15</v>
      </c>
      <c r="AG9" s="6">
        <v>2029</v>
      </c>
      <c r="AH9" s="6" t="str">
        <f t="shared" ref="AH9:AR9" si="16">F65</f>
        <v>517,23</v>
      </c>
      <c r="AI9" s="6" t="str">
        <f t="shared" si="16"/>
        <v>554,02</v>
      </c>
      <c r="AJ9" s="6" t="str">
        <f t="shared" si="16"/>
        <v>538,09</v>
      </c>
      <c r="AK9" s="6" t="str">
        <f t="shared" si="16"/>
        <v>539,75</v>
      </c>
      <c r="AL9" s="6" t="str">
        <f t="shared" si="16"/>
        <v>508,65</v>
      </c>
      <c r="AM9" s="6" t="str">
        <f t="shared" si="16"/>
        <v>553,61</v>
      </c>
      <c r="AN9" s="6" t="str">
        <f t="shared" si="16"/>
        <v>523,99</v>
      </c>
      <c r="AO9" s="6" t="str">
        <f t="shared" si="16"/>
        <v>522,98</v>
      </c>
      <c r="AP9" s="6" t="str">
        <f t="shared" si="16"/>
        <v>512,76</v>
      </c>
      <c r="AQ9" s="6" t="str">
        <f t="shared" si="16"/>
        <v>555,36</v>
      </c>
      <c r="AR9" s="6" t="str">
        <f t="shared" si="16"/>
        <v>528,83</v>
      </c>
      <c r="AU9" s="6">
        <v>2029</v>
      </c>
      <c r="AV9" s="6" t="str">
        <f t="shared" ref="AV9:BF9" si="17">F109</f>
        <v>517,23</v>
      </c>
      <c r="AW9" s="6" t="str">
        <f t="shared" si="17"/>
        <v>554,02</v>
      </c>
      <c r="AX9" s="6" t="str">
        <f t="shared" si="17"/>
        <v>538,09</v>
      </c>
      <c r="AY9" s="6" t="str">
        <f t="shared" si="17"/>
        <v>539,75</v>
      </c>
      <c r="AZ9" s="6" t="str">
        <f t="shared" si="17"/>
        <v>508,65</v>
      </c>
      <c r="BA9" s="6" t="str">
        <f t="shared" si="17"/>
        <v>553,61</v>
      </c>
      <c r="BB9" s="6" t="str">
        <f t="shared" si="17"/>
        <v>523,99</v>
      </c>
      <c r="BC9" s="6" t="str">
        <f t="shared" si="17"/>
        <v>522,98</v>
      </c>
      <c r="BD9" s="6" t="str">
        <f t="shared" si="17"/>
        <v>512,76</v>
      </c>
      <c r="BE9" s="6" t="str">
        <f t="shared" si="17"/>
        <v>555,36</v>
      </c>
      <c r="BF9" s="6" t="str">
        <f t="shared" si="17"/>
        <v>528,83</v>
      </c>
    </row>
    <row r="10" spans="1:58" ht="18">
      <c r="E10" s="263" t="s">
        <v>493</v>
      </c>
      <c r="F10" s="280" t="s">
        <v>494</v>
      </c>
      <c r="G10" s="280" t="s">
        <v>495</v>
      </c>
      <c r="H10" s="280" t="s">
        <v>496</v>
      </c>
      <c r="I10" s="280" t="s">
        <v>497</v>
      </c>
      <c r="J10" s="281" t="s">
        <v>498</v>
      </c>
      <c r="K10" s="281" t="s">
        <v>499</v>
      </c>
      <c r="L10" s="280" t="s">
        <v>500</v>
      </c>
      <c r="M10" s="281" t="s">
        <v>501</v>
      </c>
      <c r="N10" s="280" t="s">
        <v>502</v>
      </c>
      <c r="O10" s="281" t="s">
        <v>503</v>
      </c>
      <c r="P10" s="281" t="s">
        <v>504</v>
      </c>
      <c r="Q10" s="163"/>
    </row>
    <row r="11" spans="1:58">
      <c r="E11" s="4" t="s">
        <v>469</v>
      </c>
      <c r="F11" s="282"/>
      <c r="G11" s="280" t="s">
        <v>505</v>
      </c>
      <c r="H11" s="280" t="s">
        <v>506</v>
      </c>
      <c r="I11" s="280" t="s">
        <v>507</v>
      </c>
      <c r="J11" s="283"/>
      <c r="K11" s="281" t="s">
        <v>508</v>
      </c>
      <c r="L11" s="280" t="s">
        <v>509</v>
      </c>
      <c r="M11" s="281" t="s">
        <v>510</v>
      </c>
      <c r="N11" s="282"/>
      <c r="O11" s="281" t="s">
        <v>511</v>
      </c>
      <c r="P11" s="281" t="s">
        <v>512</v>
      </c>
      <c r="Q11" s="163"/>
    </row>
    <row r="12" spans="1:58">
      <c r="E12" s="2" t="s">
        <v>470</v>
      </c>
      <c r="F12" s="284"/>
      <c r="G12" s="284"/>
      <c r="H12" s="284"/>
      <c r="I12" s="284"/>
      <c r="J12" s="164"/>
      <c r="K12" s="164"/>
      <c r="L12" s="284"/>
      <c r="M12" s="285" t="s">
        <v>513</v>
      </c>
      <c r="N12" s="284"/>
      <c r="O12" s="164"/>
      <c r="P12" s="285" t="s">
        <v>514</v>
      </c>
      <c r="Q12" s="163"/>
      <c r="S12" s="6" t="str" cm="1">
        <f t="array" ref="S12:AD12">S3:AD3</f>
        <v>Top</v>
      </c>
      <c r="T12" s="6" t="str">
        <v>C11</v>
      </c>
      <c r="U12" s="6" t="str">
        <v>C12a</v>
      </c>
      <c r="V12" s="6" t="str">
        <v>C12b</v>
      </c>
      <c r="W12" s="6" t="str">
        <v>C12w</v>
      </c>
      <c r="X12" s="6" t="str">
        <v>C21</v>
      </c>
      <c r="Y12" s="6" t="str">
        <v>C22a</v>
      </c>
      <c r="Z12" s="6" t="str">
        <v>C22b</v>
      </c>
      <c r="AA12" s="6" t="str">
        <v>C23</v>
      </c>
      <c r="AB12" s="6" t="str">
        <v>B21</v>
      </c>
      <c r="AC12" s="6" t="str">
        <v>B22</v>
      </c>
      <c r="AD12" s="6" t="str">
        <v>B23</v>
      </c>
      <c r="AG12" s="6" t="str">
        <f>R36</f>
        <v>Promo pozyskanie</v>
      </c>
      <c r="AH12" s="6" t="str" cm="1">
        <f t="array" ref="AH12:AR12">T12:AD12</f>
        <v>C11</v>
      </c>
      <c r="AI12" s="6" t="str">
        <v>C12a</v>
      </c>
      <c r="AJ12" s="6" t="str">
        <v>C12b</v>
      </c>
      <c r="AK12" s="6" t="str">
        <v>C12w</v>
      </c>
      <c r="AL12" s="6" t="str">
        <v>C21</v>
      </c>
      <c r="AM12" s="6" t="str">
        <v>C22a</v>
      </c>
      <c r="AN12" s="6" t="str">
        <v>C22b</v>
      </c>
      <c r="AO12" s="6" t="str">
        <v>C23</v>
      </c>
      <c r="AP12" s="6" t="str">
        <v>B21</v>
      </c>
      <c r="AQ12" s="6" t="str">
        <v>B22</v>
      </c>
      <c r="AR12" s="6" t="str">
        <v>B23</v>
      </c>
      <c r="AU12" s="6" t="str">
        <f>AU3</f>
        <v>Promo utrzymanie</v>
      </c>
      <c r="AV12" s="6" t="str" cm="1">
        <f t="array" ref="AV12:BF12">_xlfn.ANCHORARRAY(AV3)</f>
        <v>C11</v>
      </c>
      <c r="AW12" s="6" t="str">
        <v>C12a</v>
      </c>
      <c r="AX12" s="6" t="str">
        <v>C12b</v>
      </c>
      <c r="AY12" s="6" t="str">
        <v>C12w</v>
      </c>
      <c r="AZ12" s="6" t="str">
        <v>C21</v>
      </c>
      <c r="BA12" s="6" t="str">
        <v>C22a</v>
      </c>
      <c r="BB12" s="6" t="str">
        <v>C22b</v>
      </c>
      <c r="BC12" s="6" t="str">
        <v>C23</v>
      </c>
      <c r="BD12" s="6" t="str">
        <v>B21</v>
      </c>
      <c r="BE12" s="6" t="str">
        <v>B22</v>
      </c>
      <c r="BF12" s="6" t="str">
        <v>B23</v>
      </c>
    </row>
    <row r="13" spans="1:58" ht="18">
      <c r="E13" s="263" t="s">
        <v>515</v>
      </c>
      <c r="F13" s="280" t="s">
        <v>516</v>
      </c>
      <c r="G13" s="280" t="s">
        <v>517</v>
      </c>
      <c r="H13" s="280" t="s">
        <v>518</v>
      </c>
      <c r="I13" s="280" t="s">
        <v>519</v>
      </c>
      <c r="J13" s="281" t="s">
        <v>520</v>
      </c>
      <c r="K13" s="281" t="s">
        <v>521</v>
      </c>
      <c r="L13" s="280" t="s">
        <v>522</v>
      </c>
      <c r="M13" s="281" t="s">
        <v>523</v>
      </c>
      <c r="N13" s="280" t="s">
        <v>524</v>
      </c>
      <c r="O13" s="281" t="s">
        <v>525</v>
      </c>
      <c r="P13" s="281" t="s">
        <v>526</v>
      </c>
      <c r="Q13" s="163"/>
      <c r="R13" s="302" t="s">
        <v>527</v>
      </c>
      <c r="S13" s="6" cm="1">
        <f t="array" ref="S13:S18">S4:S9</f>
        <v>2024</v>
      </c>
      <c r="T13" s="6"/>
      <c r="U13" s="6" t="str">
        <f>G5</f>
        <v>520,58</v>
      </c>
      <c r="V13" s="6" t="str">
        <f>H5</f>
        <v>520,58</v>
      </c>
      <c r="W13" s="6" t="str">
        <f>I5</f>
        <v>520,58</v>
      </c>
      <c r="X13" s="6"/>
      <c r="Y13" s="6" t="str">
        <f>K5</f>
        <v>515,07</v>
      </c>
      <c r="Z13" s="6" t="str">
        <f>L5</f>
        <v>515,07</v>
      </c>
      <c r="AA13" s="6" t="str">
        <f>M5</f>
        <v>515,07</v>
      </c>
      <c r="AB13" s="6"/>
      <c r="AC13" s="6" t="str">
        <f>O5</f>
        <v>514,34</v>
      </c>
      <c r="AD13" s="6" t="str">
        <f>P5</f>
        <v>514,34</v>
      </c>
      <c r="AG13" s="6" cm="1">
        <f t="array" ref="AG13:AG18">_xlfn.ANCHORARRAY(S13)</f>
        <v>2024</v>
      </c>
      <c r="AH13" s="6">
        <f t="shared" ref="AH13:AR13" si="18">F50</f>
        <v>0</v>
      </c>
      <c r="AI13" s="6" t="str">
        <f t="shared" si="18"/>
        <v>520,58</v>
      </c>
      <c r="AJ13" s="6" t="str">
        <f t="shared" si="18"/>
        <v>520,58</v>
      </c>
      <c r="AK13" s="6" t="str">
        <f t="shared" si="18"/>
        <v>520,58</v>
      </c>
      <c r="AL13" s="6">
        <f t="shared" si="18"/>
        <v>0</v>
      </c>
      <c r="AM13" s="6" t="str">
        <f t="shared" si="18"/>
        <v>515,07</v>
      </c>
      <c r="AN13" s="6" t="str">
        <f t="shared" si="18"/>
        <v>515,07</v>
      </c>
      <c r="AO13" s="6" t="str">
        <f t="shared" si="18"/>
        <v>515,07</v>
      </c>
      <c r="AP13" s="6">
        <f t="shared" si="18"/>
        <v>0</v>
      </c>
      <c r="AQ13" s="6" t="str">
        <f t="shared" si="18"/>
        <v>514,34</v>
      </c>
      <c r="AR13" s="6" t="str">
        <f t="shared" si="18"/>
        <v>514,34</v>
      </c>
      <c r="AU13" s="6" cm="1">
        <f t="array" ref="AU13:AU18">_xlfn.ANCHORARRAY(AU4)</f>
        <v>2024</v>
      </c>
      <c r="AV13" s="6">
        <f t="shared" ref="AV13:BF13" si="19">F95</f>
        <v>0</v>
      </c>
      <c r="AW13" s="6" t="str">
        <f t="shared" si="19"/>
        <v>520,58</v>
      </c>
      <c r="AX13" s="6" t="str">
        <f t="shared" si="19"/>
        <v>520,58</v>
      </c>
      <c r="AY13" s="6" t="str">
        <f t="shared" si="19"/>
        <v>520,58</v>
      </c>
      <c r="AZ13" s="6">
        <f t="shared" si="19"/>
        <v>0</v>
      </c>
      <c r="BA13" s="6" t="str">
        <f t="shared" si="19"/>
        <v>515,07</v>
      </c>
      <c r="BB13" s="6" t="str">
        <f t="shared" si="19"/>
        <v>515,07</v>
      </c>
      <c r="BC13" s="6" t="str">
        <f t="shared" si="19"/>
        <v>515,07</v>
      </c>
      <c r="BD13" s="6">
        <f t="shared" si="19"/>
        <v>0</v>
      </c>
      <c r="BE13" s="6" t="str">
        <f t="shared" si="19"/>
        <v>514,34</v>
      </c>
      <c r="BF13" s="6" t="str">
        <f t="shared" si="19"/>
        <v>514,34</v>
      </c>
    </row>
    <row r="14" spans="1:58">
      <c r="E14" s="4" t="s">
        <v>469</v>
      </c>
      <c r="F14" s="286"/>
      <c r="G14" s="280" t="s">
        <v>528</v>
      </c>
      <c r="H14" s="280" t="s">
        <v>529</v>
      </c>
      <c r="I14" s="280" t="s">
        <v>530</v>
      </c>
      <c r="J14" s="287"/>
      <c r="K14" s="281" t="s">
        <v>531</v>
      </c>
      <c r="L14" s="280" t="s">
        <v>532</v>
      </c>
      <c r="M14" s="281" t="s">
        <v>533</v>
      </c>
      <c r="N14" s="286"/>
      <c r="O14" s="281" t="s">
        <v>534</v>
      </c>
      <c r="P14" s="281" t="s">
        <v>535</v>
      </c>
      <c r="Q14" s="163"/>
      <c r="R14" s="302"/>
      <c r="S14" s="6">
        <v>2025</v>
      </c>
      <c r="T14" s="6"/>
      <c r="U14" s="6" t="str">
        <f>G8</f>
        <v>586,21</v>
      </c>
      <c r="V14" s="6" t="str">
        <f>H8</f>
        <v>550,57</v>
      </c>
      <c r="W14" s="6" t="str">
        <f>I8</f>
        <v>552,41</v>
      </c>
      <c r="X14" s="6"/>
      <c r="Y14" s="6" t="str">
        <f>K8</f>
        <v>584,21</v>
      </c>
      <c r="Z14" s="6" t="str">
        <f>L8</f>
        <v>565,61</v>
      </c>
      <c r="AA14" s="6" t="str">
        <f>M8</f>
        <v>721,41</v>
      </c>
      <c r="AB14" s="6"/>
      <c r="AC14" s="6" t="str">
        <f>O8</f>
        <v>583,00</v>
      </c>
      <c r="AD14" s="6" t="str">
        <f>P8</f>
        <v>720,83</v>
      </c>
      <c r="AG14" s="6">
        <v>2025</v>
      </c>
      <c r="AH14" s="6">
        <f t="shared" ref="AH14:AR14" si="20">F53</f>
        <v>0</v>
      </c>
      <c r="AI14" s="6" t="str">
        <f t="shared" si="20"/>
        <v>576,21</v>
      </c>
      <c r="AJ14" s="6" t="str">
        <f t="shared" si="20"/>
        <v>540,57</v>
      </c>
      <c r="AK14" s="6" t="str">
        <f t="shared" si="20"/>
        <v>542,41</v>
      </c>
      <c r="AL14" s="6">
        <f t="shared" si="20"/>
        <v>0</v>
      </c>
      <c r="AM14" s="6" t="str">
        <f t="shared" si="20"/>
        <v>574,21</v>
      </c>
      <c r="AN14" s="6" t="str">
        <f t="shared" si="20"/>
        <v>555,61</v>
      </c>
      <c r="AO14" s="6" t="str">
        <f t="shared" si="20"/>
        <v>711,41</v>
      </c>
      <c r="AP14" s="6">
        <f t="shared" si="20"/>
        <v>0</v>
      </c>
      <c r="AQ14" s="6" t="str">
        <f t="shared" si="20"/>
        <v>573,00</v>
      </c>
      <c r="AR14" s="6" t="str">
        <f t="shared" si="20"/>
        <v>710,83</v>
      </c>
      <c r="AU14" s="6">
        <v>2025</v>
      </c>
      <c r="AV14" s="6">
        <f t="shared" ref="AV14:BF14" si="21">F98</f>
        <v>0</v>
      </c>
      <c r="AW14" s="6" t="str">
        <f t="shared" si="21"/>
        <v>576,21</v>
      </c>
      <c r="AX14" s="6" t="str">
        <f t="shared" si="21"/>
        <v>540,57</v>
      </c>
      <c r="AY14" s="6" t="str">
        <f t="shared" si="21"/>
        <v>542,41</v>
      </c>
      <c r="AZ14" s="6">
        <f t="shared" si="21"/>
        <v>0</v>
      </c>
      <c r="BA14" s="6" t="str">
        <f t="shared" si="21"/>
        <v>574,21</v>
      </c>
      <c r="BB14" s="6" t="str">
        <f t="shared" si="21"/>
        <v>555,61</v>
      </c>
      <c r="BC14" s="6" t="str">
        <f t="shared" si="21"/>
        <v>711,41</v>
      </c>
      <c r="BD14" s="6">
        <f t="shared" si="21"/>
        <v>0</v>
      </c>
      <c r="BE14" s="6" t="str">
        <f t="shared" si="21"/>
        <v>573,00</v>
      </c>
      <c r="BF14" s="6" t="str">
        <f t="shared" si="21"/>
        <v>710,83</v>
      </c>
    </row>
    <row r="15" spans="1:58">
      <c r="E15" s="309" t="s">
        <v>470</v>
      </c>
      <c r="F15" s="287"/>
      <c r="G15" s="287"/>
      <c r="H15" s="287"/>
      <c r="I15" s="287"/>
      <c r="J15" s="287"/>
      <c r="K15" s="287"/>
      <c r="L15" s="287"/>
      <c r="M15" s="281" t="s">
        <v>536</v>
      </c>
      <c r="N15" s="287"/>
      <c r="O15" s="287"/>
      <c r="P15" s="281" t="s">
        <v>537</v>
      </c>
      <c r="Q15" s="163"/>
      <c r="R15" s="302"/>
      <c r="S15" s="6">
        <v>2026</v>
      </c>
      <c r="T15" s="6"/>
      <c r="U15" s="6" t="str">
        <f>G11</f>
        <v>614,50</v>
      </c>
      <c r="V15" s="6" t="str">
        <f>H11</f>
        <v>560,89</v>
      </c>
      <c r="W15" s="6" t="str">
        <f>I11</f>
        <v>563,07</v>
      </c>
      <c r="X15" s="6"/>
      <c r="Y15" s="6" t="str">
        <f>K11</f>
        <v>611,02</v>
      </c>
      <c r="Z15" s="6" t="str">
        <f>L11</f>
        <v>572,54</v>
      </c>
      <c r="AA15" s="6" t="str">
        <f>M11</f>
        <v>789,56</v>
      </c>
      <c r="AB15" s="6"/>
      <c r="AC15" s="6" t="str">
        <f>O11</f>
        <v>612,21</v>
      </c>
      <c r="AD15" s="6" t="str">
        <f>P11</f>
        <v>789,01</v>
      </c>
      <c r="AG15" s="6">
        <v>2026</v>
      </c>
      <c r="AH15" s="6">
        <f>F53</f>
        <v>0</v>
      </c>
      <c r="AI15" s="6" t="str">
        <f t="shared" ref="AI15:AR15" si="22">G56</f>
        <v>579,50</v>
      </c>
      <c r="AJ15" s="6" t="str">
        <f t="shared" si="22"/>
        <v>525,89</v>
      </c>
      <c r="AK15" s="6" t="str">
        <f t="shared" si="22"/>
        <v>528,07</v>
      </c>
      <c r="AL15" s="6">
        <f t="shared" si="22"/>
        <v>0</v>
      </c>
      <c r="AM15" s="6" t="str">
        <f t="shared" si="22"/>
        <v>576,02</v>
      </c>
      <c r="AN15" s="6" t="str">
        <f t="shared" si="22"/>
        <v>537,54</v>
      </c>
      <c r="AO15" s="6" t="str">
        <f t="shared" si="22"/>
        <v>754,56</v>
      </c>
      <c r="AP15" s="6">
        <f t="shared" si="22"/>
        <v>0</v>
      </c>
      <c r="AQ15" s="6" t="str">
        <f t="shared" si="22"/>
        <v>577,21</v>
      </c>
      <c r="AR15" s="6" t="str">
        <f t="shared" si="22"/>
        <v>754,01</v>
      </c>
      <c r="AU15" s="6">
        <v>2026</v>
      </c>
      <c r="AV15" s="6">
        <f t="shared" ref="AV15:BF15" si="23">F101</f>
        <v>0</v>
      </c>
      <c r="AW15" s="6" t="str">
        <f t="shared" si="23"/>
        <v>579,50</v>
      </c>
      <c r="AX15" s="6" t="str">
        <f t="shared" si="23"/>
        <v>525,89</v>
      </c>
      <c r="AY15" s="6" t="str">
        <f t="shared" si="23"/>
        <v>528,07</v>
      </c>
      <c r="AZ15" s="6">
        <f t="shared" si="23"/>
        <v>0</v>
      </c>
      <c r="BA15" s="6" t="str">
        <f t="shared" si="23"/>
        <v>576,02</v>
      </c>
      <c r="BB15" s="6" t="str">
        <f t="shared" si="23"/>
        <v>537,54</v>
      </c>
      <c r="BC15" s="6" t="str">
        <f t="shared" si="23"/>
        <v>754,56</v>
      </c>
      <c r="BD15" s="6">
        <f t="shared" si="23"/>
        <v>0</v>
      </c>
      <c r="BE15" s="6" t="str">
        <f t="shared" si="23"/>
        <v>577,21</v>
      </c>
      <c r="BF15" s="6" t="str">
        <f t="shared" si="23"/>
        <v>754,01</v>
      </c>
    </row>
    <row r="16" spans="1:58">
      <c r="E16" s="310"/>
      <c r="F16" s="164"/>
      <c r="G16" s="164"/>
      <c r="H16" s="164"/>
      <c r="I16" s="164"/>
      <c r="J16" s="164"/>
      <c r="K16" s="164"/>
      <c r="L16" s="164"/>
      <c r="M16" s="285"/>
      <c r="N16" s="164"/>
      <c r="O16" s="164"/>
      <c r="P16" s="285"/>
      <c r="Q16" s="163"/>
      <c r="R16" s="302"/>
      <c r="S16" s="6">
        <v>2027</v>
      </c>
      <c r="T16" s="6"/>
      <c r="U16" s="6" t="str">
        <f>G14</f>
        <v>634,37</v>
      </c>
      <c r="V16" s="6" t="str">
        <f>H14</f>
        <v>585,45</v>
      </c>
      <c r="W16" s="6" t="str">
        <f>I14</f>
        <v>587,17</v>
      </c>
      <c r="X16" s="6"/>
      <c r="Y16" s="6" t="str">
        <f>K14</f>
        <v>630,70</v>
      </c>
      <c r="Z16" s="6" t="str">
        <f>L14</f>
        <v>589,70</v>
      </c>
      <c r="AA16" s="6" t="str">
        <f>M14</f>
        <v>800,57</v>
      </c>
      <c r="AB16" s="6"/>
      <c r="AC16" s="6" t="str">
        <f>O14</f>
        <v>631,61</v>
      </c>
      <c r="AD16" s="6" t="str">
        <f>P14</f>
        <v>801,07</v>
      </c>
      <c r="AG16" s="6">
        <v>2027</v>
      </c>
      <c r="AH16" s="6">
        <f t="shared" ref="AH16:AR16" si="24">F59</f>
        <v>0</v>
      </c>
      <c r="AI16" s="6" t="str">
        <f t="shared" si="24"/>
        <v>574,32</v>
      </c>
      <c r="AJ16" s="6" t="str">
        <f t="shared" si="24"/>
        <v>528,89</v>
      </c>
      <c r="AK16" s="6" t="str">
        <f t="shared" si="24"/>
        <v>530,49</v>
      </c>
      <c r="AL16" s="6">
        <f t="shared" si="24"/>
        <v>0</v>
      </c>
      <c r="AM16" s="6" t="str">
        <f t="shared" si="24"/>
        <v>570,92</v>
      </c>
      <c r="AN16" s="6" t="str">
        <f t="shared" si="24"/>
        <v>532,84</v>
      </c>
      <c r="AO16" s="6" t="str">
        <f t="shared" si="24"/>
        <v>728,66</v>
      </c>
      <c r="AP16" s="6">
        <f t="shared" si="24"/>
        <v>0</v>
      </c>
      <c r="AQ16" s="6" t="str">
        <f t="shared" si="24"/>
        <v>571,76</v>
      </c>
      <c r="AR16" s="6" t="str">
        <f t="shared" si="24"/>
        <v>729,12</v>
      </c>
      <c r="AU16" s="6">
        <v>2027</v>
      </c>
      <c r="AV16" s="6">
        <f t="shared" ref="AV16:BF16" si="25">F104</f>
        <v>0</v>
      </c>
      <c r="AW16" s="6" t="str">
        <f t="shared" si="25"/>
        <v>574,32</v>
      </c>
      <c r="AX16" s="6" t="str">
        <f t="shared" si="25"/>
        <v>528,89</v>
      </c>
      <c r="AY16" s="6" t="str">
        <f t="shared" si="25"/>
        <v>530,49</v>
      </c>
      <c r="AZ16" s="6">
        <f t="shared" si="25"/>
        <v>0</v>
      </c>
      <c r="BA16" s="6" t="str">
        <f t="shared" si="25"/>
        <v>570,92</v>
      </c>
      <c r="BB16" s="6" t="str">
        <f t="shared" si="25"/>
        <v>532,84</v>
      </c>
      <c r="BC16" s="6" t="str">
        <f t="shared" si="25"/>
        <v>728,66</v>
      </c>
      <c r="BD16" s="6">
        <f t="shared" si="25"/>
        <v>0</v>
      </c>
      <c r="BE16" s="6" t="str">
        <f t="shared" si="25"/>
        <v>571,76</v>
      </c>
      <c r="BF16" s="6" t="str">
        <f t="shared" si="25"/>
        <v>729,12</v>
      </c>
    </row>
    <row r="17" spans="5:58" ht="18">
      <c r="E17" s="263" t="s">
        <v>538</v>
      </c>
      <c r="F17" s="280" t="s">
        <v>539</v>
      </c>
      <c r="G17" s="280" t="s">
        <v>540</v>
      </c>
      <c r="H17" s="280" t="s">
        <v>541</v>
      </c>
      <c r="I17" s="280" t="s">
        <v>542</v>
      </c>
      <c r="J17" s="281" t="s">
        <v>543</v>
      </c>
      <c r="K17" s="281" t="s">
        <v>544</v>
      </c>
      <c r="L17" s="280" t="s">
        <v>545</v>
      </c>
      <c r="M17" s="281" t="s">
        <v>546</v>
      </c>
      <c r="N17" s="280" t="s">
        <v>547</v>
      </c>
      <c r="O17" s="281" t="s">
        <v>548</v>
      </c>
      <c r="P17" s="281" t="s">
        <v>549</v>
      </c>
      <c r="Q17" s="163"/>
      <c r="R17" s="302"/>
      <c r="S17" s="6">
        <v>2028</v>
      </c>
      <c r="T17" s="6"/>
      <c r="U17" s="6" t="str">
        <f>G18</f>
        <v>640,51</v>
      </c>
      <c r="V17" s="6" t="str">
        <f>H18</f>
        <v>602,53</v>
      </c>
      <c r="W17" s="6" t="str">
        <f>I18</f>
        <v>604,30</v>
      </c>
      <c r="X17" s="6"/>
      <c r="Y17" s="6" t="str">
        <f>K18</f>
        <v>637,56</v>
      </c>
      <c r="Z17" s="6" t="str">
        <f>L18</f>
        <v>614,86</v>
      </c>
      <c r="AA17" s="6" t="str">
        <f>M18</f>
        <v>788,38</v>
      </c>
      <c r="AB17" s="6"/>
      <c r="AC17" s="6" t="str">
        <f>O18</f>
        <v>635,11</v>
      </c>
      <c r="AD17" s="6" t="str">
        <f>P18</f>
        <v>787,20</v>
      </c>
      <c r="AG17" s="6">
        <v>2028</v>
      </c>
      <c r="AH17" s="6">
        <f t="shared" ref="AH17:AR17" si="26">F62</f>
        <v>0</v>
      </c>
      <c r="AI17" s="6" t="str">
        <f t="shared" si="26"/>
        <v>545,54</v>
      </c>
      <c r="AJ17" s="6" t="str">
        <f t="shared" si="26"/>
        <v>512,35</v>
      </c>
      <c r="AK17" s="6" t="str">
        <f t="shared" si="26"/>
        <v>513,89</v>
      </c>
      <c r="AL17" s="6">
        <f t="shared" si="26"/>
        <v>0</v>
      </c>
      <c r="AM17" s="6" t="str">
        <f t="shared" si="26"/>
        <v>542,97</v>
      </c>
      <c r="AN17" s="6" t="str">
        <f t="shared" si="26"/>
        <v>523,12</v>
      </c>
      <c r="AO17" s="6" t="str">
        <f t="shared" si="26"/>
        <v>674,82</v>
      </c>
      <c r="AP17" s="6">
        <f t="shared" si="26"/>
        <v>0</v>
      </c>
      <c r="AQ17" s="6" t="str">
        <f t="shared" si="26"/>
        <v>540,83</v>
      </c>
      <c r="AR17" s="6" t="str">
        <f t="shared" si="26"/>
        <v>673,79</v>
      </c>
      <c r="AU17" s="6">
        <v>2028</v>
      </c>
      <c r="AV17" s="6">
        <f t="shared" ref="AV17:BF17" si="27">F107</f>
        <v>0</v>
      </c>
      <c r="AW17" s="6" t="str">
        <f t="shared" si="27"/>
        <v>545,54</v>
      </c>
      <c r="AX17" s="6" t="str">
        <f t="shared" si="27"/>
        <v>512,35</v>
      </c>
      <c r="AY17" s="6" t="str">
        <f t="shared" si="27"/>
        <v>513,89</v>
      </c>
      <c r="AZ17" s="6">
        <f t="shared" si="27"/>
        <v>0</v>
      </c>
      <c r="BA17" s="6" t="str">
        <f t="shared" si="27"/>
        <v>542,97</v>
      </c>
      <c r="BB17" s="6" t="str">
        <f t="shared" si="27"/>
        <v>523,12</v>
      </c>
      <c r="BC17" s="6" t="str">
        <f t="shared" si="27"/>
        <v>674,82</v>
      </c>
      <c r="BD17" s="6">
        <f t="shared" si="27"/>
        <v>0</v>
      </c>
      <c r="BE17" s="6" t="str">
        <f t="shared" si="27"/>
        <v>540,83</v>
      </c>
      <c r="BF17" s="6" t="str">
        <f t="shared" si="27"/>
        <v>673,79</v>
      </c>
    </row>
    <row r="18" spans="5:58">
      <c r="E18" s="4" t="s">
        <v>469</v>
      </c>
      <c r="F18" s="286"/>
      <c r="G18" s="280" t="s">
        <v>550</v>
      </c>
      <c r="H18" s="280" t="s">
        <v>551</v>
      </c>
      <c r="I18" s="280" t="s">
        <v>552</v>
      </c>
      <c r="J18" s="287"/>
      <c r="K18" s="281" t="s">
        <v>553</v>
      </c>
      <c r="L18" s="280" t="s">
        <v>554</v>
      </c>
      <c r="M18" s="281" t="s">
        <v>555</v>
      </c>
      <c r="N18" s="286"/>
      <c r="O18" s="281" t="s">
        <v>556</v>
      </c>
      <c r="P18" s="281" t="s">
        <v>557</v>
      </c>
      <c r="Q18" s="163"/>
      <c r="R18" s="302"/>
      <c r="S18" s="6">
        <v>2029</v>
      </c>
      <c r="T18" s="6"/>
      <c r="U18" s="6" t="str">
        <f>G21</f>
        <v>635,57</v>
      </c>
      <c r="V18" s="6" t="str">
        <f>H21</f>
        <v>606,27</v>
      </c>
      <c r="W18" s="6" t="str">
        <f>I21</f>
        <v>608,17</v>
      </c>
      <c r="X18" s="6"/>
      <c r="Y18" s="6" t="str">
        <f>K21</f>
        <v>633,06</v>
      </c>
      <c r="Z18" s="6" t="str">
        <f>L21</f>
        <v>619,52</v>
      </c>
      <c r="AA18" s="6" t="str">
        <f>M21</f>
        <v>762,25</v>
      </c>
      <c r="AB18" s="6"/>
      <c r="AC18" s="6" t="str">
        <f>O21</f>
        <v>630,58</v>
      </c>
      <c r="AD18" s="6" t="str">
        <f>P21</f>
        <v>761,12</v>
      </c>
      <c r="AG18" s="6">
        <v>2029</v>
      </c>
      <c r="AH18" s="6">
        <f t="shared" ref="AH18:AR18" si="28">F66</f>
        <v>0</v>
      </c>
      <c r="AI18" s="6" t="str">
        <f t="shared" si="28"/>
        <v>500,79</v>
      </c>
      <c r="AJ18" s="6" t="str">
        <f t="shared" si="28"/>
        <v>477,69</v>
      </c>
      <c r="AK18" s="6" t="str">
        <f t="shared" si="28"/>
        <v>479,19</v>
      </c>
      <c r="AL18" s="6">
        <f t="shared" si="28"/>
        <v>0</v>
      </c>
      <c r="AM18" s="6" t="str">
        <f t="shared" si="28"/>
        <v>493,81</v>
      </c>
      <c r="AN18" s="6" t="str">
        <f t="shared" si="28"/>
        <v>483,14</v>
      </c>
      <c r="AO18" s="6" t="str">
        <f t="shared" si="28"/>
        <v>595,63</v>
      </c>
      <c r="AP18" s="6">
        <f t="shared" si="28"/>
        <v>0</v>
      </c>
      <c r="AQ18" s="6" t="str">
        <f t="shared" si="28"/>
        <v>496,86</v>
      </c>
      <c r="AR18" s="6" t="str">
        <f t="shared" si="28"/>
        <v>599,74</v>
      </c>
      <c r="AU18" s="6">
        <v>2029</v>
      </c>
      <c r="AV18" s="6">
        <f t="shared" ref="AV18:BF18" si="29">F110</f>
        <v>0</v>
      </c>
      <c r="AW18" s="6" t="str">
        <f t="shared" si="29"/>
        <v>500,79</v>
      </c>
      <c r="AX18" s="6" t="str">
        <f t="shared" si="29"/>
        <v>477,69</v>
      </c>
      <c r="AY18" s="6" t="str">
        <f t="shared" si="29"/>
        <v>479,19</v>
      </c>
      <c r="AZ18" s="6">
        <f t="shared" si="29"/>
        <v>0</v>
      </c>
      <c r="BA18" s="6" t="str">
        <f t="shared" si="29"/>
        <v>493,81</v>
      </c>
      <c r="BB18" s="6" t="str">
        <f t="shared" si="29"/>
        <v>483,14</v>
      </c>
      <c r="BC18" s="6" t="str">
        <f t="shared" si="29"/>
        <v>595,63</v>
      </c>
      <c r="BD18" s="6">
        <f t="shared" si="29"/>
        <v>0</v>
      </c>
      <c r="BE18" s="6" t="str">
        <f t="shared" si="29"/>
        <v>496,86</v>
      </c>
      <c r="BF18" s="6" t="str">
        <f t="shared" si="29"/>
        <v>599,74</v>
      </c>
    </row>
    <row r="19" spans="5:58" ht="14.45" customHeight="1">
      <c r="E19" s="2" t="s">
        <v>470</v>
      </c>
      <c r="F19" s="288"/>
      <c r="G19" s="288"/>
      <c r="H19" s="288"/>
      <c r="I19" s="288"/>
      <c r="J19" s="289"/>
      <c r="K19" s="289"/>
      <c r="L19" s="288"/>
      <c r="M19" s="285" t="s">
        <v>558</v>
      </c>
      <c r="N19" s="288"/>
      <c r="O19" s="289"/>
      <c r="P19" s="285" t="s">
        <v>559</v>
      </c>
      <c r="Q19" s="163"/>
    </row>
    <row r="20" spans="5:58" ht="18">
      <c r="E20" s="263" t="s">
        <v>560</v>
      </c>
      <c r="F20" s="280" t="s">
        <v>561</v>
      </c>
      <c r="G20" s="280" t="s">
        <v>562</v>
      </c>
      <c r="H20" s="280" t="s">
        <v>563</v>
      </c>
      <c r="I20" s="280" t="s">
        <v>564</v>
      </c>
      <c r="J20" s="281" t="s">
        <v>565</v>
      </c>
      <c r="K20" s="281" t="s">
        <v>566</v>
      </c>
      <c r="L20" s="280" t="s">
        <v>567</v>
      </c>
      <c r="M20" s="281" t="s">
        <v>568</v>
      </c>
      <c r="N20" s="280" t="s">
        <v>569</v>
      </c>
      <c r="O20" s="281" t="s">
        <v>570</v>
      </c>
      <c r="P20" s="281" t="s">
        <v>571</v>
      </c>
      <c r="Q20" s="163"/>
    </row>
    <row r="21" spans="5:58">
      <c r="E21" s="4" t="s">
        <v>469</v>
      </c>
      <c r="F21" s="286"/>
      <c r="G21" s="280" t="s">
        <v>572</v>
      </c>
      <c r="H21" s="280" t="s">
        <v>573</v>
      </c>
      <c r="I21" s="280" t="s">
        <v>574</v>
      </c>
      <c r="J21" s="287"/>
      <c r="K21" s="281" t="s">
        <v>575</v>
      </c>
      <c r="L21" s="280" t="s">
        <v>576</v>
      </c>
      <c r="M21" s="281" t="s">
        <v>577</v>
      </c>
      <c r="N21" s="286"/>
      <c r="O21" s="281" t="s">
        <v>578</v>
      </c>
      <c r="P21" s="281" t="s">
        <v>579</v>
      </c>
      <c r="Q21" s="163"/>
      <c r="S21" s="6" t="str" cm="1">
        <f t="array" ref="S21:AD21">_xlfn.ANCHORARRAY(S12)</f>
        <v>Top</v>
      </c>
      <c r="T21" s="6" t="str">
        <v>C11</v>
      </c>
      <c r="U21" s="6" t="str">
        <v>C12a</v>
      </c>
      <c r="V21" s="6" t="str">
        <v>C12b</v>
      </c>
      <c r="W21" s="6" t="str">
        <v>C12w</v>
      </c>
      <c r="X21" s="6" t="str">
        <v>C21</v>
      </c>
      <c r="Y21" s="6" t="str">
        <v>C22a</v>
      </c>
      <c r="Z21" s="6" t="str">
        <v>C22b</v>
      </c>
      <c r="AA21" s="6" t="str">
        <v>C23</v>
      </c>
      <c r="AB21" s="6" t="str">
        <v>B21</v>
      </c>
      <c r="AC21" s="6" t="str">
        <v>B22</v>
      </c>
      <c r="AD21" s="6" t="str">
        <v>B23</v>
      </c>
      <c r="AG21" s="6" t="str">
        <f>R36</f>
        <v>Promo pozyskanie</v>
      </c>
      <c r="AH21" s="6" t="str" cm="1">
        <f t="array" ref="AH21:AR21">T21:AD21</f>
        <v>C11</v>
      </c>
      <c r="AI21" s="6" t="str">
        <v>C12a</v>
      </c>
      <c r="AJ21" s="6" t="str">
        <v>C12b</v>
      </c>
      <c r="AK21" s="6" t="str">
        <v>C12w</v>
      </c>
      <c r="AL21" s="6" t="str">
        <v>C21</v>
      </c>
      <c r="AM21" s="6" t="str">
        <v>C22a</v>
      </c>
      <c r="AN21" s="6" t="str">
        <v>C22b</v>
      </c>
      <c r="AO21" s="6" t="str">
        <v>C23</v>
      </c>
      <c r="AP21" s="6" t="str">
        <v>B21</v>
      </c>
      <c r="AQ21" s="6" t="str">
        <v>B22</v>
      </c>
      <c r="AR21" s="6" t="str">
        <v>B23</v>
      </c>
      <c r="AU21" s="6" t="str">
        <f>AU12</f>
        <v>Promo utrzymanie</v>
      </c>
      <c r="AV21" s="6" t="str" cm="1">
        <f t="array" ref="AV21:BF21">_xlfn.ANCHORARRAY(AV12)</f>
        <v>C11</v>
      </c>
      <c r="AW21" s="6" t="str">
        <v>C12a</v>
      </c>
      <c r="AX21" s="6" t="str">
        <v>C12b</v>
      </c>
      <c r="AY21" s="6" t="str">
        <v>C12w</v>
      </c>
      <c r="AZ21" s="6" t="str">
        <v>C21</v>
      </c>
      <c r="BA21" s="6" t="str">
        <v>C22a</v>
      </c>
      <c r="BB21" s="6" t="str">
        <v>C22b</v>
      </c>
      <c r="BC21" s="6" t="str">
        <v>C23</v>
      </c>
      <c r="BD21" s="6" t="str">
        <v>B21</v>
      </c>
      <c r="BE21" s="6" t="str">
        <v>B22</v>
      </c>
      <c r="BF21" s="6" t="str">
        <v>B23</v>
      </c>
    </row>
    <row r="22" spans="5:58">
      <c r="E22" s="4" t="s">
        <v>470</v>
      </c>
      <c r="F22" s="282"/>
      <c r="G22" s="282"/>
      <c r="H22" s="282"/>
      <c r="I22" s="282"/>
      <c r="J22" s="283"/>
      <c r="K22" s="283"/>
      <c r="L22" s="282"/>
      <c r="M22" s="281" t="s">
        <v>580</v>
      </c>
      <c r="N22" s="282"/>
      <c r="O22" s="283"/>
      <c r="P22" s="281" t="s">
        <v>581</v>
      </c>
      <c r="Q22" s="163"/>
      <c r="R22" s="302" t="s">
        <v>582</v>
      </c>
      <c r="S22" s="6" cm="1">
        <f t="array" ref="S22:S27">_xlfn.ANCHORARRAY(S13)</f>
        <v>2024</v>
      </c>
      <c r="T22" s="6"/>
      <c r="U22" s="6"/>
      <c r="V22" s="6"/>
      <c r="W22" s="6"/>
      <c r="X22" s="6"/>
      <c r="Y22" s="6"/>
      <c r="Z22" s="6"/>
      <c r="AA22" s="6" t="str">
        <f>M6</f>
        <v>515,07</v>
      </c>
      <c r="AB22" s="6"/>
      <c r="AC22" s="6"/>
      <c r="AD22" s="6" t="str">
        <f>P6</f>
        <v>514,34</v>
      </c>
      <c r="AG22" s="6" cm="1">
        <f t="array" ref="AG22:AG27">_xlfn.ANCHORARRAY(S22)</f>
        <v>2024</v>
      </c>
      <c r="AH22" s="6">
        <f t="shared" ref="AH22:AM22" si="30">F51</f>
        <v>0</v>
      </c>
      <c r="AI22" s="6">
        <f t="shared" si="30"/>
        <v>0</v>
      </c>
      <c r="AJ22" s="6">
        <f t="shared" si="30"/>
        <v>0</v>
      </c>
      <c r="AK22" s="6">
        <f t="shared" si="30"/>
        <v>0</v>
      </c>
      <c r="AL22" s="6">
        <f t="shared" si="30"/>
        <v>0</v>
      </c>
      <c r="AM22" s="6">
        <f t="shared" si="30"/>
        <v>0</v>
      </c>
      <c r="AN22" s="6"/>
      <c r="AO22" s="6" t="str">
        <f>M51</f>
        <v>515,07</v>
      </c>
      <c r="AP22" s="6">
        <f>N51</f>
        <v>0</v>
      </c>
      <c r="AQ22" s="6">
        <f>O51</f>
        <v>0</v>
      </c>
      <c r="AR22" s="6" t="str">
        <f>P51</f>
        <v>514,34</v>
      </c>
      <c r="AU22" s="6" cm="1">
        <f t="array" ref="AU22:AU27">_xlfn.ANCHORARRAY(AU13)</f>
        <v>2024</v>
      </c>
      <c r="AV22" s="6">
        <f t="shared" ref="AV22:BF22" si="31">F96</f>
        <v>0</v>
      </c>
      <c r="AW22" s="6">
        <f t="shared" si="31"/>
        <v>0</v>
      </c>
      <c r="AX22" s="6">
        <f t="shared" si="31"/>
        <v>0</v>
      </c>
      <c r="AY22" s="6">
        <f t="shared" si="31"/>
        <v>0</v>
      </c>
      <c r="AZ22" s="6">
        <f t="shared" si="31"/>
        <v>0</v>
      </c>
      <c r="BA22" s="6">
        <f t="shared" si="31"/>
        <v>0</v>
      </c>
      <c r="BB22" s="6">
        <f t="shared" si="31"/>
        <v>0</v>
      </c>
      <c r="BC22" s="6" t="str">
        <f t="shared" si="31"/>
        <v>515,07</v>
      </c>
      <c r="BD22" s="6">
        <f t="shared" si="31"/>
        <v>0</v>
      </c>
      <c r="BE22" s="6">
        <f t="shared" si="31"/>
        <v>0</v>
      </c>
      <c r="BF22" s="6" t="str">
        <f t="shared" si="31"/>
        <v>514,34</v>
      </c>
    </row>
    <row r="23" spans="5:58">
      <c r="E23" s="260"/>
      <c r="F23" s="265" t="s">
        <v>583</v>
      </c>
      <c r="G23" s="265" t="s">
        <v>584</v>
      </c>
      <c r="H23" s="265" t="s">
        <v>585</v>
      </c>
      <c r="I23" s="265" t="s">
        <v>586</v>
      </c>
      <c r="J23" s="265" t="s">
        <v>587</v>
      </c>
      <c r="K23" s="265" t="s">
        <v>588</v>
      </c>
      <c r="L23" s="265" t="s">
        <v>589</v>
      </c>
      <c r="M23" s="265" t="s">
        <v>590</v>
      </c>
      <c r="N23" s="265" t="s">
        <v>591</v>
      </c>
      <c r="O23" s="265" t="s">
        <v>592</v>
      </c>
      <c r="P23" s="265" t="s">
        <v>593</v>
      </c>
      <c r="Q23" s="163"/>
      <c r="R23" s="302"/>
      <c r="S23" s="6">
        <v>2025</v>
      </c>
      <c r="T23" s="6"/>
      <c r="U23" s="6"/>
      <c r="V23" s="6"/>
      <c r="W23" s="6"/>
      <c r="X23" s="6"/>
      <c r="Y23" s="6"/>
      <c r="Z23" s="6"/>
      <c r="AA23" s="6" t="str">
        <f>M9</f>
        <v>571,54</v>
      </c>
      <c r="AB23" s="6"/>
      <c r="AC23" s="6"/>
      <c r="AD23" s="6" t="str">
        <f>P9</f>
        <v>571,69</v>
      </c>
      <c r="AG23" s="6">
        <v>2025</v>
      </c>
      <c r="AH23" s="6">
        <f t="shared" ref="AH23:AM23" si="32">F54</f>
        <v>0</v>
      </c>
      <c r="AI23" s="6">
        <f t="shared" si="32"/>
        <v>0</v>
      </c>
      <c r="AJ23" s="6">
        <f t="shared" si="32"/>
        <v>0</v>
      </c>
      <c r="AK23" s="6">
        <f t="shared" si="32"/>
        <v>0</v>
      </c>
      <c r="AL23" s="6">
        <f t="shared" si="32"/>
        <v>0</v>
      </c>
      <c r="AM23" s="6">
        <f t="shared" si="32"/>
        <v>0</v>
      </c>
      <c r="AN23" s="6"/>
      <c r="AO23" s="6" t="str">
        <f>M54</f>
        <v>561,54</v>
      </c>
      <c r="AP23" s="6">
        <f>N54</f>
        <v>0</v>
      </c>
      <c r="AQ23" s="6">
        <f>O54</f>
        <v>0</v>
      </c>
      <c r="AR23" s="6" t="str">
        <f>P54</f>
        <v>561,69</v>
      </c>
      <c r="AU23" s="6">
        <v>2025</v>
      </c>
      <c r="AV23" s="6">
        <f t="shared" ref="AV23:BF23" si="33">F99</f>
        <v>0</v>
      </c>
      <c r="AW23" s="6">
        <f t="shared" si="33"/>
        <v>0</v>
      </c>
      <c r="AX23" s="6">
        <f t="shared" si="33"/>
        <v>0</v>
      </c>
      <c r="AY23" s="6">
        <f t="shared" si="33"/>
        <v>0</v>
      </c>
      <c r="AZ23" s="6">
        <f t="shared" si="33"/>
        <v>0</v>
      </c>
      <c r="BA23" s="6">
        <f t="shared" si="33"/>
        <v>0</v>
      </c>
      <c r="BB23" s="6">
        <f t="shared" si="33"/>
        <v>0</v>
      </c>
      <c r="BC23" s="6" t="str">
        <f t="shared" si="33"/>
        <v>561,54</v>
      </c>
      <c r="BD23" s="6">
        <f t="shared" si="33"/>
        <v>0</v>
      </c>
      <c r="BE23" s="6">
        <f t="shared" si="33"/>
        <v>0</v>
      </c>
      <c r="BF23" s="6" t="str">
        <f t="shared" si="33"/>
        <v>561,69</v>
      </c>
    </row>
    <row r="24" spans="5:58" ht="18">
      <c r="E24" s="2" t="s">
        <v>594</v>
      </c>
      <c r="F24" s="3">
        <v>35</v>
      </c>
      <c r="G24" s="3">
        <v>35</v>
      </c>
      <c r="H24" s="3">
        <v>35</v>
      </c>
      <c r="I24" s="3">
        <v>35</v>
      </c>
      <c r="J24" s="3">
        <v>39</v>
      </c>
      <c r="K24" s="3">
        <v>39</v>
      </c>
      <c r="L24" s="3">
        <v>39</v>
      </c>
      <c r="M24" s="3">
        <v>39</v>
      </c>
      <c r="N24" s="3">
        <v>135</v>
      </c>
      <c r="O24" s="3">
        <v>135</v>
      </c>
      <c r="P24" s="3">
        <v>135</v>
      </c>
      <c r="Q24" s="163"/>
      <c r="R24" s="302"/>
      <c r="S24" s="6">
        <v>2026</v>
      </c>
      <c r="T24" s="6"/>
      <c r="U24" s="6"/>
      <c r="V24" s="6"/>
      <c r="W24" s="6"/>
      <c r="X24" s="6"/>
      <c r="Y24" s="6"/>
      <c r="Z24" s="6"/>
      <c r="AA24" s="6" t="str">
        <f>M12</f>
        <v>591,33</v>
      </c>
      <c r="AB24" s="6"/>
      <c r="AC24" s="6"/>
      <c r="AD24" s="6" t="str">
        <f>P12</f>
        <v>591,98</v>
      </c>
      <c r="AG24" s="6">
        <v>2026</v>
      </c>
      <c r="AH24" s="6">
        <f t="shared" ref="AH24:AM24" si="34">F57</f>
        <v>0</v>
      </c>
      <c r="AI24" s="6">
        <f t="shared" si="34"/>
        <v>0</v>
      </c>
      <c r="AJ24" s="6">
        <f t="shared" si="34"/>
        <v>0</v>
      </c>
      <c r="AK24" s="6">
        <f t="shared" si="34"/>
        <v>0</v>
      </c>
      <c r="AL24" s="6">
        <f t="shared" si="34"/>
        <v>0</v>
      </c>
      <c r="AM24" s="6">
        <f t="shared" si="34"/>
        <v>0</v>
      </c>
      <c r="AN24" s="6"/>
      <c r="AO24" s="6" t="str">
        <f>M57</f>
        <v>556,33</v>
      </c>
      <c r="AP24" s="6">
        <f>N57</f>
        <v>0</v>
      </c>
      <c r="AQ24" s="6">
        <f>O57</f>
        <v>0</v>
      </c>
      <c r="AR24" s="6" t="str">
        <f>P57</f>
        <v>556,98</v>
      </c>
      <c r="AU24" s="6">
        <v>2026</v>
      </c>
      <c r="AV24" s="6">
        <f t="shared" ref="AV24:BF24" si="35">F102</f>
        <v>0</v>
      </c>
      <c r="AW24" s="6">
        <f t="shared" si="35"/>
        <v>0</v>
      </c>
      <c r="AX24" s="6">
        <f t="shared" si="35"/>
        <v>0</v>
      </c>
      <c r="AY24" s="6">
        <f t="shared" si="35"/>
        <v>0</v>
      </c>
      <c r="AZ24" s="6">
        <f t="shared" si="35"/>
        <v>0</v>
      </c>
      <c r="BA24" s="6">
        <f t="shared" si="35"/>
        <v>0</v>
      </c>
      <c r="BB24" s="6">
        <f t="shared" si="35"/>
        <v>0</v>
      </c>
      <c r="BC24" s="6" t="str">
        <f t="shared" si="35"/>
        <v>556,33</v>
      </c>
      <c r="BD24" s="6">
        <f t="shared" si="35"/>
        <v>0</v>
      </c>
      <c r="BE24" s="6">
        <f t="shared" si="35"/>
        <v>0</v>
      </c>
      <c r="BF24" s="6" t="str">
        <f t="shared" si="35"/>
        <v>556,98</v>
      </c>
    </row>
    <row r="25" spans="5:58">
      <c r="E25" s="266"/>
      <c r="F25" s="266"/>
      <c r="G25" s="266"/>
      <c r="H25" s="266"/>
      <c r="I25" s="266"/>
      <c r="J25" s="266"/>
      <c r="K25" s="266"/>
      <c r="L25" s="266"/>
      <c r="M25" s="266"/>
      <c r="N25" s="266"/>
      <c r="O25" s="266"/>
      <c r="P25" s="266"/>
      <c r="Q25" s="163"/>
      <c r="R25" s="302"/>
      <c r="S25" s="6">
        <v>2027</v>
      </c>
      <c r="T25" s="6"/>
      <c r="U25" s="6"/>
      <c r="V25" s="6"/>
      <c r="W25" s="6"/>
      <c r="X25" s="6"/>
      <c r="Y25" s="6"/>
      <c r="Z25" s="6"/>
      <c r="AA25" s="6" t="str">
        <f>M15</f>
        <v>614,69</v>
      </c>
      <c r="AB25" s="6"/>
      <c r="AC25" s="6"/>
      <c r="AD25" s="6" t="str">
        <f>P15</f>
        <v>615,14</v>
      </c>
      <c r="AG25" s="6">
        <v>2027</v>
      </c>
      <c r="AH25" s="6">
        <f t="shared" ref="AH25:AM25" si="36">F60</f>
        <v>0</v>
      </c>
      <c r="AI25" s="6">
        <f t="shared" si="36"/>
        <v>0</v>
      </c>
      <c r="AJ25" s="6">
        <f t="shared" si="36"/>
        <v>0</v>
      </c>
      <c r="AK25" s="6">
        <f t="shared" si="36"/>
        <v>0</v>
      </c>
      <c r="AL25" s="6">
        <f t="shared" si="36"/>
        <v>0</v>
      </c>
      <c r="AM25" s="6">
        <f t="shared" si="36"/>
        <v>0</v>
      </c>
      <c r="AN25" s="6"/>
      <c r="AO25" s="6" t="str">
        <f>M60</f>
        <v>556,05</v>
      </c>
      <c r="AP25" s="6">
        <f>N60</f>
        <v>0</v>
      </c>
      <c r="AQ25" s="6">
        <f>O60</f>
        <v>0</v>
      </c>
      <c r="AR25" s="6" t="str">
        <f>P60</f>
        <v>556,47</v>
      </c>
      <c r="AU25" s="6">
        <v>2027</v>
      </c>
      <c r="AV25" s="6">
        <f t="shared" ref="AV25:BF25" si="37">F105</f>
        <v>0</v>
      </c>
      <c r="AW25" s="6">
        <f t="shared" si="37"/>
        <v>0</v>
      </c>
      <c r="AX25" s="6">
        <f t="shared" si="37"/>
        <v>0</v>
      </c>
      <c r="AY25" s="6">
        <f t="shared" si="37"/>
        <v>0</v>
      </c>
      <c r="AZ25" s="6">
        <f t="shared" si="37"/>
        <v>0</v>
      </c>
      <c r="BA25" s="6">
        <f t="shared" si="37"/>
        <v>0</v>
      </c>
      <c r="BB25" s="6">
        <f t="shared" si="37"/>
        <v>0</v>
      </c>
      <c r="BC25" s="6" t="str">
        <f t="shared" si="37"/>
        <v>556,05</v>
      </c>
      <c r="BD25" s="6">
        <f t="shared" si="37"/>
        <v>0</v>
      </c>
      <c r="BE25" s="6">
        <f t="shared" si="37"/>
        <v>0</v>
      </c>
      <c r="BF25" s="6" t="str">
        <f t="shared" si="37"/>
        <v>556,47</v>
      </c>
    </row>
    <row r="26" spans="5:58" ht="19.5">
      <c r="E26" s="308" t="s">
        <v>595</v>
      </c>
      <c r="F26" s="308"/>
      <c r="G26" s="308"/>
      <c r="H26" s="308"/>
      <c r="I26" s="308"/>
      <c r="J26" s="308"/>
      <c r="K26" s="308"/>
      <c r="L26" s="162"/>
      <c r="M26" s="162"/>
      <c r="N26" s="162"/>
      <c r="O26" s="162"/>
      <c r="P26" s="162"/>
      <c r="Q26" s="266"/>
      <c r="R26" s="302"/>
      <c r="S26" s="6">
        <v>2028</v>
      </c>
      <c r="T26" s="6"/>
      <c r="U26" s="6"/>
      <c r="V26" s="6"/>
      <c r="W26" s="6"/>
      <c r="X26" s="6"/>
      <c r="Y26" s="6"/>
      <c r="Z26" s="6"/>
      <c r="AA26" s="6" t="str">
        <f>M19</f>
        <v>623,37</v>
      </c>
      <c r="AB26" s="6"/>
      <c r="AC26" s="6"/>
      <c r="AD26" s="6" t="str">
        <f>P19</f>
        <v>623,66</v>
      </c>
      <c r="AG26" s="6">
        <v>2028</v>
      </c>
      <c r="AH26" s="6">
        <f t="shared" ref="AH26:AM26" si="38">F63</f>
        <v>0</v>
      </c>
      <c r="AI26" s="6">
        <f t="shared" si="38"/>
        <v>0</v>
      </c>
      <c r="AJ26" s="6">
        <f t="shared" si="38"/>
        <v>0</v>
      </c>
      <c r="AK26" s="6">
        <f t="shared" si="38"/>
        <v>0</v>
      </c>
      <c r="AL26" s="6">
        <f t="shared" si="38"/>
        <v>0</v>
      </c>
      <c r="AM26" s="6">
        <f t="shared" si="38"/>
        <v>0</v>
      </c>
      <c r="AN26" s="6"/>
      <c r="AO26" s="6" t="str">
        <f>M63</f>
        <v>530,56</v>
      </c>
      <c r="AP26" s="6">
        <f>N63</f>
        <v>0</v>
      </c>
      <c r="AQ26" s="6">
        <f>O63</f>
        <v>0</v>
      </c>
      <c r="AR26" s="6" t="str">
        <f>P63</f>
        <v>530,82</v>
      </c>
      <c r="AU26" s="6">
        <v>2028</v>
      </c>
      <c r="AV26" s="6">
        <f t="shared" ref="AV26:BF26" si="39">F108</f>
        <v>0</v>
      </c>
      <c r="AW26" s="6">
        <f t="shared" si="39"/>
        <v>0</v>
      </c>
      <c r="AX26" s="6">
        <f t="shared" si="39"/>
        <v>0</v>
      </c>
      <c r="AY26" s="6">
        <f t="shared" si="39"/>
        <v>0</v>
      </c>
      <c r="AZ26" s="6">
        <f t="shared" si="39"/>
        <v>0</v>
      </c>
      <c r="BA26" s="6">
        <f t="shared" si="39"/>
        <v>0</v>
      </c>
      <c r="BB26" s="6">
        <f t="shared" si="39"/>
        <v>0</v>
      </c>
      <c r="BC26" s="6" t="str">
        <f t="shared" si="39"/>
        <v>530,56</v>
      </c>
      <c r="BD26" s="6">
        <f t="shared" si="39"/>
        <v>0</v>
      </c>
      <c r="BE26" s="6">
        <f t="shared" si="39"/>
        <v>0</v>
      </c>
      <c r="BF26" s="6" t="str">
        <f t="shared" si="39"/>
        <v>530,82</v>
      </c>
    </row>
    <row r="27" spans="5:58" ht="19.5" customHeight="1">
      <c r="E27" s="260"/>
      <c r="F27" s="261" t="s">
        <v>453</v>
      </c>
      <c r="G27" s="261" t="s">
        <v>454</v>
      </c>
      <c r="H27" s="261" t="s">
        <v>455</v>
      </c>
      <c r="I27" s="261" t="s">
        <v>456</v>
      </c>
      <c r="J27" s="261" t="s">
        <v>457</v>
      </c>
      <c r="K27" s="261" t="s">
        <v>458</v>
      </c>
      <c r="L27" s="261" t="s">
        <v>459</v>
      </c>
      <c r="M27" s="261" t="s">
        <v>460</v>
      </c>
      <c r="N27" s="261" t="s">
        <v>461</v>
      </c>
      <c r="O27" s="261" t="s">
        <v>462</v>
      </c>
      <c r="P27" s="261" t="s">
        <v>463</v>
      </c>
      <c r="Q27" s="162"/>
      <c r="R27" s="302"/>
      <c r="S27" s="6">
        <v>2029</v>
      </c>
      <c r="T27" s="6"/>
      <c r="U27" s="6"/>
      <c r="V27" s="6"/>
      <c r="W27" s="6"/>
      <c r="X27" s="6"/>
      <c r="Y27" s="6"/>
      <c r="Z27" s="6"/>
      <c r="AA27" s="6" t="str">
        <f>M22</f>
        <v>623,05</v>
      </c>
      <c r="AB27" s="6"/>
      <c r="AC27" s="6"/>
      <c r="AD27" s="6" t="str">
        <f>P22</f>
        <v>623,28</v>
      </c>
      <c r="AG27" s="6">
        <v>2029</v>
      </c>
      <c r="AH27" s="6">
        <f t="shared" ref="AH27:AM27" si="40">F67</f>
        <v>0</v>
      </c>
      <c r="AI27" s="6">
        <f t="shared" si="40"/>
        <v>0</v>
      </c>
      <c r="AJ27" s="6">
        <f t="shared" si="40"/>
        <v>0</v>
      </c>
      <c r="AK27" s="6">
        <f t="shared" si="40"/>
        <v>0</v>
      </c>
      <c r="AL27" s="6">
        <f t="shared" si="40"/>
        <v>0</v>
      </c>
      <c r="AM27" s="6">
        <f t="shared" si="40"/>
        <v>0</v>
      </c>
      <c r="AN27" s="6"/>
      <c r="AO27" s="6" t="str">
        <f>M67</f>
        <v>485,92</v>
      </c>
      <c r="AP27" s="6">
        <f>N67</f>
        <v>0</v>
      </c>
      <c r="AQ27" s="6">
        <f>O67</f>
        <v>0</v>
      </c>
      <c r="AR27" s="6" t="str">
        <f>P67</f>
        <v>491,10</v>
      </c>
      <c r="AU27" s="6">
        <v>2029</v>
      </c>
      <c r="AV27" s="6">
        <f t="shared" ref="AV27:BF27" si="41">F111</f>
        <v>0</v>
      </c>
      <c r="AW27" s="6">
        <f t="shared" si="41"/>
        <v>0</v>
      </c>
      <c r="AX27" s="6">
        <f t="shared" si="41"/>
        <v>0</v>
      </c>
      <c r="AY27" s="6">
        <f t="shared" si="41"/>
        <v>0</v>
      </c>
      <c r="AZ27" s="6">
        <f t="shared" si="41"/>
        <v>0</v>
      </c>
      <c r="BA27" s="6">
        <f t="shared" si="41"/>
        <v>0</v>
      </c>
      <c r="BB27" s="6">
        <f t="shared" si="41"/>
        <v>0</v>
      </c>
      <c r="BC27" s="6" t="str">
        <f t="shared" si="41"/>
        <v>485,92</v>
      </c>
      <c r="BD27" s="6">
        <f t="shared" si="41"/>
        <v>0</v>
      </c>
      <c r="BE27" s="6">
        <f t="shared" si="41"/>
        <v>0</v>
      </c>
      <c r="BF27" s="6" t="str">
        <f t="shared" si="41"/>
        <v>491,10</v>
      </c>
    </row>
    <row r="28" spans="5:58" ht="18">
      <c r="E28" s="163" t="s">
        <v>464</v>
      </c>
      <c r="F28" s="280" t="s">
        <v>596</v>
      </c>
      <c r="G28" s="280" t="s">
        <v>596</v>
      </c>
      <c r="H28" s="280" t="s">
        <v>596</v>
      </c>
      <c r="I28" s="280" t="s">
        <v>596</v>
      </c>
      <c r="J28" s="281" t="s">
        <v>597</v>
      </c>
      <c r="K28" s="281" t="s">
        <v>597</v>
      </c>
      <c r="L28" s="280" t="s">
        <v>597</v>
      </c>
      <c r="M28" s="281" t="s">
        <v>597</v>
      </c>
      <c r="N28" s="280" t="s">
        <v>598</v>
      </c>
      <c r="O28" s="281" t="s">
        <v>598</v>
      </c>
      <c r="P28" s="281" t="s">
        <v>598</v>
      </c>
      <c r="Q28" s="163"/>
    </row>
    <row r="29" spans="5:58">
      <c r="E29" s="4" t="s">
        <v>469</v>
      </c>
      <c r="F29" s="286"/>
      <c r="G29" s="280" t="s">
        <v>596</v>
      </c>
      <c r="H29" s="280" t="s">
        <v>596</v>
      </c>
      <c r="I29" s="280" t="s">
        <v>596</v>
      </c>
      <c r="J29" s="287"/>
      <c r="K29" s="281" t="s">
        <v>597</v>
      </c>
      <c r="L29" s="280" t="s">
        <v>597</v>
      </c>
      <c r="M29" s="281" t="s">
        <v>597</v>
      </c>
      <c r="N29" s="286"/>
      <c r="O29" s="281" t="s">
        <v>598</v>
      </c>
      <c r="P29" s="281" t="s">
        <v>598</v>
      </c>
      <c r="Q29" s="163"/>
    </row>
    <row r="30" spans="5:58">
      <c r="E30" s="2" t="s">
        <v>470</v>
      </c>
      <c r="F30" s="284"/>
      <c r="G30" s="284"/>
      <c r="H30" s="284"/>
      <c r="I30" s="284"/>
      <c r="J30" s="164"/>
      <c r="K30" s="164"/>
      <c r="L30" s="284"/>
      <c r="M30" s="285" t="s">
        <v>597</v>
      </c>
      <c r="N30" s="284"/>
      <c r="O30" s="164"/>
      <c r="P30" s="285" t="s">
        <v>598</v>
      </c>
      <c r="Q30" s="163"/>
      <c r="S30" s="6" t="str" cm="1">
        <f t="array" ref="S30:AD30">_xlfn.ANCHORARRAY(S21)</f>
        <v>Top</v>
      </c>
      <c r="T30" s="6" t="str">
        <v>C11</v>
      </c>
      <c r="U30" s="6" t="str">
        <v>C12a</v>
      </c>
      <c r="V30" s="6" t="str">
        <v>C12b</v>
      </c>
      <c r="W30" s="6" t="str">
        <v>C12w</v>
      </c>
      <c r="X30" s="6" t="str">
        <v>C21</v>
      </c>
      <c r="Y30" s="6" t="str">
        <v>C22a</v>
      </c>
      <c r="Z30" s="6" t="str">
        <v>C22b</v>
      </c>
      <c r="AA30" s="6" t="str">
        <v>C23</v>
      </c>
      <c r="AB30" s="6" t="str">
        <v>B21</v>
      </c>
      <c r="AC30" s="6" t="str">
        <v>B22</v>
      </c>
      <c r="AD30" s="6" t="str">
        <v>B23</v>
      </c>
      <c r="AG30" s="6" t="str">
        <f>R36</f>
        <v>Promo pozyskanie</v>
      </c>
      <c r="AH30" s="6" t="str" cm="1">
        <f t="array" ref="AH30:AR30">T30:AD30</f>
        <v>C11</v>
      </c>
      <c r="AI30" s="6" t="str">
        <v>C12a</v>
      </c>
      <c r="AJ30" s="6" t="str">
        <v>C12b</v>
      </c>
      <c r="AK30" s="6" t="str">
        <v>C12w</v>
      </c>
      <c r="AL30" s="6" t="str">
        <v>C21</v>
      </c>
      <c r="AM30" s="6" t="str">
        <v>C22a</v>
      </c>
      <c r="AN30" s="6" t="str">
        <v>C22b</v>
      </c>
      <c r="AO30" s="6" t="str">
        <v>C23</v>
      </c>
      <c r="AP30" s="6" t="str">
        <v>B21</v>
      </c>
      <c r="AQ30" s="6" t="str">
        <v>B22</v>
      </c>
      <c r="AR30" s="6" t="str">
        <v>B23</v>
      </c>
      <c r="AU30" s="6" t="str">
        <f>AU21</f>
        <v>Promo utrzymanie</v>
      </c>
      <c r="AV30" s="6" t="str" cm="1">
        <f t="array" ref="AV30:BF30">_xlfn.ANCHORARRAY(AV21)</f>
        <v>C11</v>
      </c>
      <c r="AW30" s="6" t="str">
        <v>C12a</v>
      </c>
      <c r="AX30" s="6" t="str">
        <v>C12b</v>
      </c>
      <c r="AY30" s="6" t="str">
        <v>C12w</v>
      </c>
      <c r="AZ30" s="6" t="str">
        <v>C21</v>
      </c>
      <c r="BA30" s="6" t="str">
        <v>C22a</v>
      </c>
      <c r="BB30" s="6" t="str">
        <v>C22b</v>
      </c>
      <c r="BC30" s="6" t="str">
        <v>C23</v>
      </c>
      <c r="BD30" s="6" t="str">
        <v>B21</v>
      </c>
      <c r="BE30" s="6" t="str">
        <v>B22</v>
      </c>
      <c r="BF30" s="6" t="str">
        <v>B23</v>
      </c>
    </row>
    <row r="31" spans="5:58" ht="18">
      <c r="E31" s="263" t="s">
        <v>471</v>
      </c>
      <c r="F31" s="280" t="s">
        <v>599</v>
      </c>
      <c r="G31" s="280" t="s">
        <v>600</v>
      </c>
      <c r="H31" s="280" t="s">
        <v>601</v>
      </c>
      <c r="I31" s="280" t="s">
        <v>602</v>
      </c>
      <c r="J31" s="281" t="s">
        <v>603</v>
      </c>
      <c r="K31" s="281" t="s">
        <v>604</v>
      </c>
      <c r="L31" s="280" t="s">
        <v>605</v>
      </c>
      <c r="M31" s="281" t="s">
        <v>606</v>
      </c>
      <c r="N31" s="280" t="s">
        <v>607</v>
      </c>
      <c r="O31" s="281" t="s">
        <v>608</v>
      </c>
      <c r="P31" s="281" t="s">
        <v>609</v>
      </c>
      <c r="Q31" s="163"/>
      <c r="S31" s="6" t="s">
        <v>20</v>
      </c>
      <c r="T31" s="264">
        <f t="shared" ref="T31:AD31" si="42">F24</f>
        <v>35</v>
      </c>
      <c r="U31" s="264">
        <f t="shared" si="42"/>
        <v>35</v>
      </c>
      <c r="V31" s="264">
        <f t="shared" si="42"/>
        <v>35</v>
      </c>
      <c r="W31" s="264">
        <f t="shared" si="42"/>
        <v>35</v>
      </c>
      <c r="X31" s="264">
        <f t="shared" si="42"/>
        <v>39</v>
      </c>
      <c r="Y31" s="264">
        <f t="shared" si="42"/>
        <v>39</v>
      </c>
      <c r="Z31" s="264">
        <f t="shared" si="42"/>
        <v>39</v>
      </c>
      <c r="AA31" s="264">
        <f t="shared" si="42"/>
        <v>39</v>
      </c>
      <c r="AB31" s="264">
        <f t="shared" si="42"/>
        <v>135</v>
      </c>
      <c r="AC31" s="264">
        <f t="shared" si="42"/>
        <v>135</v>
      </c>
      <c r="AD31" s="264">
        <f t="shared" si="42"/>
        <v>135</v>
      </c>
      <c r="AG31" s="6" t="str">
        <f>S31</f>
        <v>OH</v>
      </c>
      <c r="AH31" s="264">
        <f>T31</f>
        <v>35</v>
      </c>
      <c r="AI31" s="264">
        <f t="shared" ref="AI31:AR31" si="43">U31</f>
        <v>35</v>
      </c>
      <c r="AJ31" s="264">
        <f t="shared" si="43"/>
        <v>35</v>
      </c>
      <c r="AK31" s="264">
        <f t="shared" si="43"/>
        <v>35</v>
      </c>
      <c r="AL31" s="264">
        <f t="shared" si="43"/>
        <v>39</v>
      </c>
      <c r="AM31" s="264">
        <f t="shared" si="43"/>
        <v>39</v>
      </c>
      <c r="AN31" s="264">
        <f t="shared" si="43"/>
        <v>39</v>
      </c>
      <c r="AO31" s="264">
        <f t="shared" si="43"/>
        <v>39</v>
      </c>
      <c r="AP31" s="264">
        <f t="shared" si="43"/>
        <v>135</v>
      </c>
      <c r="AQ31" s="264">
        <f t="shared" si="43"/>
        <v>135</v>
      </c>
      <c r="AR31" s="264">
        <f t="shared" si="43"/>
        <v>135</v>
      </c>
      <c r="AU31" s="6" t="str">
        <f>AG31</f>
        <v>OH</v>
      </c>
      <c r="AV31" s="264" cm="1">
        <f t="array" ref="AV31:BF31">AH31:AR31</f>
        <v>35</v>
      </c>
      <c r="AW31" s="6">
        <v>35</v>
      </c>
      <c r="AX31" s="6">
        <v>35</v>
      </c>
      <c r="AY31" s="6">
        <v>35</v>
      </c>
      <c r="AZ31" s="6">
        <v>39</v>
      </c>
      <c r="BA31" s="6">
        <v>39</v>
      </c>
      <c r="BB31" s="6">
        <v>39</v>
      </c>
      <c r="BC31" s="6">
        <v>39</v>
      </c>
      <c r="BD31" s="6">
        <v>135</v>
      </c>
      <c r="BE31" s="6">
        <v>135</v>
      </c>
      <c r="BF31" s="6">
        <v>135</v>
      </c>
    </row>
    <row r="32" spans="5:58" ht="19.5" customHeight="1">
      <c r="E32" s="4" t="s">
        <v>469</v>
      </c>
      <c r="F32" s="286"/>
      <c r="G32" s="280" t="s">
        <v>610</v>
      </c>
      <c r="H32" s="280" t="s">
        <v>611</v>
      </c>
      <c r="I32" s="280" t="s">
        <v>612</v>
      </c>
      <c r="J32" s="287"/>
      <c r="K32" s="281" t="s">
        <v>613</v>
      </c>
      <c r="L32" s="280" t="s">
        <v>614</v>
      </c>
      <c r="M32" s="281" t="s">
        <v>615</v>
      </c>
      <c r="N32" s="286"/>
      <c r="O32" s="281" t="s">
        <v>616</v>
      </c>
      <c r="P32" s="281" t="s">
        <v>617</v>
      </c>
      <c r="Q32" s="163"/>
    </row>
    <row r="33" spans="5:58">
      <c r="E33" s="2" t="s">
        <v>470</v>
      </c>
      <c r="F33" s="284"/>
      <c r="G33" s="284"/>
      <c r="H33" s="284"/>
      <c r="I33" s="284"/>
      <c r="J33" s="164"/>
      <c r="K33" s="164"/>
      <c r="L33" s="284"/>
      <c r="M33" s="285" t="s">
        <v>618</v>
      </c>
      <c r="N33" s="284"/>
      <c r="O33" s="164"/>
      <c r="P33" s="285" t="s">
        <v>619</v>
      </c>
      <c r="Q33" s="163"/>
    </row>
    <row r="34" spans="5:58" ht="18">
      <c r="E34" s="263" t="s">
        <v>493</v>
      </c>
      <c r="F34" s="280" t="s">
        <v>620</v>
      </c>
      <c r="G34" s="280" t="s">
        <v>621</v>
      </c>
      <c r="H34" s="280" t="s">
        <v>622</v>
      </c>
      <c r="I34" s="280" t="s">
        <v>623</v>
      </c>
      <c r="J34" s="281" t="s">
        <v>624</v>
      </c>
      <c r="K34" s="281" t="s">
        <v>625</v>
      </c>
      <c r="L34" s="280" t="s">
        <v>626</v>
      </c>
      <c r="M34" s="281" t="s">
        <v>627</v>
      </c>
      <c r="N34" s="280" t="s">
        <v>628</v>
      </c>
      <c r="O34" s="281" t="s">
        <v>629</v>
      </c>
      <c r="P34" s="281" t="s">
        <v>630</v>
      </c>
      <c r="Q34" s="163"/>
      <c r="R34" s="7" t="s">
        <v>631</v>
      </c>
    </row>
    <row r="35" spans="5:58">
      <c r="E35" s="4" t="s">
        <v>469</v>
      </c>
      <c r="F35" s="286"/>
      <c r="G35" s="280" t="s">
        <v>632</v>
      </c>
      <c r="H35" s="280" t="s">
        <v>633</v>
      </c>
      <c r="I35" s="280" t="s">
        <v>634</v>
      </c>
      <c r="J35" s="287"/>
      <c r="K35" s="281" t="s">
        <v>635</v>
      </c>
      <c r="L35" s="280" t="s">
        <v>636</v>
      </c>
      <c r="M35" s="281" t="s">
        <v>637</v>
      </c>
      <c r="N35" s="286"/>
      <c r="O35" s="281" t="s">
        <v>638</v>
      </c>
      <c r="P35" s="281" t="s">
        <v>639</v>
      </c>
      <c r="Q35" s="163"/>
      <c r="R35" s="7" t="s">
        <v>640</v>
      </c>
    </row>
    <row r="36" spans="5:58">
      <c r="E36" s="2" t="s">
        <v>470</v>
      </c>
      <c r="F36" s="284"/>
      <c r="G36" s="284"/>
      <c r="H36" s="284"/>
      <c r="I36" s="284"/>
      <c r="J36" s="164"/>
      <c r="K36" s="164"/>
      <c r="L36" s="284"/>
      <c r="M36" s="285" t="s">
        <v>641</v>
      </c>
      <c r="N36" s="284"/>
      <c r="O36" s="164"/>
      <c r="P36" s="285" t="s">
        <v>642</v>
      </c>
      <c r="Q36" s="163"/>
      <c r="R36" s="7" t="s">
        <v>9</v>
      </c>
    </row>
    <row r="37" spans="5:58" ht="18">
      <c r="E37" s="263" t="s">
        <v>515</v>
      </c>
      <c r="F37" s="280" t="s">
        <v>643</v>
      </c>
      <c r="G37" s="280" t="s">
        <v>644</v>
      </c>
      <c r="H37" s="280" t="s">
        <v>645</v>
      </c>
      <c r="I37" s="280" t="s">
        <v>646</v>
      </c>
      <c r="J37" s="281" t="s">
        <v>647</v>
      </c>
      <c r="K37" s="281" t="s">
        <v>648</v>
      </c>
      <c r="L37" s="280" t="s">
        <v>649</v>
      </c>
      <c r="M37" s="281" t="s">
        <v>650</v>
      </c>
      <c r="N37" s="280" t="s">
        <v>651</v>
      </c>
      <c r="O37" s="281" t="s">
        <v>652</v>
      </c>
      <c r="P37" s="281" t="s">
        <v>653</v>
      </c>
      <c r="Q37" s="163"/>
      <c r="R37" s="7" t="s">
        <v>654</v>
      </c>
    </row>
    <row r="38" spans="5:58">
      <c r="E38" s="4" t="s">
        <v>469</v>
      </c>
      <c r="F38" s="286"/>
      <c r="G38" s="280" t="s">
        <v>655</v>
      </c>
      <c r="H38" s="280" t="s">
        <v>656</v>
      </c>
      <c r="I38" s="280" t="s">
        <v>657</v>
      </c>
      <c r="J38" s="287"/>
      <c r="K38" s="281" t="s">
        <v>658</v>
      </c>
      <c r="L38" s="280" t="s">
        <v>659</v>
      </c>
      <c r="M38" s="281" t="s">
        <v>660</v>
      </c>
      <c r="N38" s="286"/>
      <c r="O38" s="281" t="s">
        <v>661</v>
      </c>
      <c r="P38" s="281" t="s">
        <v>662</v>
      </c>
      <c r="Q38" s="163"/>
    </row>
    <row r="39" spans="5:58">
      <c r="E39" s="2" t="s">
        <v>470</v>
      </c>
      <c r="F39" s="284"/>
      <c r="G39" s="284"/>
      <c r="H39" s="284"/>
      <c r="I39" s="284"/>
      <c r="J39" s="164"/>
      <c r="K39" s="164"/>
      <c r="L39" s="284"/>
      <c r="M39" s="285" t="s">
        <v>663</v>
      </c>
      <c r="N39" s="284"/>
      <c r="O39" s="164"/>
      <c r="P39" s="285" t="s">
        <v>664</v>
      </c>
      <c r="Q39" s="163"/>
    </row>
    <row r="40" spans="5:58" ht="18">
      <c r="E40" s="263" t="s">
        <v>538</v>
      </c>
      <c r="F40" s="280" t="s">
        <v>665</v>
      </c>
      <c r="G40" s="280" t="s">
        <v>666</v>
      </c>
      <c r="H40" s="280" t="s">
        <v>667</v>
      </c>
      <c r="I40" s="280" t="s">
        <v>668</v>
      </c>
      <c r="J40" s="281" t="s">
        <v>669</v>
      </c>
      <c r="K40" s="281" t="s">
        <v>670</v>
      </c>
      <c r="L40" s="280" t="s">
        <v>671</v>
      </c>
      <c r="M40" s="281" t="s">
        <v>672</v>
      </c>
      <c r="N40" s="280" t="s">
        <v>673</v>
      </c>
      <c r="O40" s="281" t="s">
        <v>674</v>
      </c>
      <c r="P40" s="281" t="s">
        <v>675</v>
      </c>
      <c r="Q40" s="163"/>
    </row>
    <row r="41" spans="5:58">
      <c r="E41" s="4" t="s">
        <v>469</v>
      </c>
      <c r="F41" s="286"/>
      <c r="G41" s="280" t="s">
        <v>676</v>
      </c>
      <c r="H41" s="280" t="s">
        <v>677</v>
      </c>
      <c r="I41" s="280" t="s">
        <v>678</v>
      </c>
      <c r="J41" s="287"/>
      <c r="K41" s="281" t="s">
        <v>679</v>
      </c>
      <c r="L41" s="280" t="s">
        <v>680</v>
      </c>
      <c r="M41" s="281" t="s">
        <v>681</v>
      </c>
      <c r="N41" s="286"/>
      <c r="O41" s="281" t="s">
        <v>682</v>
      </c>
      <c r="P41" s="281" t="s">
        <v>683</v>
      </c>
      <c r="Q41" s="163"/>
    </row>
    <row r="42" spans="5:58">
      <c r="E42" s="2" t="s">
        <v>470</v>
      </c>
      <c r="F42" s="284"/>
      <c r="G42" s="284"/>
      <c r="H42" s="284"/>
      <c r="I42" s="284"/>
      <c r="J42" s="164"/>
      <c r="K42" s="164"/>
      <c r="L42" s="284"/>
      <c r="M42" s="285" t="s">
        <v>684</v>
      </c>
      <c r="N42" s="284"/>
      <c r="O42" s="164"/>
      <c r="P42" s="285" t="s">
        <v>685</v>
      </c>
      <c r="Q42" s="163"/>
      <c r="R42" s="6"/>
      <c r="S42" s="6" t="s">
        <v>640</v>
      </c>
      <c r="T42" s="6" t="str" cm="1">
        <f t="array" ref="T42:AD42">T3:AD3</f>
        <v>C11</v>
      </c>
      <c r="U42" s="6" t="str">
        <v>C12a</v>
      </c>
      <c r="V42" s="6" t="str">
        <v>C12b</v>
      </c>
      <c r="W42" s="6" t="str">
        <v>C12w</v>
      </c>
      <c r="X42" s="6" t="str">
        <v>C21</v>
      </c>
      <c r="Y42" s="6" t="str">
        <v>C22a</v>
      </c>
      <c r="Z42" s="6" t="str">
        <v>C22b</v>
      </c>
      <c r="AA42" s="6" t="str">
        <v>C23</v>
      </c>
      <c r="AB42" s="6" t="str">
        <v>B21</v>
      </c>
      <c r="AC42" s="6" t="str">
        <v>B22</v>
      </c>
      <c r="AD42" s="6" t="str">
        <v>B23</v>
      </c>
      <c r="AE42" s="6"/>
      <c r="AF42" s="6"/>
      <c r="AG42" s="6" t="s">
        <v>9</v>
      </c>
      <c r="AH42" s="6" t="str" cm="1">
        <f t="array" ref="AH42:AR42">T42:AD42</f>
        <v>C11</v>
      </c>
      <c r="AI42" s="6" t="str">
        <v>C12a</v>
      </c>
      <c r="AJ42" s="6" t="str">
        <v>C12b</v>
      </c>
      <c r="AK42" s="6" t="str">
        <v>C12w</v>
      </c>
      <c r="AL42" s="6" t="str">
        <v>C21</v>
      </c>
      <c r="AM42" s="6" t="str">
        <v>C22a</v>
      </c>
      <c r="AN42" s="6" t="str">
        <v>C22b</v>
      </c>
      <c r="AO42" s="6" t="str">
        <v>C23</v>
      </c>
      <c r="AP42" s="6" t="str">
        <v>B21</v>
      </c>
      <c r="AQ42" s="6" t="str">
        <v>B22</v>
      </c>
      <c r="AR42" s="6" t="str">
        <v>B23</v>
      </c>
      <c r="AS42" s="6"/>
      <c r="AT42" s="6"/>
      <c r="AU42" s="6" t="s">
        <v>654</v>
      </c>
      <c r="AV42" s="6" t="str" cm="1">
        <f t="array" ref="AV42:BF42">AH42:AR42</f>
        <v>C11</v>
      </c>
      <c r="AW42" s="6" t="str">
        <v>C12a</v>
      </c>
      <c r="AX42" s="6" t="str">
        <v>C12b</v>
      </c>
      <c r="AY42" s="6" t="str">
        <v>C12w</v>
      </c>
      <c r="AZ42" s="6" t="str">
        <v>C21</v>
      </c>
      <c r="BA42" s="6" t="str">
        <v>C22a</v>
      </c>
      <c r="BB42" s="6" t="str">
        <v>C22b</v>
      </c>
      <c r="BC42" s="6" t="str">
        <v>C23</v>
      </c>
      <c r="BD42" s="6" t="str">
        <v>B21</v>
      </c>
      <c r="BE42" s="6" t="str">
        <v>B22</v>
      </c>
      <c r="BF42" s="6" t="str">
        <v>B23</v>
      </c>
    </row>
    <row r="43" spans="5:58" ht="18">
      <c r="E43" s="263" t="s">
        <v>560</v>
      </c>
      <c r="F43" s="280" t="s">
        <v>686</v>
      </c>
      <c r="G43" s="280" t="s">
        <v>687</v>
      </c>
      <c r="H43" s="280" t="s">
        <v>688</v>
      </c>
      <c r="I43" s="280" t="s">
        <v>689</v>
      </c>
      <c r="J43" s="281" t="s">
        <v>690</v>
      </c>
      <c r="K43" s="281" t="s">
        <v>691</v>
      </c>
      <c r="L43" s="280" t="s">
        <v>692</v>
      </c>
      <c r="M43" s="281" t="s">
        <v>693</v>
      </c>
      <c r="N43" s="280" t="s">
        <v>694</v>
      </c>
      <c r="O43" s="281" t="s">
        <v>695</v>
      </c>
      <c r="P43" s="281" t="s">
        <v>696</v>
      </c>
      <c r="Q43" s="163"/>
      <c r="R43" s="324" t="s">
        <v>468</v>
      </c>
      <c r="S43" s="6" cm="1">
        <f t="array" ref="S43:S48">S4:S9</f>
        <v>2024</v>
      </c>
      <c r="T43" s="6" t="str" cm="1">
        <f t="array" ref="T43:AD43">F28:P28</f>
        <v>680,58</v>
      </c>
      <c r="U43" s="6" t="str">
        <v>680,58</v>
      </c>
      <c r="V43" s="6" t="str">
        <v>680,58</v>
      </c>
      <c r="W43" s="6" t="str">
        <v>680,58</v>
      </c>
      <c r="X43" s="6" t="str">
        <v>675,07</v>
      </c>
      <c r="Y43" s="6" t="str">
        <v>675,07</v>
      </c>
      <c r="Z43" s="6" t="str">
        <v>675,07</v>
      </c>
      <c r="AA43" s="6" t="str">
        <v>675,07</v>
      </c>
      <c r="AB43" s="6" t="str">
        <v>674,34</v>
      </c>
      <c r="AC43" s="6" t="str">
        <v>674,34</v>
      </c>
      <c r="AD43" s="6" t="str">
        <v>674,34</v>
      </c>
      <c r="AE43" s="6"/>
      <c r="AF43" s="324" t="s">
        <v>468</v>
      </c>
      <c r="AG43" s="6" cm="1">
        <f t="array" ref="AG43:AG48">S43:S48</f>
        <v>2024</v>
      </c>
      <c r="AH43" s="6" t="str" cm="1">
        <f t="array" ref="AH43:AR43">F73:P73</f>
        <v>680,58</v>
      </c>
      <c r="AI43" s="6" t="str">
        <v>680,58</v>
      </c>
      <c r="AJ43" s="6" t="str">
        <v>680,58</v>
      </c>
      <c r="AK43" s="6" t="str">
        <v>680,58</v>
      </c>
      <c r="AL43" s="6" t="str">
        <v>675,07</v>
      </c>
      <c r="AM43" s="6" t="str">
        <v>675,07</v>
      </c>
      <c r="AN43" s="6" t="str">
        <v>675,07</v>
      </c>
      <c r="AO43" s="6" t="str">
        <v>675,07</v>
      </c>
      <c r="AP43" s="6" t="str">
        <v>674,34</v>
      </c>
      <c r="AQ43" s="6" t="str">
        <v>674,34</v>
      </c>
      <c r="AR43" s="6" t="str">
        <v>674,34</v>
      </c>
      <c r="AS43" s="6"/>
      <c r="AT43" s="324" t="s">
        <v>468</v>
      </c>
      <c r="AU43" s="6" cm="1">
        <f t="array" ref="AU43:AU48">AG43:AG48</f>
        <v>2024</v>
      </c>
      <c r="AV43" s="6" t="str" cm="1">
        <f t="array" ref="AV43:BF43">F117:P117</f>
        <v>680,58</v>
      </c>
      <c r="AW43" s="6" t="str">
        <v>680,58</v>
      </c>
      <c r="AX43" s="6" t="str">
        <v>680,58</v>
      </c>
      <c r="AY43" s="6" t="str">
        <v>680,58</v>
      </c>
      <c r="AZ43" s="6" t="str">
        <v>675,07</v>
      </c>
      <c r="BA43" s="6" t="str">
        <v>675,07</v>
      </c>
      <c r="BB43" s="6" t="str">
        <v>675,07</v>
      </c>
      <c r="BC43" s="6" t="str">
        <v>675,07</v>
      </c>
      <c r="BD43" s="6" t="str">
        <v>674,34</v>
      </c>
      <c r="BE43" s="6" t="str">
        <v>674,34</v>
      </c>
      <c r="BF43" s="6" t="str">
        <v>674,34</v>
      </c>
    </row>
    <row r="44" spans="5:58">
      <c r="E44" s="4" t="s">
        <v>469</v>
      </c>
      <c r="F44" s="286"/>
      <c r="G44" s="280" t="s">
        <v>697</v>
      </c>
      <c r="H44" s="280" t="s">
        <v>698</v>
      </c>
      <c r="I44" s="280" t="s">
        <v>699</v>
      </c>
      <c r="J44" s="287"/>
      <c r="K44" s="281" t="s">
        <v>700</v>
      </c>
      <c r="L44" s="280" t="s">
        <v>701</v>
      </c>
      <c r="M44" s="281" t="s">
        <v>702</v>
      </c>
      <c r="N44" s="286"/>
      <c r="O44" s="281" t="s">
        <v>703</v>
      </c>
      <c r="P44" s="281" t="s">
        <v>704</v>
      </c>
      <c r="Q44" s="163"/>
      <c r="R44" s="325"/>
      <c r="S44" s="6">
        <v>2025</v>
      </c>
      <c r="T44" s="6" t="str" cm="1">
        <f t="array" ref="T44:AD44">F31:P31</f>
        <v>906,82</v>
      </c>
      <c r="U44" s="6" t="str">
        <v>954,21</v>
      </c>
      <c r="V44" s="6" t="str">
        <v>933,85</v>
      </c>
      <c r="W44" s="6" t="str">
        <v>935,88</v>
      </c>
      <c r="X44" s="6" t="str">
        <v>902,93</v>
      </c>
      <c r="Y44" s="6" t="str">
        <v>960,28</v>
      </c>
      <c r="Z44" s="6" t="str">
        <v>923,67</v>
      </c>
      <c r="AA44" s="6" t="str">
        <v>926,23</v>
      </c>
      <c r="AB44" s="6" t="str">
        <v>902,03</v>
      </c>
      <c r="AC44" s="6" t="str">
        <v>959,91</v>
      </c>
      <c r="AD44" s="6" t="str">
        <v>927,82</v>
      </c>
      <c r="AE44" s="6"/>
      <c r="AF44" s="325"/>
      <c r="AG44" s="6">
        <v>2025</v>
      </c>
      <c r="AH44" s="6" t="str" cm="1">
        <f t="array" ref="AH44:AR44">F76:P76</f>
        <v>896,82</v>
      </c>
      <c r="AI44" s="6" t="str">
        <v>944,21</v>
      </c>
      <c r="AJ44" s="6" t="str">
        <v>923,85</v>
      </c>
      <c r="AK44" s="6" t="str">
        <v>925,88</v>
      </c>
      <c r="AL44" s="6" t="str">
        <v>892,93</v>
      </c>
      <c r="AM44" s="6" t="str">
        <v>950,28</v>
      </c>
      <c r="AN44" s="6" t="str">
        <v>913,67</v>
      </c>
      <c r="AO44" s="6" t="str">
        <v>916,23</v>
      </c>
      <c r="AP44" s="6" t="str">
        <v>892,03</v>
      </c>
      <c r="AQ44" s="6" t="str">
        <v>949,91</v>
      </c>
      <c r="AR44" s="6" t="str">
        <v>917,82</v>
      </c>
      <c r="AS44" s="6"/>
      <c r="AT44" s="325"/>
      <c r="AU44" s="6">
        <v>2025</v>
      </c>
      <c r="AV44" s="6" t="str" cm="1">
        <f t="array" ref="AV44:BF44">F120:P120</f>
        <v>896,82</v>
      </c>
      <c r="AW44" s="6" t="str">
        <v>944,21</v>
      </c>
      <c r="AX44" s="6" t="str">
        <v>923,85</v>
      </c>
      <c r="AY44" s="6" t="str">
        <v>925,88</v>
      </c>
      <c r="AZ44" s="6" t="str">
        <v>892,93</v>
      </c>
      <c r="BA44" s="6" t="str">
        <v>950,28</v>
      </c>
      <c r="BB44" s="6" t="str">
        <v>913,67</v>
      </c>
      <c r="BC44" s="6" t="str">
        <v>916,23</v>
      </c>
      <c r="BD44" s="6" t="str">
        <v>892,03</v>
      </c>
      <c r="BE44" s="6" t="str">
        <v>949,91</v>
      </c>
      <c r="BF44" s="6" t="str">
        <v>917,82</v>
      </c>
    </row>
    <row r="45" spans="5:58">
      <c r="E45" s="4" t="s">
        <v>470</v>
      </c>
      <c r="F45" s="290"/>
      <c r="G45" s="290"/>
      <c r="H45" s="290"/>
      <c r="I45" s="290"/>
      <c r="J45" s="291"/>
      <c r="K45" s="291"/>
      <c r="L45" s="290"/>
      <c r="M45" s="281" t="s">
        <v>705</v>
      </c>
      <c r="N45" s="290"/>
      <c r="O45" s="291"/>
      <c r="P45" s="281" t="s">
        <v>706</v>
      </c>
      <c r="Q45" s="163"/>
      <c r="R45" s="325"/>
      <c r="S45" s="6">
        <v>2026</v>
      </c>
      <c r="T45" s="6" t="str" cm="1">
        <f t="array" ref="T45:AD45">F34:P34</f>
        <v>996,57</v>
      </c>
      <c r="U45" s="6" t="str">
        <v>1057,17</v>
      </c>
      <c r="V45" s="6" t="str">
        <v>1029,69</v>
      </c>
      <c r="W45" s="6" t="str">
        <v>1030,76</v>
      </c>
      <c r="X45" s="6" t="str">
        <v>988,83</v>
      </c>
      <c r="Y45" s="6" t="str">
        <v>1064,58</v>
      </c>
      <c r="Z45" s="6" t="str">
        <v>1018,65</v>
      </c>
      <c r="AA45" s="6" t="str">
        <v>1032,37</v>
      </c>
      <c r="AB45" s="6" t="str">
        <v>987,74</v>
      </c>
      <c r="AC45" s="6" t="str">
        <v>1068,11</v>
      </c>
      <c r="AD45" s="6" t="str">
        <v>1034,32</v>
      </c>
      <c r="AE45" s="6"/>
      <c r="AF45" s="325"/>
      <c r="AG45" s="6">
        <v>2026</v>
      </c>
      <c r="AH45" s="6" t="str" cm="1">
        <f t="array" ref="AH45:AR45">F79:P79</f>
        <v>961,57</v>
      </c>
      <c r="AI45" s="6" t="str">
        <v>1022,17</v>
      </c>
      <c r="AJ45" s="6" t="str">
        <v>994,69</v>
      </c>
      <c r="AK45" s="6" t="str">
        <v>995,76</v>
      </c>
      <c r="AL45" s="6" t="str">
        <v>953,83</v>
      </c>
      <c r="AM45" s="6" t="str">
        <v>1029,58</v>
      </c>
      <c r="AN45" s="6" t="str">
        <v>983,65</v>
      </c>
      <c r="AO45" s="6" t="str">
        <v>997,37</v>
      </c>
      <c r="AP45" s="6" t="str">
        <v>952,74</v>
      </c>
      <c r="AQ45" s="6" t="str">
        <v>1033,11</v>
      </c>
      <c r="AR45" s="6" t="str">
        <v>999,32</v>
      </c>
      <c r="AS45" s="6"/>
      <c r="AT45" s="325"/>
      <c r="AU45" s="6">
        <v>2026</v>
      </c>
      <c r="AV45" s="6" t="str" cm="1">
        <f t="array" ref="AV45:BF45">F123:P123</f>
        <v>961,57</v>
      </c>
      <c r="AW45" s="6" t="str">
        <v>1022,17</v>
      </c>
      <c r="AX45" s="6" t="str">
        <v>994,69</v>
      </c>
      <c r="AY45" s="6" t="str">
        <v>995,76</v>
      </c>
      <c r="AZ45" s="6" t="str">
        <v>953,83</v>
      </c>
      <c r="BA45" s="6" t="str">
        <v>1029,58</v>
      </c>
      <c r="BB45" s="6" t="str">
        <v>983,65</v>
      </c>
      <c r="BC45" s="6" t="str">
        <v>997,37</v>
      </c>
      <c r="BD45" s="6" t="str">
        <v>952,74</v>
      </c>
      <c r="BE45" s="6" t="str">
        <v>1033,11</v>
      </c>
      <c r="BF45" s="6" t="str">
        <v>999,32</v>
      </c>
    </row>
    <row r="46" spans="5:58"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0"/>
      <c r="Q46" s="163"/>
      <c r="R46" s="325"/>
      <c r="S46" s="6">
        <v>2027</v>
      </c>
      <c r="T46" s="6" t="str" cm="1">
        <f t="array" ref="T46:AD46">F37:P37</f>
        <v>1014,68</v>
      </c>
      <c r="U46" s="6" t="str">
        <v>1070,30</v>
      </c>
      <c r="V46" s="6" t="str">
        <v>1048,76</v>
      </c>
      <c r="W46" s="6" t="str">
        <v>1049,01</v>
      </c>
      <c r="X46" s="6" t="str">
        <v>1006,35</v>
      </c>
      <c r="Y46" s="6" t="str">
        <v>1075,76</v>
      </c>
      <c r="Z46" s="6" t="str">
        <v>1033,18</v>
      </c>
      <c r="AA46" s="6" t="str">
        <v>1046,14</v>
      </c>
      <c r="AB46" s="6" t="str">
        <v>1005,49</v>
      </c>
      <c r="AC46" s="6" t="str">
        <v>1080,22</v>
      </c>
      <c r="AD46" s="6" t="str">
        <v>1047,45</v>
      </c>
      <c r="AE46" s="6"/>
      <c r="AF46" s="325"/>
      <c r="AG46" s="6">
        <v>2027</v>
      </c>
      <c r="AH46" s="6" t="str" cm="1">
        <f t="array" ref="AH46:AR46">F82:P82</f>
        <v>952,46</v>
      </c>
      <c r="AI46" s="6" t="str">
        <v>1004,12</v>
      </c>
      <c r="AJ46" s="6" t="str">
        <v>984,11</v>
      </c>
      <c r="AK46" s="6" t="str">
        <v>984,35</v>
      </c>
      <c r="AL46" s="6" t="str">
        <v>944,74</v>
      </c>
      <c r="AM46" s="6" t="str">
        <v>1009,18</v>
      </c>
      <c r="AN46" s="6" t="str">
        <v>969,64</v>
      </c>
      <c r="AO46" s="6" t="str">
        <v>981,68</v>
      </c>
      <c r="AP46" s="6" t="str">
        <v>943,93</v>
      </c>
      <c r="AQ46" s="6" t="str">
        <v>1013,33</v>
      </c>
      <c r="AR46" s="6" t="str">
        <v>982,89</v>
      </c>
      <c r="AS46" s="6"/>
      <c r="AT46" s="325"/>
      <c r="AU46" s="6">
        <v>2027</v>
      </c>
      <c r="AV46" s="6" t="str" cm="1">
        <f t="array" ref="AV46:BF46">F126:P126</f>
        <v>952,46</v>
      </c>
      <c r="AW46" s="6" t="str">
        <v>1004,12</v>
      </c>
      <c r="AX46" s="6" t="str">
        <v>984,11</v>
      </c>
      <c r="AY46" s="6" t="str">
        <v>984,35</v>
      </c>
      <c r="AZ46" s="6" t="str">
        <v>944,74</v>
      </c>
      <c r="BA46" s="6" t="str">
        <v>1009,18</v>
      </c>
      <c r="BB46" s="6" t="str">
        <v>969,64</v>
      </c>
      <c r="BC46" s="6" t="str">
        <v>981,68</v>
      </c>
      <c r="BD46" s="6" t="str">
        <v>943,93</v>
      </c>
      <c r="BE46" s="6" t="str">
        <v>1013,33</v>
      </c>
      <c r="BF46" s="6" t="str">
        <v>982,89</v>
      </c>
    </row>
    <row r="47" spans="5:58" ht="14.45" customHeight="1">
      <c r="E47" s="307" t="s">
        <v>707</v>
      </c>
      <c r="F47" s="307"/>
      <c r="G47" s="307"/>
      <c r="H47" s="307"/>
      <c r="I47" s="307"/>
      <c r="J47" s="307"/>
      <c r="K47" s="307"/>
      <c r="L47" s="307"/>
      <c r="M47" s="307"/>
      <c r="N47" s="307"/>
      <c r="O47" s="162"/>
      <c r="P47" s="162"/>
      <c r="Q47" s="267"/>
      <c r="R47" s="325"/>
      <c r="S47" s="6">
        <v>2028</v>
      </c>
      <c r="T47" s="6" t="str" cm="1">
        <f t="array" ref="T47:AD47">F40:P40</f>
        <v>1016,11</v>
      </c>
      <c r="U47" s="6" t="str">
        <v>1069,00</v>
      </c>
      <c r="V47" s="6" t="str">
        <v>1045,27</v>
      </c>
      <c r="W47" s="6" t="str">
        <v>1047,06</v>
      </c>
      <c r="X47" s="6" t="str">
        <v>1009,78</v>
      </c>
      <c r="Y47" s="6" t="str">
        <v>1075,32</v>
      </c>
      <c r="Z47" s="6" t="str">
        <v>1033,85</v>
      </c>
      <c r="AA47" s="6" t="str">
        <v>1038,60</v>
      </c>
      <c r="AB47" s="6" t="str">
        <v>1008,51</v>
      </c>
      <c r="AC47" s="6" t="str">
        <v>1071,17</v>
      </c>
      <c r="AD47" s="6" t="str">
        <v>1039,68</v>
      </c>
      <c r="AE47" s="6"/>
      <c r="AF47" s="325"/>
      <c r="AG47" s="6">
        <v>2028</v>
      </c>
      <c r="AH47" s="6" t="str" cm="1">
        <f t="array" ref="AH47:AR47">F85:P85</f>
        <v>917,93</v>
      </c>
      <c r="AI47" s="6" t="str">
        <v>964,17</v>
      </c>
      <c r="AJ47" s="6" t="str">
        <v>943,42</v>
      </c>
      <c r="AK47" s="6" t="str">
        <v>944,98</v>
      </c>
      <c r="AL47" s="6" t="str">
        <v>912,40</v>
      </c>
      <c r="AM47" s="6" t="str">
        <v>969,69</v>
      </c>
      <c r="AN47" s="6" t="str">
        <v>933,44</v>
      </c>
      <c r="AO47" s="6" t="str">
        <v>937,59</v>
      </c>
      <c r="AP47" s="6" t="str">
        <v>911,28</v>
      </c>
      <c r="AQ47" s="6" t="str">
        <v>966,06</v>
      </c>
      <c r="AR47" s="6" t="str">
        <v>938,54</v>
      </c>
      <c r="AS47" s="6"/>
      <c r="AT47" s="325"/>
      <c r="AU47" s="6">
        <v>2028</v>
      </c>
      <c r="AV47" s="6" t="str" cm="1">
        <f t="array" ref="AV47:BF47">F129:P129</f>
        <v>917,93</v>
      </c>
      <c r="AW47" s="6" t="str">
        <v>964,17</v>
      </c>
      <c r="AX47" s="6" t="str">
        <v>943,42</v>
      </c>
      <c r="AY47" s="6" t="str">
        <v>944,98</v>
      </c>
      <c r="AZ47" s="6" t="str">
        <v>912,40</v>
      </c>
      <c r="BA47" s="6" t="str">
        <v>969,69</v>
      </c>
      <c r="BB47" s="6" t="str">
        <v>933,44</v>
      </c>
      <c r="BC47" s="6" t="str">
        <v>937,59</v>
      </c>
      <c r="BD47" s="6" t="str">
        <v>911,28</v>
      </c>
      <c r="BE47" s="6" t="str">
        <v>966,06</v>
      </c>
      <c r="BF47" s="6" t="str">
        <v>938,54</v>
      </c>
    </row>
    <row r="48" spans="5:58" ht="30.6" customHeight="1">
      <c r="E48" s="260"/>
      <c r="F48" s="261" t="s">
        <v>453</v>
      </c>
      <c r="G48" s="261" t="s">
        <v>454</v>
      </c>
      <c r="H48" s="261" t="s">
        <v>455</v>
      </c>
      <c r="I48" s="261" t="s">
        <v>456</v>
      </c>
      <c r="J48" s="261" t="s">
        <v>457</v>
      </c>
      <c r="K48" s="261" t="s">
        <v>458</v>
      </c>
      <c r="L48" s="261" t="s">
        <v>459</v>
      </c>
      <c r="M48" s="261" t="s">
        <v>460</v>
      </c>
      <c r="N48" s="261" t="s">
        <v>461</v>
      </c>
      <c r="O48" s="261" t="s">
        <v>462</v>
      </c>
      <c r="P48" s="261" t="s">
        <v>463</v>
      </c>
      <c r="Q48" s="162"/>
      <c r="R48" s="326"/>
      <c r="S48" s="6">
        <v>2029</v>
      </c>
      <c r="T48" s="6" t="str" cm="1">
        <f t="array" ref="T48:AD48">F43:P43</f>
        <v>1006,43</v>
      </c>
      <c r="U48" s="6" t="str">
        <v>1053,10</v>
      </c>
      <c r="V48" s="6" t="str">
        <v>1032,89</v>
      </c>
      <c r="W48" s="6" t="str">
        <v>1035,00</v>
      </c>
      <c r="X48" s="6" t="str">
        <v>1001,89</v>
      </c>
      <c r="Y48" s="6" t="str">
        <v>1058,94</v>
      </c>
      <c r="Z48" s="6" t="str">
        <v>1021,35</v>
      </c>
      <c r="AA48" s="6" t="str">
        <v>1020,07</v>
      </c>
      <c r="AB48" s="6" t="str">
        <v>1000,76</v>
      </c>
      <c r="AC48" s="6" t="str">
        <v>1054,80</v>
      </c>
      <c r="AD48" s="6" t="str">
        <v>1021,15</v>
      </c>
      <c r="AE48" s="6"/>
      <c r="AF48" s="326"/>
      <c r="AG48" s="6">
        <v>2029</v>
      </c>
      <c r="AH48" s="6" t="str" cm="1">
        <f t="array" ref="AH48:AR48">F88:P88</f>
        <v>867,23</v>
      </c>
      <c r="AI48" s="6" t="str">
        <v>904,02</v>
      </c>
      <c r="AJ48" s="6" t="str">
        <v>888,09</v>
      </c>
      <c r="AK48" s="6" t="str">
        <v>889,75</v>
      </c>
      <c r="AL48" s="6" t="str">
        <v>858,65</v>
      </c>
      <c r="AM48" s="6" t="str">
        <v>903,61</v>
      </c>
      <c r="AN48" s="6" t="str">
        <v>873,99</v>
      </c>
      <c r="AO48" s="6" t="str">
        <v>872,98</v>
      </c>
      <c r="AP48" s="6" t="str">
        <v>862,76</v>
      </c>
      <c r="AQ48" s="6" t="str">
        <v>905,36</v>
      </c>
      <c r="AR48" s="6" t="str">
        <v>878,83</v>
      </c>
      <c r="AS48" s="6"/>
      <c r="AT48" s="326"/>
      <c r="AU48" s="6">
        <v>2029</v>
      </c>
      <c r="AV48" s="6" t="str" cm="1">
        <f t="array" ref="AV48:BF48">F132:P132</f>
        <v>867,23</v>
      </c>
      <c r="AW48" s="6" t="str">
        <v>904,02</v>
      </c>
      <c r="AX48" s="6" t="str">
        <v>888,09</v>
      </c>
      <c r="AY48" s="6" t="str">
        <v>889,75</v>
      </c>
      <c r="AZ48" s="6" t="str">
        <v>858,65</v>
      </c>
      <c r="BA48" s="6" t="str">
        <v>903,61</v>
      </c>
      <c r="BB48" s="6" t="str">
        <v>873,99</v>
      </c>
      <c r="BC48" s="6" t="str">
        <v>872,98</v>
      </c>
      <c r="BD48" s="6" t="str">
        <v>862,76</v>
      </c>
      <c r="BE48" s="6" t="str">
        <v>905,36</v>
      </c>
      <c r="BF48" s="6" t="str">
        <v>878,83</v>
      </c>
    </row>
    <row r="49" spans="5:58" ht="18">
      <c r="E49" s="163" t="s">
        <v>464</v>
      </c>
      <c r="F49" s="280" t="s">
        <v>465</v>
      </c>
      <c r="G49" s="280" t="s">
        <v>465</v>
      </c>
      <c r="H49" s="280" t="s">
        <v>465</v>
      </c>
      <c r="I49" s="280" t="s">
        <v>465</v>
      </c>
      <c r="J49" s="281" t="s">
        <v>466</v>
      </c>
      <c r="K49" s="281" t="s">
        <v>466</v>
      </c>
      <c r="L49" s="280" t="s">
        <v>466</v>
      </c>
      <c r="M49" s="281" t="s">
        <v>466</v>
      </c>
      <c r="N49" s="280" t="s">
        <v>467</v>
      </c>
      <c r="O49" s="281" t="s">
        <v>467</v>
      </c>
      <c r="P49" s="281" t="s">
        <v>467</v>
      </c>
      <c r="Q49" s="163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5:58">
      <c r="E50" s="4" t="s">
        <v>469</v>
      </c>
      <c r="F50" s="282"/>
      <c r="G50" s="280" t="s">
        <v>465</v>
      </c>
      <c r="H50" s="280" t="s">
        <v>465</v>
      </c>
      <c r="I50" s="280" t="s">
        <v>465</v>
      </c>
      <c r="J50" s="283"/>
      <c r="K50" s="281" t="s">
        <v>466</v>
      </c>
      <c r="L50" s="280" t="s">
        <v>466</v>
      </c>
      <c r="M50" s="281" t="s">
        <v>466</v>
      </c>
      <c r="N50" s="282"/>
      <c r="O50" s="281" t="s">
        <v>467</v>
      </c>
      <c r="P50" s="281" t="s">
        <v>467</v>
      </c>
      <c r="Q50" s="163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5:58">
      <c r="E51" s="2" t="s">
        <v>470</v>
      </c>
      <c r="F51" s="284"/>
      <c r="G51" s="284"/>
      <c r="H51" s="284"/>
      <c r="I51" s="284"/>
      <c r="J51" s="164"/>
      <c r="K51" s="164"/>
      <c r="L51" s="284"/>
      <c r="M51" s="285" t="s">
        <v>466</v>
      </c>
      <c r="N51" s="284"/>
      <c r="O51" s="164"/>
      <c r="P51" s="285" t="s">
        <v>467</v>
      </c>
      <c r="Q51" s="163"/>
      <c r="R51" s="6"/>
      <c r="S51" s="6" t="s">
        <v>640</v>
      </c>
      <c r="T51" s="6" t="str" cm="1">
        <f t="array" ref="T51:AD51">T42:AD42</f>
        <v>C11</v>
      </c>
      <c r="U51" s="6" t="str">
        <v>C12a</v>
      </c>
      <c r="V51" s="6" t="str">
        <v>C12b</v>
      </c>
      <c r="W51" s="6" t="str">
        <v>C12w</v>
      </c>
      <c r="X51" s="6" t="str">
        <v>C21</v>
      </c>
      <c r="Y51" s="6" t="str">
        <v>C22a</v>
      </c>
      <c r="Z51" s="6" t="str">
        <v>C22b</v>
      </c>
      <c r="AA51" s="6" t="str">
        <v>C23</v>
      </c>
      <c r="AB51" s="6" t="str">
        <v>B21</v>
      </c>
      <c r="AC51" s="6" t="str">
        <v>B22</v>
      </c>
      <c r="AD51" s="6" t="str">
        <v>B23</v>
      </c>
      <c r="AE51" s="6"/>
      <c r="AF51" s="6"/>
      <c r="AG51" s="6" t="s">
        <v>9</v>
      </c>
      <c r="AH51" s="6" t="str" cm="1">
        <f t="array" ref="AH51:AR51">T51:AD51</f>
        <v>C11</v>
      </c>
      <c r="AI51" s="6" t="str">
        <v>C12a</v>
      </c>
      <c r="AJ51" s="6" t="str">
        <v>C12b</v>
      </c>
      <c r="AK51" s="6" t="str">
        <v>C12w</v>
      </c>
      <c r="AL51" s="6" t="str">
        <v>C21</v>
      </c>
      <c r="AM51" s="6" t="str">
        <v>C22a</v>
      </c>
      <c r="AN51" s="6" t="str">
        <v>C22b</v>
      </c>
      <c r="AO51" s="6" t="str">
        <v>C23</v>
      </c>
      <c r="AP51" s="6" t="str">
        <v>B21</v>
      </c>
      <c r="AQ51" s="6" t="str">
        <v>B22</v>
      </c>
      <c r="AR51" s="6" t="str">
        <v>B23</v>
      </c>
      <c r="AS51" s="6"/>
      <c r="AT51" s="6"/>
      <c r="AU51" s="6" t="s">
        <v>654</v>
      </c>
      <c r="AV51" s="6" t="str" cm="1">
        <f t="array" ref="AV51:BF51">AH51:AR51</f>
        <v>C11</v>
      </c>
      <c r="AW51" s="6" t="str">
        <v>C12a</v>
      </c>
      <c r="AX51" s="6" t="str">
        <v>C12b</v>
      </c>
      <c r="AY51" s="6" t="str">
        <v>C12w</v>
      </c>
      <c r="AZ51" s="6" t="str">
        <v>C21</v>
      </c>
      <c r="BA51" s="6" t="str">
        <v>C22a</v>
      </c>
      <c r="BB51" s="6" t="str">
        <v>C22b</v>
      </c>
      <c r="BC51" s="6" t="str">
        <v>C23</v>
      </c>
      <c r="BD51" s="6" t="str">
        <v>B21</v>
      </c>
      <c r="BE51" s="6" t="str">
        <v>B22</v>
      </c>
      <c r="BF51" s="6" t="str">
        <v>B23</v>
      </c>
    </row>
    <row r="52" spans="5:58" ht="18">
      <c r="E52" s="268" t="s">
        <v>708</v>
      </c>
      <c r="F52" s="280" t="s">
        <v>709</v>
      </c>
      <c r="G52" s="280" t="s">
        <v>710</v>
      </c>
      <c r="H52" s="280" t="s">
        <v>711</v>
      </c>
      <c r="I52" s="280" t="s">
        <v>712</v>
      </c>
      <c r="J52" s="281" t="s">
        <v>713</v>
      </c>
      <c r="K52" s="281" t="s">
        <v>714</v>
      </c>
      <c r="L52" s="280" t="s">
        <v>715</v>
      </c>
      <c r="M52" s="281" t="s">
        <v>716</v>
      </c>
      <c r="N52" s="280" t="s">
        <v>717</v>
      </c>
      <c r="O52" s="281" t="s">
        <v>718</v>
      </c>
      <c r="P52" s="281" t="s">
        <v>719</v>
      </c>
      <c r="Q52" s="163"/>
      <c r="R52" s="324" t="s">
        <v>527</v>
      </c>
      <c r="S52" s="6" cm="1">
        <f t="array" ref="S52:S57">_xlfn.ANCHORARRAY(S43)</f>
        <v>2024</v>
      </c>
      <c r="T52" s="6" cm="1">
        <f t="array" ref="T52:AD52">F29:P29</f>
        <v>0</v>
      </c>
      <c r="U52" s="6" t="str">
        <v>680,58</v>
      </c>
      <c r="V52" s="6" t="str">
        <v>680,58</v>
      </c>
      <c r="W52" s="6" t="str">
        <v>680,58</v>
      </c>
      <c r="X52" s="6">
        <v>0</v>
      </c>
      <c r="Y52" s="6" t="str">
        <v>675,07</v>
      </c>
      <c r="Z52" s="6" t="str">
        <v>675,07</v>
      </c>
      <c r="AA52" s="6" t="str">
        <v>675,07</v>
      </c>
      <c r="AB52" s="6">
        <v>0</v>
      </c>
      <c r="AC52" s="6" t="str">
        <v>674,34</v>
      </c>
      <c r="AD52" s="6" t="str">
        <v>674,34</v>
      </c>
      <c r="AE52" s="6"/>
      <c r="AF52" s="324" t="s">
        <v>527</v>
      </c>
      <c r="AG52" s="6" cm="1">
        <f t="array" ref="AG52:AG57">S52:S57</f>
        <v>2024</v>
      </c>
      <c r="AH52" s="6" cm="1">
        <f t="array" ref="AH52:AR52">F74:P74</f>
        <v>0</v>
      </c>
      <c r="AI52" s="6" t="str">
        <v>680,58</v>
      </c>
      <c r="AJ52" s="6" t="str">
        <v>680,58</v>
      </c>
      <c r="AK52" s="6" t="str">
        <v>680,58</v>
      </c>
      <c r="AL52" s="6">
        <v>0</v>
      </c>
      <c r="AM52" s="6" t="str">
        <v>675,07</v>
      </c>
      <c r="AN52" s="6" t="str">
        <v>675,07</v>
      </c>
      <c r="AO52" s="6" t="str">
        <v>675,07</v>
      </c>
      <c r="AP52" s="6">
        <v>0</v>
      </c>
      <c r="AQ52" s="6" t="str">
        <v>674,34</v>
      </c>
      <c r="AR52" s="6" t="str">
        <v>674,34</v>
      </c>
      <c r="AS52" s="6"/>
      <c r="AT52" s="324" t="s">
        <v>527</v>
      </c>
      <c r="AU52" s="6" cm="1">
        <f t="array" ref="AU52:AU57">AG52:AG57</f>
        <v>2024</v>
      </c>
      <c r="AV52" s="6" cm="1">
        <f t="array" ref="AV52:BF52">F118:P118</f>
        <v>0</v>
      </c>
      <c r="AW52" s="6" t="str">
        <v>680,58</v>
      </c>
      <c r="AX52" s="6" t="str">
        <v>680,58</v>
      </c>
      <c r="AY52" s="6" t="str">
        <v>680,58</v>
      </c>
      <c r="AZ52" s="6">
        <v>0</v>
      </c>
      <c r="BA52" s="6" t="str">
        <v>675,07</v>
      </c>
      <c r="BB52" s="6" t="str">
        <v>675,07</v>
      </c>
      <c r="BC52" s="6" t="str">
        <v>675,07</v>
      </c>
      <c r="BD52" s="6">
        <v>0</v>
      </c>
      <c r="BE52" s="6" t="str">
        <v>674,34</v>
      </c>
      <c r="BF52" s="6" t="str">
        <v>674,34</v>
      </c>
    </row>
    <row r="53" spans="5:58">
      <c r="E53" s="4" t="s">
        <v>469</v>
      </c>
      <c r="F53" s="286"/>
      <c r="G53" s="280" t="s">
        <v>720</v>
      </c>
      <c r="H53" s="280" t="s">
        <v>721</v>
      </c>
      <c r="I53" s="280" t="s">
        <v>722</v>
      </c>
      <c r="J53" s="287"/>
      <c r="K53" s="281" t="s">
        <v>723</v>
      </c>
      <c r="L53" s="280" t="s">
        <v>724</v>
      </c>
      <c r="M53" s="281" t="s">
        <v>725</v>
      </c>
      <c r="N53" s="286"/>
      <c r="O53" s="281" t="s">
        <v>726</v>
      </c>
      <c r="P53" s="281" t="s">
        <v>727</v>
      </c>
      <c r="Q53" s="163"/>
      <c r="R53" s="325"/>
      <c r="S53" s="6">
        <v>2025</v>
      </c>
      <c r="T53" s="6" cm="1">
        <f t="array" ref="T53:AD53">F32:P32</f>
        <v>0</v>
      </c>
      <c r="U53" s="6" t="str">
        <v>886,21</v>
      </c>
      <c r="V53" s="6" t="str">
        <v>850,57</v>
      </c>
      <c r="W53" s="6" t="str">
        <v>852,41</v>
      </c>
      <c r="X53" s="6">
        <v>0</v>
      </c>
      <c r="Y53" s="6" t="str">
        <v>884,21</v>
      </c>
      <c r="Z53" s="6" t="str">
        <v>865,61</v>
      </c>
      <c r="AA53" s="6" t="str">
        <v>1021,41</v>
      </c>
      <c r="AB53" s="6">
        <v>0</v>
      </c>
      <c r="AC53" s="6" t="str">
        <v>883,00</v>
      </c>
      <c r="AD53" s="6" t="str">
        <v>1020,83</v>
      </c>
      <c r="AE53" s="6"/>
      <c r="AF53" s="325"/>
      <c r="AG53" s="6">
        <v>2025</v>
      </c>
      <c r="AH53" s="6" cm="1">
        <f t="array" ref="AH53:AR53">F77:P77</f>
        <v>0</v>
      </c>
      <c r="AI53" s="6" t="str">
        <v>876,21</v>
      </c>
      <c r="AJ53" s="6" t="str">
        <v>840,57</v>
      </c>
      <c r="AK53" s="6" t="str">
        <v>842,41</v>
      </c>
      <c r="AL53" s="6">
        <v>0</v>
      </c>
      <c r="AM53" s="6" t="str">
        <v>874,21</v>
      </c>
      <c r="AN53" s="6" t="str">
        <v>855,61</v>
      </c>
      <c r="AO53" s="6" t="str">
        <v>1011,41</v>
      </c>
      <c r="AP53" s="6">
        <v>0</v>
      </c>
      <c r="AQ53" s="6" t="str">
        <v>873,00</v>
      </c>
      <c r="AR53" s="6" t="str">
        <v>1010,83</v>
      </c>
      <c r="AS53" s="6"/>
      <c r="AT53" s="325"/>
      <c r="AU53" s="6">
        <v>2025</v>
      </c>
      <c r="AV53" s="6" cm="1">
        <f t="array" ref="AV53:BF53">F121:P121</f>
        <v>0</v>
      </c>
      <c r="AW53" s="6" t="str">
        <v>876,21</v>
      </c>
      <c r="AX53" s="6" t="str">
        <v>840,57</v>
      </c>
      <c r="AY53" s="6" t="str">
        <v>842,41</v>
      </c>
      <c r="AZ53" s="6">
        <v>0</v>
      </c>
      <c r="BA53" s="6" t="str">
        <v>874,21</v>
      </c>
      <c r="BB53" s="6" t="str">
        <v>855,61</v>
      </c>
      <c r="BC53" s="6" t="str">
        <v>1011,41</v>
      </c>
      <c r="BD53" s="6">
        <v>0</v>
      </c>
      <c r="BE53" s="6" t="str">
        <v>873,00</v>
      </c>
      <c r="BF53" s="6" t="str">
        <v>1010,83</v>
      </c>
    </row>
    <row r="54" spans="5:58" ht="14.45" customHeight="1">
      <c r="E54" s="2" t="s">
        <v>470</v>
      </c>
      <c r="F54" s="284"/>
      <c r="G54" s="284"/>
      <c r="H54" s="284"/>
      <c r="I54" s="284"/>
      <c r="J54" s="164"/>
      <c r="K54" s="164"/>
      <c r="L54" s="284"/>
      <c r="M54" s="285" t="s">
        <v>728</v>
      </c>
      <c r="N54" s="284"/>
      <c r="O54" s="164"/>
      <c r="P54" s="285" t="s">
        <v>729</v>
      </c>
      <c r="Q54" s="163"/>
      <c r="R54" s="325"/>
      <c r="S54" s="6">
        <v>2026</v>
      </c>
      <c r="T54" s="6" cm="1">
        <f t="array" ref="T54:AD54">F35:P35</f>
        <v>0</v>
      </c>
      <c r="U54" s="6" t="str">
        <v>964,50</v>
      </c>
      <c r="V54" s="6" t="str">
        <v>910,89</v>
      </c>
      <c r="W54" s="6" t="str">
        <v>913,07</v>
      </c>
      <c r="X54" s="6">
        <v>0</v>
      </c>
      <c r="Y54" s="6" t="str">
        <v>961,02</v>
      </c>
      <c r="Z54" s="6" t="str">
        <v>922,54</v>
      </c>
      <c r="AA54" s="6" t="str">
        <v>1139,56</v>
      </c>
      <c r="AB54" s="6">
        <v>0</v>
      </c>
      <c r="AC54" s="6" t="str">
        <v>962,21</v>
      </c>
      <c r="AD54" s="6" t="str">
        <v>1139,01</v>
      </c>
      <c r="AE54" s="6"/>
      <c r="AF54" s="325"/>
      <c r="AG54" s="6">
        <v>2026</v>
      </c>
      <c r="AH54" s="6" cm="1">
        <f t="array" ref="AH54:AR54">F80:P80</f>
        <v>0</v>
      </c>
      <c r="AI54" s="6" t="str">
        <v>929,50</v>
      </c>
      <c r="AJ54" s="6" t="str">
        <v>875,89</v>
      </c>
      <c r="AK54" s="6" t="str">
        <v>878,07</v>
      </c>
      <c r="AL54" s="6">
        <v>0</v>
      </c>
      <c r="AM54" s="6" t="str">
        <v>926,02</v>
      </c>
      <c r="AN54" s="6" t="str">
        <v>887,54</v>
      </c>
      <c r="AO54" s="6" t="str">
        <v>1104,56</v>
      </c>
      <c r="AP54" s="6">
        <v>0</v>
      </c>
      <c r="AQ54" s="6" t="str">
        <v>927,21</v>
      </c>
      <c r="AR54" s="6" t="str">
        <v>1104,01</v>
      </c>
      <c r="AS54" s="6"/>
      <c r="AT54" s="325"/>
      <c r="AU54" s="6">
        <v>2026</v>
      </c>
      <c r="AV54" s="6" cm="1">
        <f t="array" ref="AV54:BF54">F124:P124</f>
        <v>0</v>
      </c>
      <c r="AW54" s="6" t="str">
        <v>929,50</v>
      </c>
      <c r="AX54" s="6" t="str">
        <v>875,89</v>
      </c>
      <c r="AY54" s="6" t="str">
        <v>878,07</v>
      </c>
      <c r="AZ54" s="6">
        <v>0</v>
      </c>
      <c r="BA54" s="6" t="str">
        <v>926,02</v>
      </c>
      <c r="BB54" s="6" t="str">
        <v>887,54</v>
      </c>
      <c r="BC54" s="6" t="str">
        <v>1104,56</v>
      </c>
      <c r="BD54" s="6">
        <v>0</v>
      </c>
      <c r="BE54" s="6" t="str">
        <v>927,21</v>
      </c>
      <c r="BF54" s="6" t="str">
        <v>1104,01</v>
      </c>
    </row>
    <row r="55" spans="5:58" ht="14.45" customHeight="1">
      <c r="E55" s="268" t="s">
        <v>730</v>
      </c>
      <c r="F55" s="280" t="s">
        <v>731</v>
      </c>
      <c r="G55" s="280" t="s">
        <v>732</v>
      </c>
      <c r="H55" s="280" t="s">
        <v>733</v>
      </c>
      <c r="I55" s="280" t="s">
        <v>734</v>
      </c>
      <c r="J55" s="281" t="s">
        <v>735</v>
      </c>
      <c r="K55" s="281" t="s">
        <v>736</v>
      </c>
      <c r="L55" s="280" t="s">
        <v>737</v>
      </c>
      <c r="M55" s="281" t="s">
        <v>738</v>
      </c>
      <c r="N55" s="280" t="s">
        <v>739</v>
      </c>
      <c r="O55" s="281" t="s">
        <v>740</v>
      </c>
      <c r="P55" s="281" t="s">
        <v>741</v>
      </c>
      <c r="Q55" s="163"/>
      <c r="R55" s="325"/>
      <c r="S55" s="6">
        <v>2027</v>
      </c>
      <c r="T55" s="6" cm="1">
        <f t="array" ref="T55:AD55">F38:P38</f>
        <v>0</v>
      </c>
      <c r="U55" s="6" t="str">
        <v>984,37</v>
      </c>
      <c r="V55" s="6" t="str">
        <v>935,45</v>
      </c>
      <c r="W55" s="6" t="str">
        <v>937,17</v>
      </c>
      <c r="X55" s="6">
        <v>0</v>
      </c>
      <c r="Y55" s="6" t="str">
        <v>980,70</v>
      </c>
      <c r="Z55" s="6" t="str">
        <v>939,70</v>
      </c>
      <c r="AA55" s="6" t="str">
        <v>1150,57</v>
      </c>
      <c r="AB55" s="6">
        <v>0</v>
      </c>
      <c r="AC55" s="6" t="str">
        <v>981,61</v>
      </c>
      <c r="AD55" s="6" t="str">
        <v>1151,07</v>
      </c>
      <c r="AE55" s="6"/>
      <c r="AF55" s="325"/>
      <c r="AG55" s="6">
        <v>2027</v>
      </c>
      <c r="AH55" s="6" cm="1">
        <f t="array" ref="AH55:AR55">F83:P83</f>
        <v>0</v>
      </c>
      <c r="AI55" s="6" t="str">
        <v>924,32</v>
      </c>
      <c r="AJ55" s="6" t="str">
        <v>878,89</v>
      </c>
      <c r="AK55" s="6" t="str">
        <v>880,49</v>
      </c>
      <c r="AL55" s="6">
        <v>0</v>
      </c>
      <c r="AM55" s="6" t="str">
        <v>920,92</v>
      </c>
      <c r="AN55" s="6" t="str">
        <v>882,84</v>
      </c>
      <c r="AO55" s="6" t="str">
        <v>1078,66</v>
      </c>
      <c r="AP55" s="6">
        <v>0</v>
      </c>
      <c r="AQ55" s="6" t="str">
        <v>921,76</v>
      </c>
      <c r="AR55" s="6" t="str">
        <v>1079,12</v>
      </c>
      <c r="AS55" s="6"/>
      <c r="AT55" s="325"/>
      <c r="AU55" s="6">
        <v>2027</v>
      </c>
      <c r="AV55" s="6" cm="1">
        <f t="array" ref="AV55:BF55">F127:P127</f>
        <v>0</v>
      </c>
      <c r="AW55" s="6" t="str">
        <v>924,32</v>
      </c>
      <c r="AX55" s="6" t="str">
        <v>878,89</v>
      </c>
      <c r="AY55" s="6" t="str">
        <v>880,49</v>
      </c>
      <c r="AZ55" s="6">
        <v>0</v>
      </c>
      <c r="BA55" s="6" t="str">
        <v>920,92</v>
      </c>
      <c r="BB55" s="6" t="str">
        <v>882,84</v>
      </c>
      <c r="BC55" s="6" t="str">
        <v>1078,66</v>
      </c>
      <c r="BD55" s="6">
        <v>0</v>
      </c>
      <c r="BE55" s="6" t="str">
        <v>921,76</v>
      </c>
      <c r="BF55" s="6" t="str">
        <v>1079,12</v>
      </c>
    </row>
    <row r="56" spans="5:58">
      <c r="E56" s="4" t="s">
        <v>469</v>
      </c>
      <c r="F56" s="282"/>
      <c r="G56" s="280" t="s">
        <v>742</v>
      </c>
      <c r="H56" s="280" t="s">
        <v>743</v>
      </c>
      <c r="I56" s="280" t="s">
        <v>744</v>
      </c>
      <c r="J56" s="283"/>
      <c r="K56" s="281" t="s">
        <v>745</v>
      </c>
      <c r="L56" s="280" t="s">
        <v>746</v>
      </c>
      <c r="M56" s="281" t="s">
        <v>747</v>
      </c>
      <c r="N56" s="282"/>
      <c r="O56" s="281" t="s">
        <v>748</v>
      </c>
      <c r="P56" s="281" t="s">
        <v>749</v>
      </c>
      <c r="Q56" s="163"/>
      <c r="R56" s="325"/>
      <c r="S56" s="6">
        <v>2028</v>
      </c>
      <c r="T56" s="6" cm="1">
        <f t="array" ref="T56:AD56">F41:P41</f>
        <v>0</v>
      </c>
      <c r="U56" s="6" t="str">
        <v>990,51</v>
      </c>
      <c r="V56" s="6" t="str">
        <v>952,53</v>
      </c>
      <c r="W56" s="6" t="str">
        <v>954,30</v>
      </c>
      <c r="X56" s="6">
        <v>0</v>
      </c>
      <c r="Y56" s="6" t="str">
        <v>987,56</v>
      </c>
      <c r="Z56" s="6" t="str">
        <v>964,86</v>
      </c>
      <c r="AA56" s="6" t="str">
        <v>1138,38</v>
      </c>
      <c r="AB56" s="6">
        <v>0</v>
      </c>
      <c r="AC56" s="6" t="str">
        <v>985,11</v>
      </c>
      <c r="AD56" s="6" t="str">
        <v>1137,20</v>
      </c>
      <c r="AE56" s="6"/>
      <c r="AF56" s="325"/>
      <c r="AG56" s="6">
        <v>2028</v>
      </c>
      <c r="AH56" s="6" cm="1">
        <f t="array" ref="AH56:AR56">F86:P86</f>
        <v>0</v>
      </c>
      <c r="AI56" s="6" t="str">
        <v>895,54</v>
      </c>
      <c r="AJ56" s="6" t="str">
        <v>862,35</v>
      </c>
      <c r="AK56" s="6" t="str">
        <v>863,89</v>
      </c>
      <c r="AL56" s="6">
        <v>0</v>
      </c>
      <c r="AM56" s="6" t="str">
        <v>892,97</v>
      </c>
      <c r="AN56" s="6" t="str">
        <v>873,12</v>
      </c>
      <c r="AO56" s="6" t="str">
        <v>1024,82</v>
      </c>
      <c r="AP56" s="6">
        <v>0</v>
      </c>
      <c r="AQ56" s="6" t="str">
        <v>890,83</v>
      </c>
      <c r="AR56" s="6" t="str">
        <v>1023,79</v>
      </c>
      <c r="AS56" s="6"/>
      <c r="AT56" s="325"/>
      <c r="AU56" s="6">
        <v>2028</v>
      </c>
      <c r="AV56" s="6" cm="1">
        <f t="array" ref="AV56:BF56">F130:P130</f>
        <v>0</v>
      </c>
      <c r="AW56" s="6" t="str">
        <v>895,54</v>
      </c>
      <c r="AX56" s="6" t="str">
        <v>862,35</v>
      </c>
      <c r="AY56" s="6" t="str">
        <v>863,89</v>
      </c>
      <c r="AZ56" s="6">
        <v>0</v>
      </c>
      <c r="BA56" s="6" t="str">
        <v>892,97</v>
      </c>
      <c r="BB56" s="6" t="str">
        <v>873,12</v>
      </c>
      <c r="BC56" s="6" t="str">
        <v>1024,82</v>
      </c>
      <c r="BD56" s="6">
        <v>0</v>
      </c>
      <c r="BE56" s="6" t="str">
        <v>890,83</v>
      </c>
      <c r="BF56" s="6" t="str">
        <v>1023,79</v>
      </c>
    </row>
    <row r="57" spans="5:58" ht="14.45" customHeight="1">
      <c r="E57" s="2" t="s">
        <v>470</v>
      </c>
      <c r="F57" s="284"/>
      <c r="G57" s="284"/>
      <c r="H57" s="284"/>
      <c r="I57" s="284"/>
      <c r="J57" s="164"/>
      <c r="K57" s="164"/>
      <c r="L57" s="284"/>
      <c r="M57" s="285" t="s">
        <v>750</v>
      </c>
      <c r="N57" s="284"/>
      <c r="O57" s="164"/>
      <c r="P57" s="285" t="s">
        <v>751</v>
      </c>
      <c r="Q57" s="163"/>
      <c r="R57" s="325"/>
      <c r="S57" s="6">
        <v>2029</v>
      </c>
      <c r="T57" s="6" cm="1">
        <f t="array" ref="T57:AD57">F44:P44</f>
        <v>0</v>
      </c>
      <c r="U57" s="6" t="str">
        <v>985,57</v>
      </c>
      <c r="V57" s="6" t="str">
        <v>956,27</v>
      </c>
      <c r="W57" s="6" t="str">
        <v>958,17</v>
      </c>
      <c r="X57" s="6">
        <v>0</v>
      </c>
      <c r="Y57" s="6" t="str">
        <v>983,06</v>
      </c>
      <c r="Z57" s="6" t="str">
        <v>969,52</v>
      </c>
      <c r="AA57" s="6" t="str">
        <v>1112,25</v>
      </c>
      <c r="AB57" s="6">
        <v>0</v>
      </c>
      <c r="AC57" s="6" t="str">
        <v>980,58</v>
      </c>
      <c r="AD57" s="6" t="str">
        <v>1111,12</v>
      </c>
      <c r="AE57" s="6"/>
      <c r="AF57" s="325"/>
      <c r="AG57" s="6">
        <v>2029</v>
      </c>
      <c r="AH57" s="6" cm="1">
        <f t="array" ref="AH57:AR57">F89:P89</f>
        <v>0</v>
      </c>
      <c r="AI57" s="6" t="str">
        <v>850,79</v>
      </c>
      <c r="AJ57" s="6" t="str">
        <v>827,69</v>
      </c>
      <c r="AK57" s="6" t="str">
        <v>829,19</v>
      </c>
      <c r="AL57" s="6">
        <v>0</v>
      </c>
      <c r="AM57" s="6" t="str">
        <v>843,81</v>
      </c>
      <c r="AN57" s="6" t="str">
        <v>833,14</v>
      </c>
      <c r="AO57" s="6" t="str">
        <v>945,63</v>
      </c>
      <c r="AP57" s="6">
        <v>0</v>
      </c>
      <c r="AQ57" s="6" t="str">
        <v>846,86</v>
      </c>
      <c r="AR57" s="6" t="str">
        <v>949,74</v>
      </c>
      <c r="AS57" s="6"/>
      <c r="AT57" s="325"/>
      <c r="AU57" s="6">
        <v>2029</v>
      </c>
      <c r="AV57" s="6" cm="1">
        <f t="array" ref="AV57:BF57">F133:P133</f>
        <v>0</v>
      </c>
      <c r="AW57" s="6" t="str">
        <v>850,79</v>
      </c>
      <c r="AX57" s="6" t="str">
        <v>827,69</v>
      </c>
      <c r="AY57" s="6" t="str">
        <v>829,19</v>
      </c>
      <c r="AZ57" s="6">
        <v>0</v>
      </c>
      <c r="BA57" s="6" t="str">
        <v>843,81</v>
      </c>
      <c r="BB57" s="6" t="str">
        <v>833,14</v>
      </c>
      <c r="BC57" s="6" t="str">
        <v>945,63</v>
      </c>
      <c r="BD57" s="6">
        <v>0</v>
      </c>
      <c r="BE57" s="6" t="str">
        <v>846,86</v>
      </c>
      <c r="BF57" s="6" t="str">
        <v>949,74</v>
      </c>
    </row>
    <row r="58" spans="5:58" ht="18">
      <c r="E58" s="268" t="s">
        <v>752</v>
      </c>
      <c r="F58" s="280" t="s">
        <v>753</v>
      </c>
      <c r="G58" s="280" t="s">
        <v>754</v>
      </c>
      <c r="H58" s="280" t="s">
        <v>755</v>
      </c>
      <c r="I58" s="280" t="s">
        <v>756</v>
      </c>
      <c r="J58" s="281" t="s">
        <v>757</v>
      </c>
      <c r="K58" s="281" t="s">
        <v>758</v>
      </c>
      <c r="L58" s="280" t="s">
        <v>759</v>
      </c>
      <c r="M58" s="281" t="s">
        <v>760</v>
      </c>
      <c r="N58" s="280" t="s">
        <v>761</v>
      </c>
      <c r="O58" s="281" t="s">
        <v>762</v>
      </c>
      <c r="P58" s="281" t="s">
        <v>763</v>
      </c>
      <c r="Q58" s="163"/>
      <c r="R58" s="325"/>
      <c r="S58" s="269"/>
      <c r="T58" s="269"/>
      <c r="U58" s="269"/>
      <c r="V58" s="269"/>
      <c r="W58" s="269"/>
      <c r="X58" s="269"/>
      <c r="Y58" s="269"/>
      <c r="Z58" s="269"/>
      <c r="AA58" s="269"/>
      <c r="AB58" s="269"/>
      <c r="AC58" s="269"/>
      <c r="AD58" s="269"/>
      <c r="AE58" s="269"/>
      <c r="AF58" s="325"/>
      <c r="AG58" s="269"/>
      <c r="AH58" s="269"/>
      <c r="AI58" s="269"/>
      <c r="AJ58" s="269"/>
      <c r="AK58" s="269"/>
      <c r="AL58" s="269"/>
      <c r="AM58" s="269"/>
      <c r="AN58" s="269"/>
      <c r="AO58" s="269"/>
      <c r="AP58" s="269"/>
      <c r="AQ58" s="269"/>
      <c r="AR58" s="269"/>
      <c r="AS58" s="269"/>
      <c r="AT58" s="325"/>
      <c r="AU58" s="269"/>
      <c r="AV58" s="269"/>
      <c r="AW58" s="269"/>
      <c r="AX58" s="269"/>
      <c r="AY58" s="269"/>
      <c r="AZ58" s="269"/>
      <c r="BA58" s="269"/>
      <c r="BB58" s="269"/>
      <c r="BC58" s="269"/>
      <c r="BD58" s="269"/>
      <c r="BE58" s="269"/>
      <c r="BF58" s="269"/>
    </row>
    <row r="59" spans="5:58">
      <c r="E59" s="4" t="s">
        <v>469</v>
      </c>
      <c r="F59" s="286"/>
      <c r="G59" s="280" t="s">
        <v>764</v>
      </c>
      <c r="H59" s="280" t="s">
        <v>765</v>
      </c>
      <c r="I59" s="280" t="s">
        <v>766</v>
      </c>
      <c r="J59" s="287"/>
      <c r="K59" s="281" t="s">
        <v>767</v>
      </c>
      <c r="L59" s="280" t="s">
        <v>768</v>
      </c>
      <c r="M59" s="281" t="s">
        <v>769</v>
      </c>
      <c r="N59" s="286"/>
      <c r="O59" s="281" t="s">
        <v>770</v>
      </c>
      <c r="P59" s="281" t="s">
        <v>771</v>
      </c>
      <c r="Q59" s="163"/>
      <c r="R59" s="326"/>
      <c r="S59" s="269"/>
      <c r="T59" s="269"/>
      <c r="U59" s="269"/>
      <c r="V59" s="269"/>
      <c r="W59" s="269"/>
      <c r="X59" s="269"/>
      <c r="Y59" s="269"/>
      <c r="Z59" s="269"/>
      <c r="AA59" s="269"/>
      <c r="AB59" s="269"/>
      <c r="AC59" s="269"/>
      <c r="AD59" s="269"/>
      <c r="AE59" s="269"/>
      <c r="AF59" s="326"/>
      <c r="AG59" s="269"/>
      <c r="AH59" s="269"/>
      <c r="AI59" s="269"/>
      <c r="AJ59" s="269"/>
      <c r="AK59" s="269"/>
      <c r="AL59" s="269"/>
      <c r="AM59" s="269"/>
      <c r="AN59" s="269"/>
      <c r="AO59" s="269"/>
      <c r="AP59" s="269"/>
      <c r="AQ59" s="269"/>
      <c r="AR59" s="269"/>
      <c r="AS59" s="269"/>
      <c r="AT59" s="326"/>
      <c r="AU59" s="269"/>
      <c r="AV59" s="269"/>
      <c r="AW59" s="269"/>
      <c r="AX59" s="269"/>
      <c r="AY59" s="269"/>
      <c r="AZ59" s="269"/>
      <c r="BA59" s="269"/>
      <c r="BB59" s="269"/>
      <c r="BC59" s="269"/>
      <c r="BD59" s="269"/>
      <c r="BE59" s="269"/>
      <c r="BF59" s="269"/>
    </row>
    <row r="60" spans="5:58">
      <c r="E60" s="2" t="s">
        <v>470</v>
      </c>
      <c r="F60" s="288"/>
      <c r="G60" s="288"/>
      <c r="H60" s="288"/>
      <c r="I60" s="288"/>
      <c r="J60" s="289"/>
      <c r="K60" s="289"/>
      <c r="L60" s="288"/>
      <c r="M60" s="285" t="s">
        <v>772</v>
      </c>
      <c r="N60" s="288"/>
      <c r="O60" s="289"/>
      <c r="P60" s="285" t="s">
        <v>773</v>
      </c>
      <c r="Q60" s="163"/>
      <c r="R60" s="6"/>
      <c r="S60" s="6" t="s">
        <v>640</v>
      </c>
      <c r="T60" s="6" t="str" cm="1">
        <f t="array" ref="T60:AD60">T51:AD51</f>
        <v>C11</v>
      </c>
      <c r="U60" s="6" t="str">
        <v>C12a</v>
      </c>
      <c r="V60" s="6" t="str">
        <v>C12b</v>
      </c>
      <c r="W60" s="6" t="str">
        <v>C12w</v>
      </c>
      <c r="X60" s="6" t="str">
        <v>C21</v>
      </c>
      <c r="Y60" s="6" t="str">
        <v>C22a</v>
      </c>
      <c r="Z60" s="6" t="str">
        <v>C22b</v>
      </c>
      <c r="AA60" s="6" t="str">
        <v>C23</v>
      </c>
      <c r="AB60" s="6" t="str">
        <v>B21</v>
      </c>
      <c r="AC60" s="6" t="str">
        <v>B22</v>
      </c>
      <c r="AD60" s="6" t="str">
        <v>B23</v>
      </c>
      <c r="AE60" s="6"/>
      <c r="AF60" s="6"/>
      <c r="AG60" s="6" t="s">
        <v>9</v>
      </c>
      <c r="AH60" s="6" t="str" cm="1">
        <f t="array" ref="AH60:AR60">T60:AD60</f>
        <v>C11</v>
      </c>
      <c r="AI60" s="6" t="str">
        <v>C12a</v>
      </c>
      <c r="AJ60" s="6" t="str">
        <v>C12b</v>
      </c>
      <c r="AK60" s="6" t="str">
        <v>C12w</v>
      </c>
      <c r="AL60" s="6" t="str">
        <v>C21</v>
      </c>
      <c r="AM60" s="6" t="str">
        <v>C22a</v>
      </c>
      <c r="AN60" s="6" t="str">
        <v>C22b</v>
      </c>
      <c r="AO60" s="6" t="str">
        <v>C23</v>
      </c>
      <c r="AP60" s="6" t="str">
        <v>B21</v>
      </c>
      <c r="AQ60" s="6" t="str">
        <v>B22</v>
      </c>
      <c r="AR60" s="6" t="str">
        <v>B23</v>
      </c>
      <c r="AS60" s="6"/>
      <c r="AT60" s="6"/>
      <c r="AU60" s="6" t="s">
        <v>654</v>
      </c>
      <c r="AV60" s="6" t="str" cm="1">
        <f t="array" ref="AV60:BF60">AH60:AR60</f>
        <v>C11</v>
      </c>
      <c r="AW60" s="6" t="str">
        <v>C12a</v>
      </c>
      <c r="AX60" s="6" t="str">
        <v>C12b</v>
      </c>
      <c r="AY60" s="6" t="str">
        <v>C12w</v>
      </c>
      <c r="AZ60" s="6" t="str">
        <v>C21</v>
      </c>
      <c r="BA60" s="6" t="str">
        <v>C22a</v>
      </c>
      <c r="BB60" s="6" t="str">
        <v>C22b</v>
      </c>
      <c r="BC60" s="6" t="str">
        <v>C23</v>
      </c>
      <c r="BD60" s="6" t="str">
        <v>B21</v>
      </c>
      <c r="BE60" s="6" t="str">
        <v>B22</v>
      </c>
      <c r="BF60" s="6" t="str">
        <v>B23</v>
      </c>
    </row>
    <row r="61" spans="5:58" ht="18">
      <c r="E61" s="268" t="s">
        <v>774</v>
      </c>
      <c r="F61" s="280" t="s">
        <v>775</v>
      </c>
      <c r="G61" s="280" t="s">
        <v>776</v>
      </c>
      <c r="H61" s="280" t="s">
        <v>777</v>
      </c>
      <c r="I61" s="280" t="s">
        <v>778</v>
      </c>
      <c r="J61" s="281" t="s">
        <v>779</v>
      </c>
      <c r="K61" s="281" t="s">
        <v>780</v>
      </c>
      <c r="L61" s="280" t="s">
        <v>781</v>
      </c>
      <c r="M61" s="281" t="s">
        <v>782</v>
      </c>
      <c r="N61" s="280" t="s">
        <v>783</v>
      </c>
      <c r="O61" s="281" t="s">
        <v>784</v>
      </c>
      <c r="P61" s="281" t="s">
        <v>785</v>
      </c>
      <c r="Q61" s="163"/>
      <c r="R61" s="324" t="s">
        <v>582</v>
      </c>
      <c r="S61" s="6" cm="1">
        <f t="array" ref="S61:S66">S52:S57</f>
        <v>2024</v>
      </c>
      <c r="T61" s="6" cm="1">
        <f t="array" ref="T61:AD61">F30:P30</f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 t="str">
        <v>675,07</v>
      </c>
      <c r="AB61" s="6">
        <v>0</v>
      </c>
      <c r="AC61" s="6">
        <v>0</v>
      </c>
      <c r="AD61" s="6" t="str">
        <v>674,34</v>
      </c>
      <c r="AE61" s="6"/>
      <c r="AF61" s="324" t="s">
        <v>582</v>
      </c>
      <c r="AG61" s="6" cm="1">
        <f t="array" ref="AG61:AG66">S61:S66</f>
        <v>2024</v>
      </c>
      <c r="AH61" s="6" cm="1">
        <f t="array" ref="AH61:AR61">F75:P75</f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 t="str">
        <v>675,07</v>
      </c>
      <c r="AP61" s="6">
        <v>0</v>
      </c>
      <c r="AQ61" s="6">
        <v>0</v>
      </c>
      <c r="AR61" s="6" t="str">
        <v>674,34</v>
      </c>
      <c r="AS61" s="6"/>
      <c r="AT61" s="324" t="s">
        <v>582</v>
      </c>
      <c r="AU61" s="6" cm="1">
        <f t="array" ref="AU61:AU66">AG61:AG66</f>
        <v>2024</v>
      </c>
      <c r="AV61" s="6" cm="1">
        <f t="array" ref="AV61:BF61">F119:P119</f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 t="str">
        <v>675,07</v>
      </c>
      <c r="BD61" s="6">
        <v>0</v>
      </c>
      <c r="BE61" s="6">
        <v>0</v>
      </c>
      <c r="BF61" s="6" t="str">
        <v>674,34</v>
      </c>
    </row>
    <row r="62" spans="5:58">
      <c r="E62" s="4" t="s">
        <v>469</v>
      </c>
      <c r="F62" s="286"/>
      <c r="G62" s="280" t="s">
        <v>786</v>
      </c>
      <c r="H62" s="280" t="s">
        <v>787</v>
      </c>
      <c r="I62" s="280" t="s">
        <v>788</v>
      </c>
      <c r="J62" s="287"/>
      <c r="K62" s="281" t="s">
        <v>789</v>
      </c>
      <c r="L62" s="280" t="s">
        <v>790</v>
      </c>
      <c r="M62" s="281" t="s">
        <v>791</v>
      </c>
      <c r="N62" s="286"/>
      <c r="O62" s="281" t="s">
        <v>792</v>
      </c>
      <c r="P62" s="281" t="s">
        <v>793</v>
      </c>
      <c r="Q62" s="163"/>
      <c r="R62" s="325"/>
      <c r="S62" s="6">
        <v>2025</v>
      </c>
      <c r="T62" s="6" cm="1">
        <f t="array" ref="T62:AD62">F33:P33</f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 t="str">
        <v>871,54</v>
      </c>
      <c r="AB62" s="6">
        <v>0</v>
      </c>
      <c r="AC62" s="6">
        <v>0</v>
      </c>
      <c r="AD62" s="6" t="str">
        <v>871,69</v>
      </c>
      <c r="AE62" s="6"/>
      <c r="AF62" s="325"/>
      <c r="AG62" s="6">
        <v>2025</v>
      </c>
      <c r="AH62" s="6" cm="1">
        <f t="array" ref="AH62:AR62">F78:P78</f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 t="str">
        <v>861,54</v>
      </c>
      <c r="AP62" s="6">
        <v>0</v>
      </c>
      <c r="AQ62" s="6">
        <v>0</v>
      </c>
      <c r="AR62" s="6" t="str">
        <v>861,69</v>
      </c>
      <c r="AS62" s="6"/>
      <c r="AT62" s="325"/>
      <c r="AU62" s="6">
        <v>2025</v>
      </c>
      <c r="AV62" s="6" cm="1">
        <f t="array" ref="AV62:BF62">F122:P122</f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 t="str">
        <v>861,54</v>
      </c>
      <c r="BD62" s="6">
        <v>0</v>
      </c>
      <c r="BE62" s="6">
        <v>0</v>
      </c>
      <c r="BF62" s="6" t="str">
        <v>861,69</v>
      </c>
    </row>
    <row r="63" spans="5:58">
      <c r="E63" s="309" t="s">
        <v>470</v>
      </c>
      <c r="F63" s="287"/>
      <c r="G63" s="287"/>
      <c r="H63" s="287"/>
      <c r="I63" s="287"/>
      <c r="J63" s="287"/>
      <c r="K63" s="287"/>
      <c r="L63" s="287"/>
      <c r="M63" s="281" t="s">
        <v>794</v>
      </c>
      <c r="N63" s="287"/>
      <c r="O63" s="287"/>
      <c r="P63" s="281" t="s">
        <v>795</v>
      </c>
      <c r="Q63" s="163"/>
      <c r="R63" s="325"/>
      <c r="S63" s="6">
        <v>2026</v>
      </c>
      <c r="T63" s="6" cm="1">
        <f t="array" ref="T63:AD63">F36:P36</f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 t="str">
        <v>941,33</v>
      </c>
      <c r="AB63" s="6">
        <v>0</v>
      </c>
      <c r="AC63" s="6">
        <v>0</v>
      </c>
      <c r="AD63" s="6" t="str">
        <v>941,98</v>
      </c>
      <c r="AE63" s="6"/>
      <c r="AF63" s="325"/>
      <c r="AG63" s="6">
        <v>2026</v>
      </c>
      <c r="AH63" s="6" cm="1">
        <f t="array" ref="AH63:AR63">F81:P81</f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 t="str">
        <v>906,33</v>
      </c>
      <c r="AP63" s="6">
        <v>0</v>
      </c>
      <c r="AQ63" s="6">
        <v>0</v>
      </c>
      <c r="AR63" s="6" t="str">
        <v>906,98</v>
      </c>
      <c r="AS63" s="6"/>
      <c r="AT63" s="325"/>
      <c r="AU63" s="6">
        <v>2026</v>
      </c>
      <c r="AV63" s="6" cm="1">
        <f t="array" ref="AV63:BF63">F125:P125</f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 t="str">
        <v>906,33</v>
      </c>
      <c r="BD63" s="6">
        <v>0</v>
      </c>
      <c r="BE63" s="6">
        <v>0</v>
      </c>
      <c r="BF63" s="6" t="str">
        <v>906,98</v>
      </c>
    </row>
    <row r="64" spans="5:58">
      <c r="E64" s="310"/>
      <c r="F64" s="164"/>
      <c r="G64" s="164"/>
      <c r="H64" s="164"/>
      <c r="I64" s="164"/>
      <c r="J64" s="164"/>
      <c r="K64" s="164"/>
      <c r="L64" s="164"/>
      <c r="M64" s="285"/>
      <c r="N64" s="164"/>
      <c r="O64" s="164"/>
      <c r="P64" s="285"/>
      <c r="Q64" s="163"/>
      <c r="R64" s="325"/>
      <c r="S64" s="6">
        <v>2027</v>
      </c>
      <c r="T64" s="6" cm="1">
        <f t="array" ref="T64:AD64">F39:P39</f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 t="str">
        <v>964,69</v>
      </c>
      <c r="AB64" s="6">
        <v>0</v>
      </c>
      <c r="AC64" s="6">
        <v>0</v>
      </c>
      <c r="AD64" s="6" t="str">
        <v>965,14</v>
      </c>
      <c r="AE64" s="6"/>
      <c r="AF64" s="325"/>
      <c r="AG64" s="6">
        <v>2027</v>
      </c>
      <c r="AH64" s="6" cm="1">
        <f t="array" ref="AH64:AR64">F84:P84</f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 t="str">
        <v>906,05</v>
      </c>
      <c r="AP64" s="6">
        <v>0</v>
      </c>
      <c r="AQ64" s="6">
        <v>0</v>
      </c>
      <c r="AR64" s="6" t="str">
        <v>906,47</v>
      </c>
      <c r="AS64" s="6"/>
      <c r="AT64" s="325"/>
      <c r="AU64" s="6">
        <v>2027</v>
      </c>
      <c r="AV64" s="6" cm="1">
        <f t="array" ref="AV64:BF64">F128:P128</f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 t="str">
        <v>906,05</v>
      </c>
      <c r="BD64" s="6">
        <v>0</v>
      </c>
      <c r="BE64" s="6">
        <v>0</v>
      </c>
      <c r="BF64" s="6" t="str">
        <v>906,47</v>
      </c>
    </row>
    <row r="65" spans="5:58" ht="18">
      <c r="E65" s="268" t="s">
        <v>796</v>
      </c>
      <c r="F65" s="280" t="s">
        <v>797</v>
      </c>
      <c r="G65" s="280" t="s">
        <v>798</v>
      </c>
      <c r="H65" s="280" t="s">
        <v>799</v>
      </c>
      <c r="I65" s="280" t="s">
        <v>800</v>
      </c>
      <c r="J65" s="281" t="s">
        <v>801</v>
      </c>
      <c r="K65" s="281" t="s">
        <v>802</v>
      </c>
      <c r="L65" s="280" t="s">
        <v>803</v>
      </c>
      <c r="M65" s="281" t="s">
        <v>804</v>
      </c>
      <c r="N65" s="280" t="s">
        <v>805</v>
      </c>
      <c r="O65" s="281" t="s">
        <v>806</v>
      </c>
      <c r="P65" s="281" t="s">
        <v>807</v>
      </c>
      <c r="Q65" s="163"/>
      <c r="R65" s="325"/>
      <c r="S65" s="6">
        <v>2028</v>
      </c>
      <c r="T65" s="6" cm="1">
        <f t="array" ref="T65:AD65">F42:P42</f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 t="str">
        <v>973,37</v>
      </c>
      <c r="AB65" s="6">
        <v>0</v>
      </c>
      <c r="AC65" s="6">
        <v>0</v>
      </c>
      <c r="AD65" s="6" t="str">
        <v>973,66</v>
      </c>
      <c r="AE65" s="6"/>
      <c r="AF65" s="325"/>
      <c r="AG65" s="6">
        <v>2028</v>
      </c>
      <c r="AH65" s="6" cm="1">
        <f t="array" ref="AH65:AR65">F87:P87</f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 t="str">
        <v>880,56</v>
      </c>
      <c r="AP65" s="6">
        <v>0</v>
      </c>
      <c r="AQ65" s="6">
        <v>0</v>
      </c>
      <c r="AR65" s="6" t="str">
        <v>880,82</v>
      </c>
      <c r="AS65" s="6"/>
      <c r="AT65" s="325"/>
      <c r="AU65" s="6">
        <v>2028</v>
      </c>
      <c r="AV65" s="6" cm="1">
        <f t="array" ref="AV65:BF65">F131:P131</f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 t="str">
        <v>880,56</v>
      </c>
      <c r="BD65" s="6">
        <v>0</v>
      </c>
      <c r="BE65" s="6">
        <v>0</v>
      </c>
      <c r="BF65" s="6" t="str">
        <v>880,82</v>
      </c>
    </row>
    <row r="66" spans="5:58">
      <c r="E66" s="4" t="s">
        <v>469</v>
      </c>
      <c r="F66" s="286"/>
      <c r="G66" s="280" t="s">
        <v>808</v>
      </c>
      <c r="H66" s="280" t="s">
        <v>809</v>
      </c>
      <c r="I66" s="280" t="s">
        <v>810</v>
      </c>
      <c r="J66" s="287"/>
      <c r="K66" s="281" t="s">
        <v>811</v>
      </c>
      <c r="L66" s="280" t="s">
        <v>812</v>
      </c>
      <c r="M66" s="281" t="s">
        <v>813</v>
      </c>
      <c r="N66" s="286"/>
      <c r="O66" s="281" t="s">
        <v>814</v>
      </c>
      <c r="P66" s="281" t="s">
        <v>815</v>
      </c>
      <c r="Q66" s="163"/>
      <c r="R66" s="326"/>
      <c r="S66" s="6">
        <v>2029</v>
      </c>
      <c r="T66" s="6" cm="1">
        <f t="array" ref="T66:AD66">F45:P45</f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 t="str">
        <v>973,05</v>
      </c>
      <c r="AB66" s="6">
        <v>0</v>
      </c>
      <c r="AC66" s="6">
        <v>0</v>
      </c>
      <c r="AD66" s="6" t="str">
        <v>973,28</v>
      </c>
      <c r="AE66" s="6"/>
      <c r="AF66" s="326"/>
      <c r="AG66" s="6">
        <v>2029</v>
      </c>
      <c r="AH66" s="6" cm="1">
        <f t="array" ref="AH66:AR66">F90:P90</f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 t="str">
        <v>835,92</v>
      </c>
      <c r="AP66" s="6">
        <v>0</v>
      </c>
      <c r="AQ66" s="6">
        <v>0</v>
      </c>
      <c r="AR66" s="6" t="str">
        <v>841,10</v>
      </c>
      <c r="AS66" s="6"/>
      <c r="AT66" s="326"/>
      <c r="AU66" s="6">
        <v>2029</v>
      </c>
      <c r="AV66" s="6" cm="1">
        <f t="array" ref="AV66:BF66">F134:P134</f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 t="str">
        <v>835,92</v>
      </c>
      <c r="BD66" s="6">
        <v>0</v>
      </c>
      <c r="BE66" s="6">
        <v>0</v>
      </c>
      <c r="BF66" s="6" t="str">
        <v>841,10</v>
      </c>
    </row>
    <row r="67" spans="5:58">
      <c r="E67" s="4" t="s">
        <v>470</v>
      </c>
      <c r="F67" s="282"/>
      <c r="G67" s="282"/>
      <c r="H67" s="282"/>
      <c r="I67" s="282"/>
      <c r="J67" s="283"/>
      <c r="K67" s="283"/>
      <c r="L67" s="282"/>
      <c r="M67" s="281" t="s">
        <v>816</v>
      </c>
      <c r="N67" s="282"/>
      <c r="O67" s="283"/>
      <c r="P67" s="281" t="s">
        <v>817</v>
      </c>
      <c r="Q67" s="163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5:58">
      <c r="E68" s="260"/>
      <c r="F68" s="265" t="s">
        <v>583</v>
      </c>
      <c r="G68" s="265" t="s">
        <v>584</v>
      </c>
      <c r="H68" s="265" t="s">
        <v>585</v>
      </c>
      <c r="I68" s="265" t="s">
        <v>586</v>
      </c>
      <c r="J68" s="265" t="s">
        <v>587</v>
      </c>
      <c r="K68" s="265" t="s">
        <v>588</v>
      </c>
      <c r="L68" s="265" t="s">
        <v>589</v>
      </c>
      <c r="M68" s="265" t="s">
        <v>590</v>
      </c>
      <c r="N68" s="265" t="s">
        <v>591</v>
      </c>
      <c r="O68" s="265" t="s">
        <v>592</v>
      </c>
      <c r="P68" s="265" t="s">
        <v>593</v>
      </c>
      <c r="Q68" s="163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5:58" ht="18">
      <c r="E69" s="2" t="s">
        <v>594</v>
      </c>
      <c r="F69" s="3">
        <v>35</v>
      </c>
      <c r="G69" s="3">
        <v>35</v>
      </c>
      <c r="H69" s="3">
        <v>35</v>
      </c>
      <c r="I69" s="3">
        <v>35</v>
      </c>
      <c r="J69" s="3">
        <v>39</v>
      </c>
      <c r="K69" s="3">
        <v>39</v>
      </c>
      <c r="L69" s="3">
        <v>39</v>
      </c>
      <c r="M69" s="3">
        <v>39</v>
      </c>
      <c r="N69" s="3">
        <v>135</v>
      </c>
      <c r="O69" s="3">
        <v>135</v>
      </c>
      <c r="P69" s="3">
        <v>135</v>
      </c>
      <c r="Q69" s="163"/>
      <c r="R69" s="6"/>
      <c r="S69" s="6" t="s">
        <v>640</v>
      </c>
      <c r="T69" s="6" t="s">
        <v>5</v>
      </c>
      <c r="U69" s="6" t="s">
        <v>45</v>
      </c>
      <c r="V69" s="6" t="s">
        <v>46</v>
      </c>
      <c r="W69" s="6" t="s">
        <v>49</v>
      </c>
      <c r="X69" s="6" t="s">
        <v>4</v>
      </c>
      <c r="Y69" s="6" t="s">
        <v>35</v>
      </c>
      <c r="Z69" s="6" t="s">
        <v>40</v>
      </c>
      <c r="AA69" s="6" t="s">
        <v>33</v>
      </c>
      <c r="AB69" s="6" t="s">
        <v>26</v>
      </c>
      <c r="AC69" s="6" t="s">
        <v>25</v>
      </c>
      <c r="AD69" s="6" t="s">
        <v>23</v>
      </c>
      <c r="AE69" s="6"/>
      <c r="AF69" s="6"/>
      <c r="AG69" s="6" t="s">
        <v>9</v>
      </c>
      <c r="AH69" s="6" t="s">
        <v>5</v>
      </c>
      <c r="AI69" s="6" t="s">
        <v>45</v>
      </c>
      <c r="AJ69" s="6" t="s">
        <v>46</v>
      </c>
      <c r="AK69" s="6" t="s">
        <v>49</v>
      </c>
      <c r="AL69" s="6" t="s">
        <v>4</v>
      </c>
      <c r="AM69" s="6" t="s">
        <v>35</v>
      </c>
      <c r="AN69" s="6" t="s">
        <v>40</v>
      </c>
      <c r="AO69" s="6" t="s">
        <v>33</v>
      </c>
      <c r="AP69" s="6" t="s">
        <v>26</v>
      </c>
      <c r="AQ69" s="6" t="s">
        <v>25</v>
      </c>
      <c r="AR69" s="6" t="s">
        <v>23</v>
      </c>
      <c r="AS69" s="6"/>
      <c r="AT69" s="6"/>
      <c r="AU69" s="6" t="s">
        <v>654</v>
      </c>
      <c r="AV69" s="6" t="str" cm="1">
        <f t="array" ref="AV69:BF69">AH69:AR69</f>
        <v>C11</v>
      </c>
      <c r="AW69" s="6" t="str">
        <v>C12a</v>
      </c>
      <c r="AX69" s="6" t="str">
        <v>C12b</v>
      </c>
      <c r="AY69" s="6" t="str">
        <v>C12w</v>
      </c>
      <c r="AZ69" s="6" t="str">
        <v>C21</v>
      </c>
      <c r="BA69" s="6" t="str">
        <v>C22a</v>
      </c>
      <c r="BB69" s="6" t="str">
        <v>C22b</v>
      </c>
      <c r="BC69" s="6" t="str">
        <v>C23</v>
      </c>
      <c r="BD69" s="6" t="str">
        <v>B21</v>
      </c>
      <c r="BE69" s="6" t="str">
        <v>B22</v>
      </c>
      <c r="BF69" s="6" t="str">
        <v>B23</v>
      </c>
    </row>
    <row r="70" spans="5:58">
      <c r="E70" s="266"/>
      <c r="F70" s="266"/>
      <c r="G70" s="266"/>
      <c r="H70" s="266"/>
      <c r="I70" s="266"/>
      <c r="J70" s="266"/>
      <c r="K70" s="266"/>
      <c r="L70" s="266"/>
      <c r="M70" s="266"/>
      <c r="N70" s="266"/>
      <c r="O70" s="266"/>
      <c r="P70" s="266"/>
      <c r="Q70" s="163"/>
      <c r="R70" s="6"/>
      <c r="S70" s="6" t="s">
        <v>20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 t="s">
        <v>20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 t="s">
        <v>20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5:58" ht="19.5">
      <c r="E71" s="308" t="s">
        <v>818</v>
      </c>
      <c r="F71" s="308"/>
      <c r="G71" s="308"/>
      <c r="H71" s="308"/>
      <c r="I71" s="308"/>
      <c r="J71" s="308"/>
      <c r="K71" s="308"/>
      <c r="L71" s="308"/>
      <c r="M71" s="308"/>
      <c r="N71" s="308"/>
      <c r="O71" s="162"/>
      <c r="P71" s="162"/>
      <c r="Q71" s="266"/>
    </row>
    <row r="72" spans="5:58" ht="19.5" customHeight="1">
      <c r="E72" s="260"/>
      <c r="F72" s="261" t="s">
        <v>453</v>
      </c>
      <c r="G72" s="261" t="s">
        <v>454</v>
      </c>
      <c r="H72" s="261" t="s">
        <v>455</v>
      </c>
      <c r="I72" s="261" t="s">
        <v>456</v>
      </c>
      <c r="J72" s="261" t="s">
        <v>457</v>
      </c>
      <c r="K72" s="261" t="s">
        <v>458</v>
      </c>
      <c r="L72" s="261" t="s">
        <v>459</v>
      </c>
      <c r="M72" s="261" t="s">
        <v>460</v>
      </c>
      <c r="N72" s="261" t="s">
        <v>461</v>
      </c>
      <c r="O72" s="261" t="s">
        <v>462</v>
      </c>
      <c r="P72" s="261" t="s">
        <v>463</v>
      </c>
      <c r="Q72" s="162"/>
    </row>
    <row r="73" spans="5:58" ht="14.45" customHeight="1">
      <c r="E73" s="163" t="s">
        <v>464</v>
      </c>
      <c r="F73" s="280" t="s">
        <v>596</v>
      </c>
      <c r="G73" s="280" t="s">
        <v>596</v>
      </c>
      <c r="H73" s="280" t="s">
        <v>596</v>
      </c>
      <c r="I73" s="280" t="s">
        <v>596</v>
      </c>
      <c r="J73" s="281" t="s">
        <v>597</v>
      </c>
      <c r="K73" s="281" t="s">
        <v>597</v>
      </c>
      <c r="L73" s="280" t="s">
        <v>597</v>
      </c>
      <c r="M73" s="281" t="s">
        <v>597</v>
      </c>
      <c r="N73" s="280" t="s">
        <v>598</v>
      </c>
      <c r="O73" s="281" t="s">
        <v>598</v>
      </c>
      <c r="P73" s="281" t="s">
        <v>598</v>
      </c>
      <c r="Q73" s="163"/>
    </row>
    <row r="74" spans="5:58">
      <c r="E74" s="4" t="s">
        <v>469</v>
      </c>
      <c r="F74" s="286"/>
      <c r="G74" s="280" t="s">
        <v>596</v>
      </c>
      <c r="H74" s="280" t="s">
        <v>596</v>
      </c>
      <c r="I74" s="280" t="s">
        <v>596</v>
      </c>
      <c r="J74" s="287"/>
      <c r="K74" s="281" t="s">
        <v>597</v>
      </c>
      <c r="L74" s="280" t="s">
        <v>597</v>
      </c>
      <c r="M74" s="281" t="s">
        <v>597</v>
      </c>
      <c r="N74" s="286"/>
      <c r="O74" s="281" t="s">
        <v>598</v>
      </c>
      <c r="P74" s="281" t="s">
        <v>598</v>
      </c>
      <c r="Q74" s="163"/>
    </row>
    <row r="75" spans="5:58">
      <c r="E75" s="2" t="s">
        <v>470</v>
      </c>
      <c r="F75" s="284"/>
      <c r="G75" s="284"/>
      <c r="H75" s="284"/>
      <c r="I75" s="284"/>
      <c r="J75" s="164"/>
      <c r="K75" s="164"/>
      <c r="L75" s="284"/>
      <c r="M75" s="285" t="s">
        <v>597</v>
      </c>
      <c r="N75" s="284"/>
      <c r="O75" s="164"/>
      <c r="P75" s="285" t="s">
        <v>598</v>
      </c>
      <c r="Q75" s="163"/>
    </row>
    <row r="76" spans="5:58" ht="18">
      <c r="E76" s="263" t="s">
        <v>471</v>
      </c>
      <c r="F76" s="280" t="s">
        <v>819</v>
      </c>
      <c r="G76" s="280" t="s">
        <v>820</v>
      </c>
      <c r="H76" s="280" t="s">
        <v>821</v>
      </c>
      <c r="I76" s="280" t="s">
        <v>822</v>
      </c>
      <c r="J76" s="281" t="s">
        <v>823</v>
      </c>
      <c r="K76" s="281" t="s">
        <v>824</v>
      </c>
      <c r="L76" s="280" t="s">
        <v>825</v>
      </c>
      <c r="M76" s="281" t="s">
        <v>826</v>
      </c>
      <c r="N76" s="280" t="s">
        <v>827</v>
      </c>
      <c r="O76" s="281" t="s">
        <v>828</v>
      </c>
      <c r="P76" s="281" t="s">
        <v>829</v>
      </c>
      <c r="Q76" s="163"/>
    </row>
    <row r="77" spans="5:58">
      <c r="E77" s="4" t="s">
        <v>469</v>
      </c>
      <c r="F77" s="286"/>
      <c r="G77" s="280" t="s">
        <v>830</v>
      </c>
      <c r="H77" s="280" t="s">
        <v>831</v>
      </c>
      <c r="I77" s="280" t="s">
        <v>832</v>
      </c>
      <c r="J77" s="287"/>
      <c r="K77" s="281" t="s">
        <v>833</v>
      </c>
      <c r="L77" s="280" t="s">
        <v>834</v>
      </c>
      <c r="M77" s="281" t="s">
        <v>835</v>
      </c>
      <c r="N77" s="286"/>
      <c r="O77" s="281" t="s">
        <v>836</v>
      </c>
      <c r="P77" s="281" t="s">
        <v>837</v>
      </c>
      <c r="Q77" s="163"/>
    </row>
    <row r="78" spans="5:58">
      <c r="E78" s="2" t="s">
        <v>470</v>
      </c>
      <c r="F78" s="284"/>
      <c r="G78" s="284"/>
      <c r="H78" s="284"/>
      <c r="I78" s="284"/>
      <c r="J78" s="164"/>
      <c r="K78" s="164"/>
      <c r="L78" s="284"/>
      <c r="M78" s="285" t="s">
        <v>838</v>
      </c>
      <c r="N78" s="284"/>
      <c r="O78" s="164"/>
      <c r="P78" s="285" t="s">
        <v>839</v>
      </c>
      <c r="Q78" s="163"/>
    </row>
    <row r="79" spans="5:58" ht="18">
      <c r="E79" s="263" t="s">
        <v>493</v>
      </c>
      <c r="F79" s="280" t="s">
        <v>840</v>
      </c>
      <c r="G79" s="280" t="s">
        <v>841</v>
      </c>
      <c r="H79" s="280" t="s">
        <v>842</v>
      </c>
      <c r="I79" s="280" t="s">
        <v>843</v>
      </c>
      <c r="J79" s="281" t="s">
        <v>844</v>
      </c>
      <c r="K79" s="281" t="s">
        <v>845</v>
      </c>
      <c r="L79" s="280" t="s">
        <v>846</v>
      </c>
      <c r="M79" s="281" t="s">
        <v>847</v>
      </c>
      <c r="N79" s="280" t="s">
        <v>848</v>
      </c>
      <c r="O79" s="281" t="s">
        <v>849</v>
      </c>
      <c r="P79" s="281" t="s">
        <v>850</v>
      </c>
      <c r="Q79" s="163"/>
    </row>
    <row r="80" spans="5:58">
      <c r="E80" s="4" t="s">
        <v>469</v>
      </c>
      <c r="F80" s="286"/>
      <c r="G80" s="280" t="s">
        <v>851</v>
      </c>
      <c r="H80" s="280" t="s">
        <v>852</v>
      </c>
      <c r="I80" s="280" t="s">
        <v>853</v>
      </c>
      <c r="J80" s="287"/>
      <c r="K80" s="281" t="s">
        <v>854</v>
      </c>
      <c r="L80" s="280" t="s">
        <v>855</v>
      </c>
      <c r="M80" s="281" t="s">
        <v>856</v>
      </c>
      <c r="N80" s="286"/>
      <c r="O80" s="281" t="s">
        <v>857</v>
      </c>
      <c r="P80" s="281" t="s">
        <v>858</v>
      </c>
      <c r="Q80" s="163"/>
    </row>
    <row r="81" spans="5:17">
      <c r="E81" s="2" t="s">
        <v>470</v>
      </c>
      <c r="F81" s="284"/>
      <c r="G81" s="284"/>
      <c r="H81" s="284"/>
      <c r="I81" s="284"/>
      <c r="J81" s="164"/>
      <c r="K81" s="164"/>
      <c r="L81" s="284"/>
      <c r="M81" s="285" t="s">
        <v>859</v>
      </c>
      <c r="N81" s="284"/>
      <c r="O81" s="164"/>
      <c r="P81" s="285" t="s">
        <v>860</v>
      </c>
      <c r="Q81" s="163"/>
    </row>
    <row r="82" spans="5:17" ht="19.5" customHeight="1">
      <c r="E82" s="263" t="s">
        <v>515</v>
      </c>
      <c r="F82" s="280" t="s">
        <v>861</v>
      </c>
      <c r="G82" s="280" t="s">
        <v>862</v>
      </c>
      <c r="H82" s="280" t="s">
        <v>863</v>
      </c>
      <c r="I82" s="280" t="s">
        <v>864</v>
      </c>
      <c r="J82" s="281" t="s">
        <v>865</v>
      </c>
      <c r="K82" s="281" t="s">
        <v>866</v>
      </c>
      <c r="L82" s="280" t="s">
        <v>867</v>
      </c>
      <c r="M82" s="281" t="s">
        <v>868</v>
      </c>
      <c r="N82" s="280" t="s">
        <v>869</v>
      </c>
      <c r="O82" s="281" t="s">
        <v>870</v>
      </c>
      <c r="P82" s="281" t="s">
        <v>871</v>
      </c>
      <c r="Q82" s="163"/>
    </row>
    <row r="83" spans="5:17">
      <c r="E83" s="4" t="s">
        <v>469</v>
      </c>
      <c r="F83" s="286"/>
      <c r="G83" s="280" t="s">
        <v>872</v>
      </c>
      <c r="H83" s="280" t="s">
        <v>873</v>
      </c>
      <c r="I83" s="280" t="s">
        <v>874</v>
      </c>
      <c r="J83" s="287"/>
      <c r="K83" s="281" t="s">
        <v>875</v>
      </c>
      <c r="L83" s="280" t="s">
        <v>876</v>
      </c>
      <c r="M83" s="281" t="s">
        <v>877</v>
      </c>
      <c r="N83" s="286"/>
      <c r="O83" s="281" t="s">
        <v>878</v>
      </c>
      <c r="P83" s="281" t="s">
        <v>879</v>
      </c>
      <c r="Q83" s="163"/>
    </row>
    <row r="84" spans="5:17">
      <c r="E84" s="2" t="s">
        <v>470</v>
      </c>
      <c r="F84" s="284"/>
      <c r="G84" s="284"/>
      <c r="H84" s="284"/>
      <c r="I84" s="284"/>
      <c r="J84" s="164"/>
      <c r="K84" s="164"/>
      <c r="L84" s="284"/>
      <c r="M84" s="285" t="s">
        <v>880</v>
      </c>
      <c r="N84" s="284"/>
      <c r="O84" s="164"/>
      <c r="P84" s="285" t="s">
        <v>881</v>
      </c>
      <c r="Q84" s="163"/>
    </row>
    <row r="85" spans="5:17" ht="18">
      <c r="E85" s="263" t="s">
        <v>538</v>
      </c>
      <c r="F85" s="280" t="s">
        <v>882</v>
      </c>
      <c r="G85" s="280" t="s">
        <v>883</v>
      </c>
      <c r="H85" s="280" t="s">
        <v>884</v>
      </c>
      <c r="I85" s="280" t="s">
        <v>885</v>
      </c>
      <c r="J85" s="281" t="s">
        <v>886</v>
      </c>
      <c r="K85" s="281" t="s">
        <v>887</v>
      </c>
      <c r="L85" s="280" t="s">
        <v>888</v>
      </c>
      <c r="M85" s="281" t="s">
        <v>889</v>
      </c>
      <c r="N85" s="280" t="s">
        <v>890</v>
      </c>
      <c r="O85" s="281" t="s">
        <v>891</v>
      </c>
      <c r="P85" s="281" t="s">
        <v>892</v>
      </c>
      <c r="Q85" s="163"/>
    </row>
    <row r="86" spans="5:17">
      <c r="E86" s="4" t="s">
        <v>469</v>
      </c>
      <c r="F86" s="286"/>
      <c r="G86" s="280" t="s">
        <v>893</v>
      </c>
      <c r="H86" s="280" t="s">
        <v>894</v>
      </c>
      <c r="I86" s="280" t="s">
        <v>895</v>
      </c>
      <c r="J86" s="287"/>
      <c r="K86" s="281" t="s">
        <v>896</v>
      </c>
      <c r="L86" s="280" t="s">
        <v>897</v>
      </c>
      <c r="M86" s="281" t="s">
        <v>898</v>
      </c>
      <c r="N86" s="286"/>
      <c r="O86" s="281" t="s">
        <v>899</v>
      </c>
      <c r="P86" s="281" t="s">
        <v>900</v>
      </c>
      <c r="Q86" s="163"/>
    </row>
    <row r="87" spans="5:17">
      <c r="E87" s="2" t="s">
        <v>470</v>
      </c>
      <c r="F87" s="284"/>
      <c r="G87" s="284"/>
      <c r="H87" s="284"/>
      <c r="I87" s="284"/>
      <c r="J87" s="164"/>
      <c r="K87" s="164"/>
      <c r="L87" s="284"/>
      <c r="M87" s="285" t="s">
        <v>901</v>
      </c>
      <c r="N87" s="284"/>
      <c r="O87" s="164"/>
      <c r="P87" s="285" t="s">
        <v>902</v>
      </c>
      <c r="Q87" s="163"/>
    </row>
    <row r="88" spans="5:17" ht="18">
      <c r="E88" s="263" t="s">
        <v>560</v>
      </c>
      <c r="F88" s="280" t="s">
        <v>903</v>
      </c>
      <c r="G88" s="280" t="s">
        <v>904</v>
      </c>
      <c r="H88" s="280" t="s">
        <v>905</v>
      </c>
      <c r="I88" s="280" t="s">
        <v>906</v>
      </c>
      <c r="J88" s="281" t="s">
        <v>907</v>
      </c>
      <c r="K88" s="281" t="s">
        <v>908</v>
      </c>
      <c r="L88" s="280" t="s">
        <v>909</v>
      </c>
      <c r="M88" s="281" t="s">
        <v>910</v>
      </c>
      <c r="N88" s="280" t="s">
        <v>911</v>
      </c>
      <c r="O88" s="281" t="s">
        <v>912</v>
      </c>
      <c r="P88" s="281" t="s">
        <v>913</v>
      </c>
      <c r="Q88" s="163"/>
    </row>
    <row r="89" spans="5:17">
      <c r="E89" s="4" t="s">
        <v>469</v>
      </c>
      <c r="F89" s="286"/>
      <c r="G89" s="280" t="s">
        <v>914</v>
      </c>
      <c r="H89" s="280" t="s">
        <v>915</v>
      </c>
      <c r="I89" s="280" t="s">
        <v>916</v>
      </c>
      <c r="J89" s="287"/>
      <c r="K89" s="281" t="s">
        <v>917</v>
      </c>
      <c r="L89" s="280" t="s">
        <v>918</v>
      </c>
      <c r="M89" s="281" t="s">
        <v>919</v>
      </c>
      <c r="N89" s="286"/>
      <c r="O89" s="281" t="s">
        <v>920</v>
      </c>
      <c r="P89" s="281" t="s">
        <v>921</v>
      </c>
      <c r="Q89" s="163"/>
    </row>
    <row r="90" spans="5:17">
      <c r="E90" s="4" t="s">
        <v>470</v>
      </c>
      <c r="F90" s="290"/>
      <c r="G90" s="290"/>
      <c r="H90" s="290"/>
      <c r="I90" s="290"/>
      <c r="J90" s="291"/>
      <c r="K90" s="291"/>
      <c r="L90" s="290"/>
      <c r="M90" s="281" t="s">
        <v>922</v>
      </c>
      <c r="N90" s="290"/>
      <c r="O90" s="291"/>
      <c r="P90" s="281" t="s">
        <v>923</v>
      </c>
      <c r="Q90" s="163"/>
    </row>
    <row r="91" spans="5:17">
      <c r="E91" s="260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163"/>
    </row>
    <row r="92" spans="5:17" ht="14.45" customHeight="1">
      <c r="E92" s="311" t="s">
        <v>924</v>
      </c>
      <c r="F92" s="311"/>
      <c r="G92" s="311"/>
      <c r="H92" s="311"/>
      <c r="I92" s="311"/>
      <c r="J92" s="311"/>
      <c r="K92" s="311"/>
      <c r="L92" s="311"/>
      <c r="M92" s="311"/>
      <c r="N92" s="311"/>
      <c r="O92" s="162"/>
      <c r="P92" s="162"/>
      <c r="Q92" s="267"/>
    </row>
    <row r="93" spans="5:17" ht="30.6" customHeight="1">
      <c r="E93" s="260"/>
      <c r="F93" s="261" t="s">
        <v>453</v>
      </c>
      <c r="G93" s="261" t="s">
        <v>454</v>
      </c>
      <c r="H93" s="261" t="s">
        <v>455</v>
      </c>
      <c r="I93" s="261" t="s">
        <v>456</v>
      </c>
      <c r="J93" s="261" t="s">
        <v>457</v>
      </c>
      <c r="K93" s="261" t="s">
        <v>458</v>
      </c>
      <c r="L93" s="261" t="s">
        <v>459</v>
      </c>
      <c r="M93" s="261" t="s">
        <v>460</v>
      </c>
      <c r="N93" s="261" t="s">
        <v>461</v>
      </c>
      <c r="O93" s="261" t="s">
        <v>462</v>
      </c>
      <c r="P93" s="261" t="s">
        <v>463</v>
      </c>
      <c r="Q93" s="162"/>
    </row>
    <row r="94" spans="5:17" ht="18">
      <c r="E94" s="163" t="s">
        <v>464</v>
      </c>
      <c r="F94" s="280" t="s">
        <v>465</v>
      </c>
      <c r="G94" s="280" t="s">
        <v>465</v>
      </c>
      <c r="H94" s="280" t="s">
        <v>465</v>
      </c>
      <c r="I94" s="280" t="s">
        <v>465</v>
      </c>
      <c r="J94" s="281" t="s">
        <v>466</v>
      </c>
      <c r="K94" s="281" t="s">
        <v>466</v>
      </c>
      <c r="L94" s="280" t="s">
        <v>466</v>
      </c>
      <c r="M94" s="281" t="s">
        <v>466</v>
      </c>
      <c r="N94" s="280" t="s">
        <v>467</v>
      </c>
      <c r="O94" s="281" t="s">
        <v>467</v>
      </c>
      <c r="P94" s="281" t="s">
        <v>467</v>
      </c>
      <c r="Q94" s="163"/>
    </row>
    <row r="95" spans="5:17" ht="14.45" customHeight="1">
      <c r="E95" s="4" t="s">
        <v>469</v>
      </c>
      <c r="F95" s="282"/>
      <c r="G95" s="280" t="s">
        <v>465</v>
      </c>
      <c r="H95" s="280" t="s">
        <v>465</v>
      </c>
      <c r="I95" s="280" t="s">
        <v>465</v>
      </c>
      <c r="J95" s="283"/>
      <c r="K95" s="281" t="s">
        <v>466</v>
      </c>
      <c r="L95" s="280" t="s">
        <v>466</v>
      </c>
      <c r="M95" s="281" t="s">
        <v>466</v>
      </c>
      <c r="N95" s="282"/>
      <c r="O95" s="281" t="s">
        <v>467</v>
      </c>
      <c r="P95" s="281" t="s">
        <v>467</v>
      </c>
      <c r="Q95" s="163"/>
    </row>
    <row r="96" spans="5:17">
      <c r="E96" s="2" t="s">
        <v>470</v>
      </c>
      <c r="F96" s="284"/>
      <c r="G96" s="284"/>
      <c r="H96" s="284"/>
      <c r="I96" s="284"/>
      <c r="J96" s="164"/>
      <c r="K96" s="164"/>
      <c r="L96" s="284"/>
      <c r="M96" s="285" t="s">
        <v>466</v>
      </c>
      <c r="N96" s="284"/>
      <c r="O96" s="164"/>
      <c r="P96" s="285" t="s">
        <v>467</v>
      </c>
      <c r="Q96" s="163"/>
    </row>
    <row r="97" spans="5:17" ht="18">
      <c r="E97" s="263" t="s">
        <v>471</v>
      </c>
      <c r="F97" s="280" t="s">
        <v>709</v>
      </c>
      <c r="G97" s="280" t="s">
        <v>710</v>
      </c>
      <c r="H97" s="280" t="s">
        <v>711</v>
      </c>
      <c r="I97" s="280" t="s">
        <v>712</v>
      </c>
      <c r="J97" s="281" t="s">
        <v>713</v>
      </c>
      <c r="K97" s="281" t="s">
        <v>714</v>
      </c>
      <c r="L97" s="280" t="s">
        <v>715</v>
      </c>
      <c r="M97" s="281" t="s">
        <v>716</v>
      </c>
      <c r="N97" s="280" t="s">
        <v>717</v>
      </c>
      <c r="O97" s="281" t="s">
        <v>718</v>
      </c>
      <c r="P97" s="281" t="s">
        <v>719</v>
      </c>
      <c r="Q97" s="163"/>
    </row>
    <row r="98" spans="5:17">
      <c r="E98" s="4" t="s">
        <v>469</v>
      </c>
      <c r="F98" s="286"/>
      <c r="G98" s="280" t="s">
        <v>720</v>
      </c>
      <c r="H98" s="280" t="s">
        <v>721</v>
      </c>
      <c r="I98" s="280" t="s">
        <v>722</v>
      </c>
      <c r="J98" s="287"/>
      <c r="K98" s="281" t="s">
        <v>723</v>
      </c>
      <c r="L98" s="280" t="s">
        <v>724</v>
      </c>
      <c r="M98" s="281" t="s">
        <v>725</v>
      </c>
      <c r="N98" s="286"/>
      <c r="O98" s="281" t="s">
        <v>726</v>
      </c>
      <c r="P98" s="281" t="s">
        <v>727</v>
      </c>
      <c r="Q98" s="163"/>
    </row>
    <row r="99" spans="5:17">
      <c r="E99" s="2" t="s">
        <v>470</v>
      </c>
      <c r="F99" s="284"/>
      <c r="G99" s="284"/>
      <c r="H99" s="284"/>
      <c r="I99" s="284"/>
      <c r="J99" s="164"/>
      <c r="K99" s="164"/>
      <c r="L99" s="284"/>
      <c r="M99" s="285" t="s">
        <v>728</v>
      </c>
      <c r="N99" s="284"/>
      <c r="O99" s="164"/>
      <c r="P99" s="285" t="s">
        <v>729</v>
      </c>
      <c r="Q99" s="163"/>
    </row>
    <row r="100" spans="5:17" ht="18">
      <c r="E100" s="263" t="s">
        <v>493</v>
      </c>
      <c r="F100" s="280" t="s">
        <v>731</v>
      </c>
      <c r="G100" s="280" t="s">
        <v>732</v>
      </c>
      <c r="H100" s="280" t="s">
        <v>733</v>
      </c>
      <c r="I100" s="280" t="s">
        <v>734</v>
      </c>
      <c r="J100" s="281" t="s">
        <v>735</v>
      </c>
      <c r="K100" s="281" t="s">
        <v>736</v>
      </c>
      <c r="L100" s="280" t="s">
        <v>737</v>
      </c>
      <c r="M100" s="281" t="s">
        <v>738</v>
      </c>
      <c r="N100" s="280" t="s">
        <v>739</v>
      </c>
      <c r="O100" s="281" t="s">
        <v>740</v>
      </c>
      <c r="P100" s="281" t="s">
        <v>741</v>
      </c>
      <c r="Q100" s="163"/>
    </row>
    <row r="101" spans="5:17">
      <c r="E101" s="4" t="s">
        <v>469</v>
      </c>
      <c r="F101" s="282"/>
      <c r="G101" s="280" t="s">
        <v>742</v>
      </c>
      <c r="H101" s="280" t="s">
        <v>743</v>
      </c>
      <c r="I101" s="280" t="s">
        <v>744</v>
      </c>
      <c r="J101" s="283"/>
      <c r="K101" s="281" t="s">
        <v>745</v>
      </c>
      <c r="L101" s="280" t="s">
        <v>746</v>
      </c>
      <c r="M101" s="281" t="s">
        <v>747</v>
      </c>
      <c r="N101" s="282"/>
      <c r="O101" s="281" t="s">
        <v>748</v>
      </c>
      <c r="P101" s="281" t="s">
        <v>749</v>
      </c>
      <c r="Q101" s="163"/>
    </row>
    <row r="102" spans="5:17">
      <c r="E102" s="2" t="s">
        <v>470</v>
      </c>
      <c r="F102" s="284"/>
      <c r="G102" s="284"/>
      <c r="H102" s="284"/>
      <c r="I102" s="284"/>
      <c r="J102" s="164"/>
      <c r="K102" s="164"/>
      <c r="L102" s="284"/>
      <c r="M102" s="285" t="s">
        <v>750</v>
      </c>
      <c r="N102" s="284"/>
      <c r="O102" s="164"/>
      <c r="P102" s="285" t="s">
        <v>751</v>
      </c>
      <c r="Q102" s="163"/>
    </row>
    <row r="103" spans="5:17" ht="18">
      <c r="E103" s="263" t="s">
        <v>515</v>
      </c>
      <c r="F103" s="280" t="s">
        <v>753</v>
      </c>
      <c r="G103" s="280" t="s">
        <v>754</v>
      </c>
      <c r="H103" s="280" t="s">
        <v>755</v>
      </c>
      <c r="I103" s="280" t="s">
        <v>756</v>
      </c>
      <c r="J103" s="281" t="s">
        <v>757</v>
      </c>
      <c r="K103" s="281" t="s">
        <v>758</v>
      </c>
      <c r="L103" s="280" t="s">
        <v>759</v>
      </c>
      <c r="M103" s="281" t="s">
        <v>760</v>
      </c>
      <c r="N103" s="280" t="s">
        <v>761</v>
      </c>
      <c r="O103" s="281" t="s">
        <v>762</v>
      </c>
      <c r="P103" s="281" t="s">
        <v>763</v>
      </c>
      <c r="Q103" s="163"/>
    </row>
    <row r="104" spans="5:17">
      <c r="E104" s="4" t="s">
        <v>469</v>
      </c>
      <c r="F104" s="286"/>
      <c r="G104" s="280" t="s">
        <v>764</v>
      </c>
      <c r="H104" s="280" t="s">
        <v>765</v>
      </c>
      <c r="I104" s="280" t="s">
        <v>766</v>
      </c>
      <c r="J104" s="287"/>
      <c r="K104" s="281" t="s">
        <v>767</v>
      </c>
      <c r="L104" s="280" t="s">
        <v>768</v>
      </c>
      <c r="M104" s="281" t="s">
        <v>769</v>
      </c>
      <c r="N104" s="286"/>
      <c r="O104" s="281" t="s">
        <v>770</v>
      </c>
      <c r="P104" s="281" t="s">
        <v>771</v>
      </c>
      <c r="Q104" s="163"/>
    </row>
    <row r="105" spans="5:17">
      <c r="E105" s="2" t="s">
        <v>470</v>
      </c>
      <c r="F105" s="288"/>
      <c r="G105" s="288"/>
      <c r="H105" s="288"/>
      <c r="I105" s="288"/>
      <c r="J105" s="289"/>
      <c r="K105" s="289"/>
      <c r="L105" s="288"/>
      <c r="M105" s="285" t="s">
        <v>772</v>
      </c>
      <c r="N105" s="288"/>
      <c r="O105" s="289"/>
      <c r="P105" s="285" t="s">
        <v>773</v>
      </c>
      <c r="Q105" s="163"/>
    </row>
    <row r="106" spans="5:17" ht="14.45" customHeight="1">
      <c r="E106" s="263" t="s">
        <v>538</v>
      </c>
      <c r="F106" s="281" t="s">
        <v>775</v>
      </c>
      <c r="G106" s="281" t="s">
        <v>776</v>
      </c>
      <c r="H106" s="281" t="s">
        <v>777</v>
      </c>
      <c r="I106" s="281" t="s">
        <v>778</v>
      </c>
      <c r="J106" s="281" t="s">
        <v>779</v>
      </c>
      <c r="K106" s="281" t="s">
        <v>780</v>
      </c>
      <c r="L106" s="281" t="s">
        <v>781</v>
      </c>
      <c r="M106" s="281" t="s">
        <v>782</v>
      </c>
      <c r="N106" s="281" t="s">
        <v>783</v>
      </c>
      <c r="O106" s="281" t="s">
        <v>784</v>
      </c>
      <c r="P106" s="281" t="s">
        <v>785</v>
      </c>
      <c r="Q106" s="163"/>
    </row>
    <row r="107" spans="5:17" ht="14.45" customHeight="1">
      <c r="E107" s="4" t="s">
        <v>469</v>
      </c>
      <c r="F107" s="286"/>
      <c r="G107" s="280" t="s">
        <v>786</v>
      </c>
      <c r="H107" s="280" t="s">
        <v>787</v>
      </c>
      <c r="I107" s="280" t="s">
        <v>788</v>
      </c>
      <c r="J107" s="287"/>
      <c r="K107" s="281" t="s">
        <v>789</v>
      </c>
      <c r="L107" s="280" t="s">
        <v>790</v>
      </c>
      <c r="M107" s="281" t="s">
        <v>791</v>
      </c>
      <c r="N107" s="286"/>
      <c r="O107" s="281" t="s">
        <v>792</v>
      </c>
      <c r="P107" s="281" t="s">
        <v>793</v>
      </c>
      <c r="Q107" s="163"/>
    </row>
    <row r="108" spans="5:17">
      <c r="E108" s="2" t="s">
        <v>470</v>
      </c>
      <c r="F108" s="288"/>
      <c r="G108" s="288"/>
      <c r="H108" s="288"/>
      <c r="I108" s="288"/>
      <c r="J108" s="289"/>
      <c r="K108" s="289"/>
      <c r="L108" s="288"/>
      <c r="M108" s="285" t="s">
        <v>794</v>
      </c>
      <c r="N108" s="288"/>
      <c r="O108" s="289"/>
      <c r="P108" s="285" t="s">
        <v>795</v>
      </c>
      <c r="Q108" s="163"/>
    </row>
    <row r="109" spans="5:17" ht="18">
      <c r="E109" s="263" t="s">
        <v>560</v>
      </c>
      <c r="F109" s="280" t="s">
        <v>797</v>
      </c>
      <c r="G109" s="280" t="s">
        <v>798</v>
      </c>
      <c r="H109" s="280" t="s">
        <v>799</v>
      </c>
      <c r="I109" s="280" t="s">
        <v>800</v>
      </c>
      <c r="J109" s="281" t="s">
        <v>801</v>
      </c>
      <c r="K109" s="281" t="s">
        <v>802</v>
      </c>
      <c r="L109" s="280" t="s">
        <v>803</v>
      </c>
      <c r="M109" s="281" t="s">
        <v>804</v>
      </c>
      <c r="N109" s="280" t="s">
        <v>805</v>
      </c>
      <c r="O109" s="281" t="s">
        <v>806</v>
      </c>
      <c r="P109" s="281" t="s">
        <v>807</v>
      </c>
      <c r="Q109" s="163"/>
    </row>
    <row r="110" spans="5:17">
      <c r="E110" s="4" t="s">
        <v>469</v>
      </c>
      <c r="F110" s="286"/>
      <c r="G110" s="280" t="s">
        <v>808</v>
      </c>
      <c r="H110" s="280" t="s">
        <v>809</v>
      </c>
      <c r="I110" s="280" t="s">
        <v>810</v>
      </c>
      <c r="J110" s="287"/>
      <c r="K110" s="281" t="s">
        <v>811</v>
      </c>
      <c r="L110" s="280" t="s">
        <v>812</v>
      </c>
      <c r="M110" s="281" t="s">
        <v>813</v>
      </c>
      <c r="N110" s="286"/>
      <c r="O110" s="281" t="s">
        <v>814</v>
      </c>
      <c r="P110" s="281" t="s">
        <v>815</v>
      </c>
      <c r="Q110" s="163"/>
    </row>
    <row r="111" spans="5:17">
      <c r="E111" s="4" t="s">
        <v>470</v>
      </c>
      <c r="F111" s="282"/>
      <c r="G111" s="282"/>
      <c r="H111" s="282"/>
      <c r="I111" s="282"/>
      <c r="J111" s="283"/>
      <c r="K111" s="283"/>
      <c r="L111" s="282"/>
      <c r="M111" s="281" t="s">
        <v>816</v>
      </c>
      <c r="N111" s="282"/>
      <c r="O111" s="283"/>
      <c r="P111" s="281" t="s">
        <v>817</v>
      </c>
      <c r="Q111" s="163"/>
    </row>
    <row r="112" spans="5:17">
      <c r="E112" s="260"/>
      <c r="F112" s="265" t="s">
        <v>583</v>
      </c>
      <c r="G112" s="265" t="s">
        <v>584</v>
      </c>
      <c r="H112" s="265" t="s">
        <v>585</v>
      </c>
      <c r="I112" s="265" t="s">
        <v>586</v>
      </c>
      <c r="J112" s="265" t="s">
        <v>587</v>
      </c>
      <c r="K112" s="265" t="s">
        <v>588</v>
      </c>
      <c r="L112" s="265" t="s">
        <v>589</v>
      </c>
      <c r="M112" s="265" t="s">
        <v>590</v>
      </c>
      <c r="N112" s="265" t="s">
        <v>591</v>
      </c>
      <c r="O112" s="265" t="s">
        <v>592</v>
      </c>
      <c r="P112" s="265" t="s">
        <v>593</v>
      </c>
      <c r="Q112" s="163"/>
    </row>
    <row r="113" spans="5:17" ht="18">
      <c r="E113" s="2" t="s">
        <v>594</v>
      </c>
      <c r="F113" s="3">
        <v>35</v>
      </c>
      <c r="G113" s="3">
        <v>35</v>
      </c>
      <c r="H113" s="3">
        <v>35</v>
      </c>
      <c r="I113" s="3">
        <v>35</v>
      </c>
      <c r="J113" s="3">
        <v>39</v>
      </c>
      <c r="K113" s="3">
        <v>39</v>
      </c>
      <c r="L113" s="3">
        <v>39</v>
      </c>
      <c r="M113" s="3">
        <v>39</v>
      </c>
      <c r="N113" s="3">
        <v>135</v>
      </c>
      <c r="O113" s="3">
        <v>135</v>
      </c>
      <c r="P113" s="3">
        <v>135</v>
      </c>
      <c r="Q113" s="163"/>
    </row>
    <row r="114" spans="5:17"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163"/>
    </row>
    <row r="115" spans="5:17" ht="19.5">
      <c r="E115" s="308" t="s">
        <v>925</v>
      </c>
      <c r="F115" s="308"/>
      <c r="G115" s="308"/>
      <c r="H115" s="308"/>
      <c r="I115" s="308"/>
      <c r="J115" s="308"/>
      <c r="K115" s="308"/>
      <c r="L115" s="308"/>
      <c r="M115" s="308"/>
      <c r="N115" s="308"/>
      <c r="O115" s="162"/>
      <c r="P115" s="162"/>
      <c r="Q115" s="266"/>
    </row>
    <row r="116" spans="5:17" ht="19.5" customHeight="1">
      <c r="E116" s="260"/>
      <c r="F116" s="261" t="s">
        <v>453</v>
      </c>
      <c r="G116" s="261" t="s">
        <v>454</v>
      </c>
      <c r="H116" s="261" t="s">
        <v>455</v>
      </c>
      <c r="I116" s="261" t="s">
        <v>456</v>
      </c>
      <c r="J116" s="261" t="s">
        <v>457</v>
      </c>
      <c r="K116" s="261" t="s">
        <v>458</v>
      </c>
      <c r="L116" s="261" t="s">
        <v>459</v>
      </c>
      <c r="M116" s="261" t="s">
        <v>460</v>
      </c>
      <c r="N116" s="261" t="s">
        <v>461</v>
      </c>
      <c r="O116" s="261" t="s">
        <v>462</v>
      </c>
      <c r="P116" s="261" t="s">
        <v>463</v>
      </c>
      <c r="Q116" s="162"/>
    </row>
    <row r="117" spans="5:17" ht="18">
      <c r="E117" s="163" t="s">
        <v>464</v>
      </c>
      <c r="F117" s="280" t="s">
        <v>596</v>
      </c>
      <c r="G117" s="280" t="s">
        <v>596</v>
      </c>
      <c r="H117" s="280" t="s">
        <v>596</v>
      </c>
      <c r="I117" s="280" t="s">
        <v>596</v>
      </c>
      <c r="J117" s="281" t="s">
        <v>597</v>
      </c>
      <c r="K117" s="281" t="s">
        <v>597</v>
      </c>
      <c r="L117" s="280" t="s">
        <v>597</v>
      </c>
      <c r="M117" s="281" t="s">
        <v>597</v>
      </c>
      <c r="N117" s="280" t="s">
        <v>598</v>
      </c>
      <c r="O117" s="281" t="s">
        <v>598</v>
      </c>
      <c r="P117" s="281" t="s">
        <v>598</v>
      </c>
      <c r="Q117" s="163"/>
    </row>
    <row r="118" spans="5:17">
      <c r="E118" s="4" t="s">
        <v>469</v>
      </c>
      <c r="F118" s="286"/>
      <c r="G118" s="280" t="s">
        <v>596</v>
      </c>
      <c r="H118" s="280" t="s">
        <v>596</v>
      </c>
      <c r="I118" s="280" t="s">
        <v>596</v>
      </c>
      <c r="J118" s="287"/>
      <c r="K118" s="281" t="s">
        <v>597</v>
      </c>
      <c r="L118" s="280" t="s">
        <v>597</v>
      </c>
      <c r="M118" s="281" t="s">
        <v>597</v>
      </c>
      <c r="N118" s="286"/>
      <c r="O118" s="281" t="s">
        <v>598</v>
      </c>
      <c r="P118" s="281" t="s">
        <v>598</v>
      </c>
      <c r="Q118" s="163"/>
    </row>
    <row r="119" spans="5:17">
      <c r="E119" s="2" t="s">
        <v>470</v>
      </c>
      <c r="F119" s="284"/>
      <c r="G119" s="284"/>
      <c r="H119" s="284"/>
      <c r="I119" s="284"/>
      <c r="J119" s="164"/>
      <c r="K119" s="164"/>
      <c r="L119" s="284"/>
      <c r="M119" s="285" t="s">
        <v>597</v>
      </c>
      <c r="N119" s="284"/>
      <c r="O119" s="164"/>
      <c r="P119" s="285" t="s">
        <v>598</v>
      </c>
      <c r="Q119" s="163"/>
    </row>
    <row r="120" spans="5:17" ht="18">
      <c r="E120" s="263" t="s">
        <v>471</v>
      </c>
      <c r="F120" s="280" t="s">
        <v>819</v>
      </c>
      <c r="G120" s="280" t="s">
        <v>820</v>
      </c>
      <c r="H120" s="280" t="s">
        <v>821</v>
      </c>
      <c r="I120" s="280" t="s">
        <v>822</v>
      </c>
      <c r="J120" s="281" t="s">
        <v>823</v>
      </c>
      <c r="K120" s="281" t="s">
        <v>824</v>
      </c>
      <c r="L120" s="280" t="s">
        <v>825</v>
      </c>
      <c r="M120" s="281" t="s">
        <v>826</v>
      </c>
      <c r="N120" s="280" t="s">
        <v>827</v>
      </c>
      <c r="O120" s="281" t="s">
        <v>828</v>
      </c>
      <c r="P120" s="281" t="s">
        <v>829</v>
      </c>
      <c r="Q120" s="163"/>
    </row>
    <row r="121" spans="5:17">
      <c r="E121" s="4" t="s">
        <v>469</v>
      </c>
      <c r="F121" s="286"/>
      <c r="G121" s="280" t="s">
        <v>830</v>
      </c>
      <c r="H121" s="280" t="s">
        <v>831</v>
      </c>
      <c r="I121" s="280" t="s">
        <v>832</v>
      </c>
      <c r="J121" s="287"/>
      <c r="K121" s="281" t="s">
        <v>833</v>
      </c>
      <c r="L121" s="280" t="s">
        <v>834</v>
      </c>
      <c r="M121" s="281" t="s">
        <v>835</v>
      </c>
      <c r="N121" s="286"/>
      <c r="O121" s="281" t="s">
        <v>836</v>
      </c>
      <c r="P121" s="281" t="s">
        <v>837</v>
      </c>
      <c r="Q121" s="163"/>
    </row>
    <row r="122" spans="5:17">
      <c r="E122" s="2" t="s">
        <v>470</v>
      </c>
      <c r="F122" s="284"/>
      <c r="G122" s="284"/>
      <c r="H122" s="284"/>
      <c r="I122" s="284"/>
      <c r="J122" s="164"/>
      <c r="K122" s="164"/>
      <c r="L122" s="284"/>
      <c r="M122" s="285" t="s">
        <v>838</v>
      </c>
      <c r="N122" s="284"/>
      <c r="O122" s="164"/>
      <c r="P122" s="285" t="s">
        <v>839</v>
      </c>
      <c r="Q122" s="163"/>
    </row>
    <row r="123" spans="5:17" ht="18">
      <c r="E123" s="263" t="s">
        <v>493</v>
      </c>
      <c r="F123" s="280" t="s">
        <v>840</v>
      </c>
      <c r="G123" s="280" t="s">
        <v>841</v>
      </c>
      <c r="H123" s="280" t="s">
        <v>842</v>
      </c>
      <c r="I123" s="280" t="s">
        <v>843</v>
      </c>
      <c r="J123" s="281" t="s">
        <v>844</v>
      </c>
      <c r="K123" s="281" t="s">
        <v>845</v>
      </c>
      <c r="L123" s="280" t="s">
        <v>846</v>
      </c>
      <c r="M123" s="281" t="s">
        <v>847</v>
      </c>
      <c r="N123" s="280" t="s">
        <v>848</v>
      </c>
      <c r="O123" s="281" t="s">
        <v>849</v>
      </c>
      <c r="P123" s="281" t="s">
        <v>850</v>
      </c>
      <c r="Q123" s="163"/>
    </row>
    <row r="124" spans="5:17">
      <c r="E124" s="4" t="s">
        <v>469</v>
      </c>
      <c r="F124" s="286"/>
      <c r="G124" s="280" t="s">
        <v>851</v>
      </c>
      <c r="H124" s="280" t="s">
        <v>852</v>
      </c>
      <c r="I124" s="280" t="s">
        <v>853</v>
      </c>
      <c r="J124" s="287"/>
      <c r="K124" s="281" t="s">
        <v>854</v>
      </c>
      <c r="L124" s="280" t="s">
        <v>855</v>
      </c>
      <c r="M124" s="281" t="s">
        <v>856</v>
      </c>
      <c r="N124" s="286"/>
      <c r="O124" s="281" t="s">
        <v>857</v>
      </c>
      <c r="P124" s="281" t="s">
        <v>858</v>
      </c>
      <c r="Q124" s="163"/>
    </row>
    <row r="125" spans="5:17">
      <c r="E125" s="2" t="s">
        <v>470</v>
      </c>
      <c r="F125" s="284"/>
      <c r="G125" s="284"/>
      <c r="H125" s="284"/>
      <c r="I125" s="284"/>
      <c r="J125" s="164"/>
      <c r="K125" s="164"/>
      <c r="L125" s="284"/>
      <c r="M125" s="285" t="s">
        <v>859</v>
      </c>
      <c r="N125" s="284"/>
      <c r="O125" s="164"/>
      <c r="P125" s="285" t="s">
        <v>860</v>
      </c>
      <c r="Q125" s="163"/>
    </row>
    <row r="126" spans="5:17" ht="14.45" customHeight="1">
      <c r="E126" s="263" t="s">
        <v>515</v>
      </c>
      <c r="F126" s="280" t="s">
        <v>861</v>
      </c>
      <c r="G126" s="280" t="s">
        <v>862</v>
      </c>
      <c r="H126" s="280" t="s">
        <v>863</v>
      </c>
      <c r="I126" s="280" t="s">
        <v>864</v>
      </c>
      <c r="J126" s="281" t="s">
        <v>865</v>
      </c>
      <c r="K126" s="281" t="s">
        <v>866</v>
      </c>
      <c r="L126" s="280" t="s">
        <v>867</v>
      </c>
      <c r="M126" s="281" t="s">
        <v>868</v>
      </c>
      <c r="N126" s="280" t="s">
        <v>869</v>
      </c>
      <c r="O126" s="281" t="s">
        <v>870</v>
      </c>
      <c r="P126" s="281" t="s">
        <v>871</v>
      </c>
      <c r="Q126" s="163"/>
    </row>
    <row r="127" spans="5:17">
      <c r="E127" s="4" t="s">
        <v>469</v>
      </c>
      <c r="F127" s="286"/>
      <c r="G127" s="280" t="s">
        <v>872</v>
      </c>
      <c r="H127" s="280" t="s">
        <v>873</v>
      </c>
      <c r="I127" s="280" t="s">
        <v>874</v>
      </c>
      <c r="J127" s="287"/>
      <c r="K127" s="281" t="s">
        <v>875</v>
      </c>
      <c r="L127" s="280" t="s">
        <v>876</v>
      </c>
      <c r="M127" s="281" t="s">
        <v>877</v>
      </c>
      <c r="N127" s="286"/>
      <c r="O127" s="281" t="s">
        <v>878</v>
      </c>
      <c r="P127" s="281" t="s">
        <v>879</v>
      </c>
      <c r="Q127" s="163"/>
    </row>
    <row r="128" spans="5:17" ht="14.45" customHeight="1">
      <c r="E128" s="2" t="s">
        <v>470</v>
      </c>
      <c r="F128" s="284"/>
      <c r="G128" s="284"/>
      <c r="H128" s="284"/>
      <c r="I128" s="284"/>
      <c r="J128" s="164"/>
      <c r="K128" s="164"/>
      <c r="L128" s="284"/>
      <c r="M128" s="285" t="s">
        <v>880</v>
      </c>
      <c r="N128" s="284"/>
      <c r="O128" s="164"/>
      <c r="P128" s="285" t="s">
        <v>881</v>
      </c>
      <c r="Q128" s="163"/>
    </row>
    <row r="129" spans="5:17" ht="18">
      <c r="E129" s="263" t="s">
        <v>538</v>
      </c>
      <c r="F129" s="280" t="s">
        <v>882</v>
      </c>
      <c r="G129" s="280" t="s">
        <v>883</v>
      </c>
      <c r="H129" s="280" t="s">
        <v>884</v>
      </c>
      <c r="I129" s="280" t="s">
        <v>885</v>
      </c>
      <c r="J129" s="281" t="s">
        <v>886</v>
      </c>
      <c r="K129" s="281" t="s">
        <v>887</v>
      </c>
      <c r="L129" s="280" t="s">
        <v>888</v>
      </c>
      <c r="M129" s="281" t="s">
        <v>889</v>
      </c>
      <c r="N129" s="280" t="s">
        <v>890</v>
      </c>
      <c r="O129" s="281" t="s">
        <v>891</v>
      </c>
      <c r="P129" s="281" t="s">
        <v>892</v>
      </c>
      <c r="Q129" s="163"/>
    </row>
    <row r="130" spans="5:17">
      <c r="E130" s="4" t="s">
        <v>469</v>
      </c>
      <c r="F130" s="286"/>
      <c r="G130" s="280" t="s">
        <v>893</v>
      </c>
      <c r="H130" s="280" t="s">
        <v>894</v>
      </c>
      <c r="I130" s="280" t="s">
        <v>895</v>
      </c>
      <c r="J130" s="287"/>
      <c r="K130" s="281" t="s">
        <v>896</v>
      </c>
      <c r="L130" s="280" t="s">
        <v>897</v>
      </c>
      <c r="M130" s="281" t="s">
        <v>898</v>
      </c>
      <c r="N130" s="286"/>
      <c r="O130" s="281" t="s">
        <v>899</v>
      </c>
      <c r="P130" s="281" t="s">
        <v>900</v>
      </c>
      <c r="Q130" s="163"/>
    </row>
    <row r="131" spans="5:17">
      <c r="E131" s="2" t="s">
        <v>470</v>
      </c>
      <c r="F131" s="284"/>
      <c r="G131" s="284"/>
      <c r="H131" s="284"/>
      <c r="I131" s="284"/>
      <c r="J131" s="164"/>
      <c r="K131" s="164"/>
      <c r="L131" s="284"/>
      <c r="M131" s="285" t="s">
        <v>901</v>
      </c>
      <c r="N131" s="284"/>
      <c r="O131" s="164"/>
      <c r="P131" s="285" t="s">
        <v>902</v>
      </c>
      <c r="Q131" s="163"/>
    </row>
    <row r="132" spans="5:17" ht="18">
      <c r="E132" s="263" t="s">
        <v>560</v>
      </c>
      <c r="F132" s="280" t="s">
        <v>903</v>
      </c>
      <c r="G132" s="280" t="s">
        <v>904</v>
      </c>
      <c r="H132" s="280" t="s">
        <v>905</v>
      </c>
      <c r="I132" s="280" t="s">
        <v>906</v>
      </c>
      <c r="J132" s="281" t="s">
        <v>907</v>
      </c>
      <c r="K132" s="281" t="s">
        <v>908</v>
      </c>
      <c r="L132" s="280" t="s">
        <v>909</v>
      </c>
      <c r="M132" s="281" t="s">
        <v>910</v>
      </c>
      <c r="N132" s="280" t="s">
        <v>911</v>
      </c>
      <c r="O132" s="281" t="s">
        <v>912</v>
      </c>
      <c r="P132" s="281" t="s">
        <v>913</v>
      </c>
      <c r="Q132" s="163"/>
    </row>
    <row r="133" spans="5:17">
      <c r="E133" s="4" t="s">
        <v>469</v>
      </c>
      <c r="F133" s="286"/>
      <c r="G133" s="280" t="s">
        <v>914</v>
      </c>
      <c r="H133" s="280" t="s">
        <v>915</v>
      </c>
      <c r="I133" s="280" t="s">
        <v>916</v>
      </c>
      <c r="J133" s="287"/>
      <c r="K133" s="281" t="s">
        <v>917</v>
      </c>
      <c r="L133" s="280" t="s">
        <v>918</v>
      </c>
      <c r="M133" s="281" t="s">
        <v>919</v>
      </c>
      <c r="N133" s="286"/>
      <c r="O133" s="281" t="s">
        <v>920</v>
      </c>
      <c r="P133" s="281" t="s">
        <v>921</v>
      </c>
      <c r="Q133" s="163"/>
    </row>
    <row r="134" spans="5:17">
      <c r="E134" s="4" t="s">
        <v>470</v>
      </c>
      <c r="F134" s="290"/>
      <c r="G134" s="290"/>
      <c r="H134" s="290"/>
      <c r="I134" s="290"/>
      <c r="J134" s="291"/>
      <c r="K134" s="291"/>
      <c r="L134" s="290"/>
      <c r="M134" s="281" t="s">
        <v>922</v>
      </c>
      <c r="N134" s="290"/>
      <c r="O134" s="291"/>
      <c r="P134" s="281" t="s">
        <v>923</v>
      </c>
      <c r="Q134" s="163"/>
    </row>
    <row r="135" spans="5:17">
      <c r="E135" s="260"/>
      <c r="F135" s="260"/>
      <c r="G135" s="260"/>
      <c r="H135" s="260"/>
      <c r="I135" s="260"/>
      <c r="J135" s="260"/>
      <c r="K135" s="260"/>
      <c r="L135" s="260"/>
      <c r="M135" s="260"/>
      <c r="N135" s="260"/>
      <c r="O135" s="260"/>
      <c r="P135" s="260"/>
      <c r="Q135" s="163"/>
    </row>
    <row r="136" spans="5:17" ht="14.45" customHeight="1">
      <c r="E136" s="308" t="s">
        <v>926</v>
      </c>
      <c r="F136" s="308"/>
      <c r="G136" s="308"/>
      <c r="H136" s="308"/>
      <c r="I136" s="308"/>
      <c r="J136" s="308"/>
      <c r="K136" s="308"/>
      <c r="L136" s="308"/>
      <c r="M136" s="308"/>
      <c r="N136" s="162"/>
      <c r="O136" s="162"/>
      <c r="P136" s="162"/>
      <c r="Q136" s="267"/>
    </row>
    <row r="137" spans="5:17" ht="19.5" customHeight="1">
      <c r="E137" s="315"/>
      <c r="F137" s="315"/>
      <c r="G137" s="316" t="s">
        <v>927</v>
      </c>
      <c r="H137" s="316"/>
      <c r="I137" s="316"/>
      <c r="J137" s="316"/>
      <c r="K137" s="316"/>
      <c r="L137" s="316"/>
      <c r="M137" s="316" t="s">
        <v>928</v>
      </c>
      <c r="N137" s="316"/>
      <c r="O137" s="316"/>
      <c r="P137" s="316"/>
      <c r="Q137" s="162"/>
    </row>
    <row r="138" spans="5:17">
      <c r="E138" s="317">
        <v>2024</v>
      </c>
      <c r="F138" s="317"/>
      <c r="G138" s="309" t="s">
        <v>929</v>
      </c>
      <c r="H138" s="309"/>
      <c r="I138" s="309"/>
      <c r="J138" s="309"/>
      <c r="K138" s="309"/>
      <c r="L138" s="309"/>
      <c r="M138" s="309" t="s">
        <v>930</v>
      </c>
      <c r="N138" s="309"/>
      <c r="O138" s="309"/>
      <c r="P138" s="309"/>
      <c r="Q138" s="163"/>
    </row>
    <row r="139" spans="5:17">
      <c r="E139" s="318"/>
      <c r="F139" s="318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163"/>
    </row>
    <row r="140" spans="5:17">
      <c r="E140" s="313">
        <v>2025</v>
      </c>
      <c r="F140" s="313"/>
      <c r="G140" s="314" t="s">
        <v>931</v>
      </c>
      <c r="H140" s="314"/>
      <c r="I140" s="314"/>
      <c r="J140" s="314"/>
      <c r="K140" s="314"/>
      <c r="L140" s="314"/>
      <c r="M140" s="314" t="s">
        <v>932</v>
      </c>
      <c r="N140" s="314"/>
      <c r="O140" s="314"/>
      <c r="P140" s="314"/>
      <c r="Q140" s="163"/>
    </row>
    <row r="141" spans="5:17">
      <c r="E141" s="308"/>
      <c r="F141" s="308"/>
      <c r="G141" s="308"/>
      <c r="H141" s="308"/>
      <c r="I141" s="308"/>
      <c r="J141" s="308"/>
      <c r="K141" s="308"/>
      <c r="L141" s="308"/>
      <c r="M141" s="163"/>
      <c r="N141" s="308"/>
      <c r="O141" s="308"/>
      <c r="P141" s="163"/>
      <c r="Q141" s="163"/>
    </row>
    <row r="142" spans="5:17">
      <c r="E142" s="308" t="s">
        <v>933</v>
      </c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163"/>
      <c r="Q142" s="163"/>
    </row>
    <row r="143" spans="5:17" ht="14.45" customHeight="1"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163"/>
      <c r="Q143" s="163"/>
    </row>
    <row r="144" spans="5:17">
      <c r="E144" s="315"/>
      <c r="F144" s="315"/>
      <c r="G144" s="321" t="s">
        <v>583</v>
      </c>
      <c r="H144" s="321"/>
      <c r="I144" s="321"/>
      <c r="J144" s="321"/>
      <c r="K144" s="321"/>
      <c r="L144" s="321"/>
      <c r="M144" s="321"/>
      <c r="N144" s="321"/>
      <c r="O144" s="321"/>
      <c r="P144" s="321"/>
      <c r="Q144" s="163"/>
    </row>
    <row r="145" spans="5:17">
      <c r="E145" s="310" t="s">
        <v>934</v>
      </c>
      <c r="F145" s="310"/>
      <c r="G145" s="319">
        <v>35</v>
      </c>
      <c r="H145" s="319"/>
      <c r="I145" s="319"/>
      <c r="J145" s="319"/>
      <c r="K145" s="319"/>
      <c r="L145" s="319"/>
      <c r="M145" s="319"/>
      <c r="N145" s="319"/>
      <c r="O145" s="319"/>
      <c r="P145" s="319"/>
      <c r="Q145" s="163"/>
    </row>
    <row r="146" spans="5:17" ht="14.45" customHeight="1"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  <c r="Q146" s="163"/>
    </row>
    <row r="147" spans="5:17" ht="19.5">
      <c r="E147" s="308" t="s">
        <v>935</v>
      </c>
      <c r="F147" s="308"/>
      <c r="G147" s="308"/>
      <c r="H147" s="308"/>
      <c r="I147" s="308"/>
      <c r="J147" s="308"/>
      <c r="K147" s="308"/>
      <c r="L147" s="308"/>
      <c r="M147" s="308"/>
      <c r="N147" s="162"/>
      <c r="O147" s="162"/>
      <c r="P147" s="162"/>
      <c r="Q147" s="266"/>
    </row>
    <row r="148" spans="5:17" ht="19.5" customHeight="1">
      <c r="E148" s="315"/>
      <c r="F148" s="315"/>
      <c r="G148" s="320" t="s">
        <v>936</v>
      </c>
      <c r="H148" s="320"/>
      <c r="I148" s="320"/>
      <c r="J148" s="320"/>
      <c r="K148" s="320"/>
      <c r="L148" s="320" t="s">
        <v>937</v>
      </c>
      <c r="M148" s="320"/>
      <c r="N148" s="320"/>
      <c r="O148" s="270" t="s">
        <v>938</v>
      </c>
      <c r="P148" s="270"/>
      <c r="Q148" s="162"/>
    </row>
    <row r="149" spans="5:17" ht="14.45" customHeight="1">
      <c r="E149" s="318">
        <v>2024</v>
      </c>
      <c r="F149" s="318"/>
      <c r="G149" s="310" t="s">
        <v>939</v>
      </c>
      <c r="H149" s="310"/>
      <c r="I149" s="310"/>
      <c r="J149" s="310"/>
      <c r="K149" s="310"/>
      <c r="L149" s="310" t="s">
        <v>940</v>
      </c>
      <c r="M149" s="310"/>
      <c r="N149" s="310"/>
      <c r="O149" s="2" t="s">
        <v>941</v>
      </c>
      <c r="P149" s="2"/>
      <c r="Q149" s="270"/>
    </row>
    <row r="150" spans="5:17" ht="14.45" customHeight="1">
      <c r="E150" s="322">
        <v>2025</v>
      </c>
      <c r="F150" s="322"/>
      <c r="G150" s="323" t="s">
        <v>942</v>
      </c>
      <c r="H150" s="323"/>
      <c r="I150" s="323"/>
      <c r="J150" s="323"/>
      <c r="K150" s="323"/>
      <c r="L150" s="323" t="s">
        <v>943</v>
      </c>
      <c r="M150" s="323"/>
      <c r="N150" s="323"/>
      <c r="O150" s="161" t="s">
        <v>944</v>
      </c>
      <c r="P150" s="161"/>
      <c r="Q150" s="2"/>
    </row>
    <row r="151" spans="5:17" ht="14.45" customHeight="1">
      <c r="E151" s="322">
        <v>2026</v>
      </c>
      <c r="F151" s="322"/>
      <c r="G151" s="323" t="s">
        <v>945</v>
      </c>
      <c r="H151" s="323"/>
      <c r="I151" s="323"/>
      <c r="J151" s="323"/>
      <c r="K151" s="323"/>
      <c r="L151" s="323" t="s">
        <v>946</v>
      </c>
      <c r="M151" s="323"/>
      <c r="N151" s="323"/>
      <c r="O151" s="161" t="s">
        <v>947</v>
      </c>
      <c r="P151" s="161"/>
      <c r="Q151" s="161"/>
    </row>
    <row r="152" spans="5:17" ht="14.45" customHeight="1">
      <c r="E152" s="322">
        <v>2027</v>
      </c>
      <c r="F152" s="322"/>
      <c r="G152" s="323" t="s">
        <v>948</v>
      </c>
      <c r="H152" s="323"/>
      <c r="I152" s="323"/>
      <c r="J152" s="323"/>
      <c r="K152" s="323"/>
      <c r="L152" s="323" t="s">
        <v>949</v>
      </c>
      <c r="M152" s="323"/>
      <c r="N152" s="323"/>
      <c r="O152" s="161" t="s">
        <v>950</v>
      </c>
      <c r="P152" s="161"/>
      <c r="Q152" s="161"/>
    </row>
    <row r="153" spans="5:17" ht="14.45" customHeight="1">
      <c r="E153" s="322">
        <v>2028</v>
      </c>
      <c r="F153" s="322"/>
      <c r="G153" s="323" t="s">
        <v>951</v>
      </c>
      <c r="H153" s="323"/>
      <c r="I153" s="323"/>
      <c r="J153" s="323"/>
      <c r="K153" s="323"/>
      <c r="L153" s="323" t="s">
        <v>952</v>
      </c>
      <c r="M153" s="323"/>
      <c r="N153" s="323"/>
      <c r="O153" s="161" t="s">
        <v>953</v>
      </c>
      <c r="P153" s="161"/>
      <c r="Q153" s="161"/>
    </row>
    <row r="154" spans="5:17" ht="14.45" customHeight="1">
      <c r="E154" s="313">
        <v>2029</v>
      </c>
      <c r="F154" s="313"/>
      <c r="G154" s="314" t="s">
        <v>954</v>
      </c>
      <c r="H154" s="314"/>
      <c r="I154" s="314"/>
      <c r="J154" s="314"/>
      <c r="K154" s="314"/>
      <c r="L154" s="314" t="s">
        <v>955</v>
      </c>
      <c r="M154" s="314"/>
      <c r="N154" s="314"/>
      <c r="O154" s="1" t="s">
        <v>956</v>
      </c>
      <c r="P154" s="1"/>
      <c r="Q154" s="161"/>
    </row>
    <row r="155" spans="5:17" ht="14.45" customHeight="1">
      <c r="E155" s="267" t="s">
        <v>957</v>
      </c>
      <c r="F155" s="267"/>
      <c r="G155" s="267"/>
      <c r="H155" s="267"/>
      <c r="I155" s="267"/>
      <c r="J155" s="267"/>
      <c r="K155" s="267"/>
      <c r="L155" s="267"/>
      <c r="M155" s="267"/>
      <c r="N155" s="267"/>
      <c r="O155" s="267"/>
      <c r="P155" s="267"/>
      <c r="Q155" s="1"/>
    </row>
    <row r="156" spans="5:17" ht="14.45" customHeight="1">
      <c r="E156" s="308" t="s">
        <v>958</v>
      </c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162"/>
      <c r="Q156" s="267"/>
    </row>
    <row r="157" spans="5:17" ht="19.5" customHeight="1">
      <c r="E157" s="315"/>
      <c r="F157" s="315"/>
      <c r="G157" s="316" t="s">
        <v>927</v>
      </c>
      <c r="H157" s="316"/>
      <c r="I157" s="316"/>
      <c r="J157" s="316"/>
      <c r="K157" s="316"/>
      <c r="L157" s="316"/>
      <c r="M157" s="316"/>
      <c r="N157" s="316"/>
      <c r="O157" s="316"/>
      <c r="P157" s="316"/>
      <c r="Q157" s="162"/>
    </row>
    <row r="158" spans="5:17">
      <c r="E158" s="317">
        <v>2024</v>
      </c>
      <c r="F158" s="317"/>
      <c r="G158" s="309" t="s">
        <v>959</v>
      </c>
      <c r="H158" s="309"/>
      <c r="I158" s="309"/>
      <c r="J158" s="309"/>
      <c r="K158" s="309"/>
      <c r="L158" s="309"/>
      <c r="M158" s="309"/>
      <c r="N158" s="309"/>
      <c r="O158" s="309"/>
      <c r="P158" s="309"/>
      <c r="Q158" s="163"/>
    </row>
    <row r="159" spans="5:17">
      <c r="E159" s="318"/>
      <c r="F159" s="318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163"/>
    </row>
    <row r="160" spans="5:17">
      <c r="E160" s="313">
        <v>2025</v>
      </c>
      <c r="F160" s="313"/>
      <c r="G160" s="314" t="s">
        <v>960</v>
      </c>
      <c r="H160" s="314"/>
      <c r="I160" s="314"/>
      <c r="J160" s="314"/>
      <c r="K160" s="314"/>
      <c r="L160" s="314"/>
      <c r="M160" s="314"/>
      <c r="N160" s="314"/>
      <c r="O160" s="314"/>
      <c r="P160" s="314"/>
      <c r="Q160" s="163"/>
    </row>
    <row r="161" spans="5:17"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163"/>
      <c r="Q161" s="163"/>
    </row>
    <row r="162" spans="5:17" ht="14.45" customHeight="1">
      <c r="E162" s="308" t="s">
        <v>961</v>
      </c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163"/>
      <c r="Q162" s="163"/>
    </row>
    <row r="163" spans="5:17" ht="14.45" customHeight="1"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163"/>
      <c r="Q163" s="163"/>
    </row>
    <row r="164" spans="5:17" ht="14.45" customHeight="1">
      <c r="E164" s="315"/>
      <c r="F164" s="315"/>
      <c r="G164" s="321" t="s">
        <v>583</v>
      </c>
      <c r="H164" s="321"/>
      <c r="I164" s="321"/>
      <c r="J164" s="321"/>
      <c r="K164" s="321"/>
      <c r="L164" s="321"/>
      <c r="M164" s="321"/>
      <c r="N164" s="321"/>
      <c r="O164" s="321"/>
      <c r="P164" s="321"/>
      <c r="Q164" s="163"/>
    </row>
    <row r="165" spans="5:17" ht="14.45" customHeight="1">
      <c r="E165" s="310" t="s">
        <v>934</v>
      </c>
      <c r="F165" s="310"/>
      <c r="G165" s="319">
        <v>35</v>
      </c>
      <c r="H165" s="319"/>
      <c r="I165" s="319"/>
      <c r="J165" s="319"/>
      <c r="K165" s="319"/>
      <c r="L165" s="319"/>
      <c r="M165" s="319"/>
      <c r="N165" s="319"/>
      <c r="O165" s="319"/>
      <c r="P165" s="319"/>
      <c r="Q165" s="163"/>
    </row>
    <row r="166" spans="5:17" ht="14.45" customHeight="1">
      <c r="E166" s="266"/>
      <c r="F166" s="266"/>
      <c r="G166" s="266"/>
      <c r="H166" s="266"/>
      <c r="I166" s="266"/>
      <c r="J166" s="266"/>
      <c r="K166" s="266"/>
      <c r="L166" s="266"/>
      <c r="M166" s="266"/>
      <c r="N166" s="266"/>
      <c r="O166" s="266"/>
      <c r="P166" s="266"/>
      <c r="Q166" s="163"/>
    </row>
    <row r="167" spans="5:17" ht="19.5">
      <c r="E167" s="308" t="s">
        <v>962</v>
      </c>
      <c r="F167" s="308"/>
      <c r="G167" s="308"/>
      <c r="H167" s="308"/>
      <c r="I167" s="308"/>
      <c r="J167" s="308"/>
      <c r="K167" s="308"/>
      <c r="L167" s="308"/>
      <c r="M167" s="308"/>
      <c r="N167" s="308"/>
      <c r="O167" s="308"/>
      <c r="P167" s="162"/>
      <c r="Q167" s="266"/>
    </row>
    <row r="168" spans="5:17" ht="19.5" customHeight="1">
      <c r="E168" s="315"/>
      <c r="F168" s="315"/>
      <c r="G168" s="320" t="s">
        <v>936</v>
      </c>
      <c r="H168" s="320"/>
      <c r="I168" s="320"/>
      <c r="J168" s="320"/>
      <c r="K168" s="320"/>
      <c r="L168" s="320" t="s">
        <v>937</v>
      </c>
      <c r="M168" s="320"/>
      <c r="N168" s="320"/>
      <c r="O168" s="270" t="s">
        <v>938</v>
      </c>
      <c r="P168" s="270"/>
      <c r="Q168" s="162"/>
    </row>
    <row r="169" spans="5:17" ht="14.45" customHeight="1">
      <c r="E169" s="318">
        <v>2024</v>
      </c>
      <c r="F169" s="318"/>
      <c r="G169" s="310" t="s">
        <v>939</v>
      </c>
      <c r="H169" s="310"/>
      <c r="I169" s="310"/>
      <c r="J169" s="310"/>
      <c r="K169" s="310"/>
      <c r="L169" s="310" t="s">
        <v>940</v>
      </c>
      <c r="M169" s="310"/>
      <c r="N169" s="310"/>
      <c r="O169" s="2" t="s">
        <v>941</v>
      </c>
      <c r="P169" s="2"/>
      <c r="Q169" s="270"/>
    </row>
    <row r="170" spans="5:17">
      <c r="E170" s="322">
        <v>2025</v>
      </c>
      <c r="F170" s="322"/>
      <c r="G170" s="323" t="s">
        <v>963</v>
      </c>
      <c r="H170" s="323"/>
      <c r="I170" s="323"/>
      <c r="J170" s="323"/>
      <c r="K170" s="323"/>
      <c r="L170" s="323" t="s">
        <v>849</v>
      </c>
      <c r="M170" s="323"/>
      <c r="N170" s="323"/>
      <c r="O170" s="161" t="s">
        <v>964</v>
      </c>
      <c r="P170" s="161"/>
      <c r="Q170" s="2"/>
    </row>
    <row r="171" spans="5:17" ht="14.45" customHeight="1">
      <c r="E171" s="322">
        <v>2026</v>
      </c>
      <c r="F171" s="322"/>
      <c r="G171" s="323" t="s">
        <v>965</v>
      </c>
      <c r="H171" s="323"/>
      <c r="I171" s="323"/>
      <c r="J171" s="323"/>
      <c r="K171" s="323"/>
      <c r="L171" s="323" t="s">
        <v>966</v>
      </c>
      <c r="M171" s="323"/>
      <c r="N171" s="323"/>
      <c r="O171" s="161" t="s">
        <v>967</v>
      </c>
      <c r="P171" s="161"/>
      <c r="Q171" s="161"/>
    </row>
    <row r="172" spans="5:17" ht="14.45" customHeight="1">
      <c r="E172" s="322">
        <v>2027</v>
      </c>
      <c r="F172" s="322"/>
      <c r="G172" s="323" t="s">
        <v>968</v>
      </c>
      <c r="H172" s="323"/>
      <c r="I172" s="323"/>
      <c r="J172" s="323"/>
      <c r="K172" s="323"/>
      <c r="L172" s="323" t="s">
        <v>969</v>
      </c>
      <c r="M172" s="323"/>
      <c r="N172" s="323"/>
      <c r="O172" s="161" t="s">
        <v>970</v>
      </c>
      <c r="P172" s="161"/>
      <c r="Q172" s="161"/>
    </row>
    <row r="173" spans="5:17" ht="14.45" customHeight="1">
      <c r="E173" s="322">
        <v>2028</v>
      </c>
      <c r="F173" s="322"/>
      <c r="G173" s="323" t="s">
        <v>971</v>
      </c>
      <c r="H173" s="323"/>
      <c r="I173" s="323"/>
      <c r="J173" s="323"/>
      <c r="K173" s="323"/>
      <c r="L173" s="323" t="s">
        <v>972</v>
      </c>
      <c r="M173" s="323"/>
      <c r="N173" s="323"/>
      <c r="O173" s="161" t="s">
        <v>973</v>
      </c>
      <c r="P173" s="161"/>
      <c r="Q173" s="161"/>
    </row>
    <row r="174" spans="5:17">
      <c r="E174" s="313">
        <v>2029</v>
      </c>
      <c r="F174" s="313"/>
      <c r="G174" s="314" t="s">
        <v>954</v>
      </c>
      <c r="H174" s="314"/>
      <c r="I174" s="314"/>
      <c r="J174" s="314"/>
      <c r="K174" s="314"/>
      <c r="L174" s="314" t="s">
        <v>955</v>
      </c>
      <c r="M174" s="314"/>
      <c r="N174" s="314"/>
      <c r="O174" s="1" t="s">
        <v>956</v>
      </c>
      <c r="P174" s="1"/>
      <c r="Q174" s="161"/>
    </row>
    <row r="175" spans="5:17" ht="14.45" customHeight="1">
      <c r="E175" s="267" t="s">
        <v>957</v>
      </c>
      <c r="F175" s="267"/>
      <c r="G175" s="267"/>
      <c r="H175" s="267"/>
      <c r="I175" s="267"/>
      <c r="J175" s="267"/>
      <c r="K175" s="267"/>
      <c r="L175" s="267"/>
      <c r="M175" s="267"/>
      <c r="N175" s="267"/>
      <c r="O175" s="267"/>
      <c r="P175" s="267"/>
      <c r="Q175" s="1"/>
    </row>
    <row r="176" spans="5:17" ht="14.45" customHeight="1">
      <c r="Q176" s="267"/>
    </row>
  </sheetData>
  <sheetProtection algorithmName="SHA-512" hashValue="sxk2SbsxSYgG3W9yzZ2kd4KhTwTFPIgtqoDj9WClMp74AbDP3XoMDW0XDX4lZDRWZyjDwfbev3ufJCuyxNec1g==" saltValue="JlZBDelF18aFweZy1OCnVg==" spinCount="100000" sheet="1" objects="1" scenarios="1"/>
  <mergeCells count="117">
    <mergeCell ref="G171:K171"/>
    <mergeCell ref="L171:N171"/>
    <mergeCell ref="AF43:AF48"/>
    <mergeCell ref="AT43:AT48"/>
    <mergeCell ref="AF52:AF59"/>
    <mergeCell ref="AT52:AT59"/>
    <mergeCell ref="AF61:AF66"/>
    <mergeCell ref="AT61:AT66"/>
    <mergeCell ref="R43:R48"/>
    <mergeCell ref="R52:R59"/>
    <mergeCell ref="R61:R66"/>
    <mergeCell ref="E162:O163"/>
    <mergeCell ref="E164:F164"/>
    <mergeCell ref="G164:J164"/>
    <mergeCell ref="K164:M164"/>
    <mergeCell ref="N164:P164"/>
    <mergeCell ref="E160:F160"/>
    <mergeCell ref="G160:J160"/>
    <mergeCell ref="K160:M160"/>
    <mergeCell ref="N160:P160"/>
    <mergeCell ref="E161:F161"/>
    <mergeCell ref="G161:J161"/>
    <mergeCell ref="K161:M161"/>
    <mergeCell ref="N161:O161"/>
    <mergeCell ref="E173:F173"/>
    <mergeCell ref="G173:K173"/>
    <mergeCell ref="L173:N173"/>
    <mergeCell ref="E174:F174"/>
    <mergeCell ref="G174:K174"/>
    <mergeCell ref="L174:N174"/>
    <mergeCell ref="E165:F165"/>
    <mergeCell ref="G165:J165"/>
    <mergeCell ref="K165:M165"/>
    <mergeCell ref="N165:P165"/>
    <mergeCell ref="E167:O167"/>
    <mergeCell ref="E168:F168"/>
    <mergeCell ref="G168:K168"/>
    <mergeCell ref="L168:N168"/>
    <mergeCell ref="E172:F172"/>
    <mergeCell ref="G172:K172"/>
    <mergeCell ref="L172:N172"/>
    <mergeCell ref="E169:F169"/>
    <mergeCell ref="G169:K169"/>
    <mergeCell ref="L169:N169"/>
    <mergeCell ref="E170:F170"/>
    <mergeCell ref="G170:K170"/>
    <mergeCell ref="L170:N170"/>
    <mergeCell ref="E171:F171"/>
    <mergeCell ref="E156:O156"/>
    <mergeCell ref="E157:F157"/>
    <mergeCell ref="G157:J157"/>
    <mergeCell ref="K157:M157"/>
    <mergeCell ref="N157:P157"/>
    <mergeCell ref="E158:F159"/>
    <mergeCell ref="G158:J159"/>
    <mergeCell ref="K158:M159"/>
    <mergeCell ref="N158:P159"/>
    <mergeCell ref="E152:F152"/>
    <mergeCell ref="G152:K152"/>
    <mergeCell ref="L152:N152"/>
    <mergeCell ref="E153:F153"/>
    <mergeCell ref="G153:K153"/>
    <mergeCell ref="L153:N153"/>
    <mergeCell ref="E154:F154"/>
    <mergeCell ref="G154:K154"/>
    <mergeCell ref="L154:N154"/>
    <mergeCell ref="E149:F149"/>
    <mergeCell ref="G149:K149"/>
    <mergeCell ref="L149:N149"/>
    <mergeCell ref="E150:F150"/>
    <mergeCell ref="G150:K150"/>
    <mergeCell ref="L150:N150"/>
    <mergeCell ref="E151:F151"/>
    <mergeCell ref="G151:K151"/>
    <mergeCell ref="L151:N151"/>
    <mergeCell ref="E145:F145"/>
    <mergeCell ref="G145:J145"/>
    <mergeCell ref="K145:M145"/>
    <mergeCell ref="N145:P145"/>
    <mergeCell ref="E147:M147"/>
    <mergeCell ref="E148:F148"/>
    <mergeCell ref="G148:K148"/>
    <mergeCell ref="L148:N148"/>
    <mergeCell ref="E142:O143"/>
    <mergeCell ref="E144:F144"/>
    <mergeCell ref="G144:J144"/>
    <mergeCell ref="K144:M144"/>
    <mergeCell ref="N144:P144"/>
    <mergeCell ref="E140:F140"/>
    <mergeCell ref="G140:J140"/>
    <mergeCell ref="K140:L140"/>
    <mergeCell ref="M140:P140"/>
    <mergeCell ref="E141:F141"/>
    <mergeCell ref="G141:J141"/>
    <mergeCell ref="K141:L141"/>
    <mergeCell ref="N141:O141"/>
    <mergeCell ref="E137:F137"/>
    <mergeCell ref="G137:J137"/>
    <mergeCell ref="K137:L137"/>
    <mergeCell ref="M137:P137"/>
    <mergeCell ref="E138:F139"/>
    <mergeCell ref="G138:J139"/>
    <mergeCell ref="K138:L139"/>
    <mergeCell ref="M138:P139"/>
    <mergeCell ref="E47:N47"/>
    <mergeCell ref="E26:K26"/>
    <mergeCell ref="E15:E16"/>
    <mergeCell ref="R4:R9"/>
    <mergeCell ref="R13:R18"/>
    <mergeCell ref="R22:R27"/>
    <mergeCell ref="E1:K1"/>
    <mergeCell ref="L1:Q1"/>
    <mergeCell ref="E136:M136"/>
    <mergeCell ref="E115:N115"/>
    <mergeCell ref="E92:N92"/>
    <mergeCell ref="E71:N71"/>
    <mergeCell ref="E63:E6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89132-43B7-4F87-A35E-1DDCB568E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Cezary Kurasiewicz</cp:lastModifiedBy>
  <cp:revision/>
  <dcterms:created xsi:type="dcterms:W3CDTF">2024-01-04T09:37:43Z</dcterms:created>
  <dcterms:modified xsi:type="dcterms:W3CDTF">2024-01-30T07:55:21Z</dcterms:modified>
  <cp:category/>
  <cp:contentStatus/>
</cp:coreProperties>
</file>