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5\"/>
    </mc:Choice>
  </mc:AlternateContent>
  <bookViews>
    <workbookView xWindow="0" yWindow="0" windowWidth="15360" windowHeight="15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N3" i="1"/>
  <c r="O3" i="1"/>
  <c r="M3" i="1"/>
  <c r="J20" i="1"/>
  <c r="J21" i="1"/>
  <c r="J22" i="1"/>
  <c r="J23" i="1"/>
  <c r="J24" i="1"/>
  <c r="J25" i="1"/>
  <c r="J26" i="1"/>
  <c r="J27" i="1"/>
  <c r="J28" i="1"/>
  <c r="J29" i="1"/>
  <c r="J30" i="1"/>
  <c r="J19" i="1"/>
  <c r="N20" i="1"/>
  <c r="N21" i="1"/>
  <c r="N22" i="1"/>
  <c r="N23" i="1"/>
  <c r="N24" i="1"/>
  <c r="N25" i="1"/>
  <c r="N26" i="1"/>
  <c r="N27" i="1"/>
  <c r="N28" i="1"/>
  <c r="N29" i="1"/>
  <c r="N30" i="1"/>
  <c r="N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M19" i="1"/>
  <c r="L19" i="1"/>
  <c r="J35" i="1"/>
  <c r="J36" i="1"/>
  <c r="J37" i="1"/>
  <c r="J38" i="1"/>
  <c r="J39" i="1"/>
  <c r="J40" i="1"/>
  <c r="J41" i="1"/>
  <c r="J42" i="1"/>
  <c r="J43" i="1"/>
  <c r="J44" i="1"/>
  <c r="J45" i="1"/>
  <c r="J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<sst xmlns="http://schemas.openxmlformats.org/spreadsheetml/2006/main" count="54" uniqueCount="18">
  <si>
    <t>Mês</t>
  </si>
  <si>
    <t>Brinquedos Para Gatos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</si>
  <si>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</si>
  <si>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</si>
  <si>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</si>
  <si>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</si>
  <si>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</si>
  <si>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</si>
  <si>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</si>
  <si>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</si>
  <si>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</si>
  <si>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</si>
  <si>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</si>
  <si>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</si>
  <si>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Tendencia</t>
  </si>
  <si>
    <t>Sasonalidade + Erro</t>
  </si>
  <si>
    <t>Crescimento Medio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</si>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</sst>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d&quot;-&quot;mmm&quot;-&quot;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0" borderId="0" xfId="1" applyFont="1" applyAlignment="1"/>
    <xf numFmtId="168" fontId="3" fillId="0" borderId="0" xfId="1" applyNumberFormat="1" applyFont="1" applyAlignment="1">
      <alignment horizontal="center"/>
    </xf>
    <xf numFmtId="168" fontId="4" fillId="0" borderId="0" xfId="1" applyNumberFormat="1" applyFont="1" applyAlignment="1">
      <alignment horizontal="right"/>
    </xf>
    <xf numFmtId="0" fontId="4" fillId="0" borderId="0" xfId="1" applyFont="1" applyAlignment="1"/>
    <xf numFmtId="0" fontId="1" fillId="0" borderId="0" xfId="0" applyFont="1"/>
    <xf numFmtId="0" fontId="2" fillId="0" borderId="0" xfId="1" applyFont="1" applyAlignment="1"/>
    <xf numFmtId="0" fontId="3" fillId="0" borderId="0" xfId="1" applyFont="1" applyAlignment="1"/>
    <xf numFmtId="0" fontId="4" fillId="0" borderId="0" xfId="1" applyFont="1" applyAlignment="1"/>
    <xf numFmtId="4" fontId="4" fillId="0" borderId="0" xfId="1" applyNumberFormat="1" applyFont="1" applyAlignment="1"/>
    <xf numFmtId="4" fontId="4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Sasonalidade Multiplicativa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Planilha1!$F$19:$F$30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Planilha1!$G$19:$G$30</c:f>
              <c:numCache>
                <c:formatCode>General</c:formatCode>
                <c:ptCount val="12"/>
                <c:pt idx="0">
                  <c:v>0.2342342344247097</c:v>
                </c:pt>
                <c:pt idx="1">
                  <c:v>0.64465894484941799</c:v>
                </c:pt>
                <c:pt idx="2">
                  <c:v>6.0550836552741316</c:v>
                </c:pt>
                <c:pt idx="3">
                  <c:v>-4.5344916343011619</c:v>
                </c:pt>
                <c:pt idx="4">
                  <c:v>-4.1240669238764482</c:v>
                </c:pt>
                <c:pt idx="5">
                  <c:v>-3.7136422134517417</c:v>
                </c:pt>
                <c:pt idx="6">
                  <c:v>16.696782496972972</c:v>
                </c:pt>
                <c:pt idx="7">
                  <c:v>4.1072072073976784</c:v>
                </c:pt>
                <c:pt idx="8">
                  <c:v>-4.4823680821776151</c:v>
                </c:pt>
                <c:pt idx="9">
                  <c:v>-4.0719433717529014</c:v>
                </c:pt>
                <c:pt idx="10">
                  <c:v>-18.661518661328188</c:v>
                </c:pt>
                <c:pt idx="11">
                  <c:v>23.748906049096519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8-4922-BD77-44884723FD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Planilha1!$F$19:$F$30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Planilha1!$H$19:$H$30</c:f>
              <c:numCache>
                <c:formatCode>General</c:formatCode>
                <c:ptCount val="12"/>
                <c:pt idx="0">
                  <c:v>-6.8406692404787748</c:v>
                </c:pt>
                <c:pt idx="1">
                  <c:v>6.5697554699459459</c:v>
                </c:pt>
                <c:pt idx="2">
                  <c:v>16.980180180370652</c:v>
                </c:pt>
                <c:pt idx="3">
                  <c:v>-25.609395109204641</c:v>
                </c:pt>
                <c:pt idx="4">
                  <c:v>-20.198970398779934</c:v>
                </c:pt>
                <c:pt idx="5">
                  <c:v>-9.788545688355228</c:v>
                </c:pt>
                <c:pt idx="6">
                  <c:v>40.621879022069493</c:v>
                </c:pt>
                <c:pt idx="7">
                  <c:v>11.032303732494199</c:v>
                </c:pt>
                <c:pt idx="8">
                  <c:v>-12.557271557081094</c:v>
                </c:pt>
                <c:pt idx="9">
                  <c:v>-13.146846846656359</c:v>
                </c:pt>
                <c:pt idx="10">
                  <c:v>-34.736422136231653</c:v>
                </c:pt>
                <c:pt idx="11">
                  <c:v>46.674002574193054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8-4922-BD77-44884723FD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Planilha1!$F$19:$F$30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Planilha1!$I$19:$I$30</c:f>
              <c:numCache>
                <c:formatCode>General</c:formatCode>
                <c:ptCount val="12"/>
                <c:pt idx="0">
                  <c:v>-12.91557271538224</c:v>
                </c:pt>
                <c:pt idx="1">
                  <c:v>13.494851995042467</c:v>
                </c:pt>
                <c:pt idx="2">
                  <c:v>28.905276705467173</c:v>
                </c:pt>
                <c:pt idx="3">
                  <c:v>-43.684298584108092</c:v>
                </c:pt>
                <c:pt idx="4">
                  <c:v>-31.273873873683385</c:v>
                </c:pt>
                <c:pt idx="5">
                  <c:v>-15.863449163258679</c:v>
                </c:pt>
                <c:pt idx="6">
                  <c:v>63.546975547166028</c:v>
                </c:pt>
                <c:pt idx="7">
                  <c:v>12.957400257590734</c:v>
                </c:pt>
                <c:pt idx="8">
                  <c:v>-19.632175031984559</c:v>
                </c:pt>
                <c:pt idx="9">
                  <c:v>-20.221750321559853</c:v>
                </c:pt>
                <c:pt idx="10">
                  <c:v>-55.811325611135146</c:v>
                </c:pt>
                <c:pt idx="11">
                  <c:v>69.59909909928956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8-4922-BD77-44884723FD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Planilha1!$F$19:$F$30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Planilha1!$J$19:$J$30</c:f>
              <c:numCache>
                <c:formatCode>General</c:formatCode>
                <c:ptCount val="12"/>
                <c:pt idx="0">
                  <c:v>-19.490476190285715</c:v>
                </c:pt>
                <c:pt idx="1">
                  <c:v>19.919948520138991</c:v>
                </c:pt>
                <c:pt idx="2">
                  <c:v>40.330373230563694</c:v>
                </c:pt>
                <c:pt idx="3">
                  <c:v>-63.259202059011557</c:v>
                </c:pt>
                <c:pt idx="4">
                  <c:v>-44.84877734858685</c:v>
                </c:pt>
                <c:pt idx="5">
                  <c:v>-21.938352638162147</c:v>
                </c:pt>
                <c:pt idx="6">
                  <c:v>86.972072072262563</c:v>
                </c:pt>
                <c:pt idx="7">
                  <c:v>17.382496782687262</c:v>
                </c:pt>
                <c:pt idx="8">
                  <c:v>-27.207078506888031</c:v>
                </c:pt>
                <c:pt idx="9">
                  <c:v>-28.296653796463328</c:v>
                </c:pt>
                <c:pt idx="10">
                  <c:v>-74.386229086038625</c:v>
                </c:pt>
                <c:pt idx="11">
                  <c:v>92.524195624386081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8-4922-BD77-44884723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847968"/>
        <c:axId val="689848624"/>
      </c:lineChart>
      <c:catAx>
        <c:axId val="6898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48624"/>
        <c:crosses val="autoZero"/>
        <c:auto val="1"/>
        <c:lblAlgn val="ctr"/>
        <c:lblOffset val="100"/>
        <c:noMultiLvlLbl val="0"/>
      </c:catAx>
      <c:valAx>
        <c:axId val="6898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8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Sazonalidade Aditiva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Planilha1!$G$33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Planilha1!$F$34:$F$45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Planilha1!$G$34:$G$45</c:f>
              <c:numCache>
                <c:formatCode>#,##0.00</c:formatCode>
                <c:ptCount val="12"/>
                <c:pt idx="0">
                  <c:v>-6.4333642588430262</c:v>
                </c:pt>
                <c:pt idx="1">
                  <c:v>8.6051415913747054</c:v>
                </c:pt>
                <c:pt idx="2">
                  <c:v>20.44856980376213</c:v>
                </c:pt>
                <c:pt idx="3">
                  <c:v>-25.326642727442483</c:v>
                </c:pt>
                <c:pt idx="4">
                  <c:v>-17.903342554887288</c:v>
                </c:pt>
                <c:pt idx="5">
                  <c:v>-6.728440729243685</c:v>
                </c:pt>
                <c:pt idx="6">
                  <c:v>44.401505258853987</c:v>
                </c:pt>
                <c:pt idx="7">
                  <c:v>15.020384109412733</c:v>
                </c:pt>
                <c:pt idx="8">
                  <c:v>-8.8461804129736255</c:v>
                </c:pt>
                <c:pt idx="9">
                  <c:v>-10.438240297221585</c:v>
                </c:pt>
                <c:pt idx="10">
                  <c:v>-34.549954933948698</c:v>
                </c:pt>
                <c:pt idx="11">
                  <c:v>48.296736223902698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1-4CDE-9468-EEDA45359DBE}"/>
            </c:ext>
          </c:extLst>
        </c:ser>
        <c:ser>
          <c:idx val="1"/>
          <c:order val="1"/>
          <c:tx>
            <c:strRef>
              <c:f>Planilha1!$H$33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Planilha1!$F$34:$F$45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Planilha1!$H$34:$H$45</c:f>
              <c:numCache>
                <c:formatCode>#,##0.00</c:formatCode>
                <c:ptCount val="12"/>
                <c:pt idx="0">
                  <c:v>-6.8406692406692429</c:v>
                </c:pt>
                <c:pt idx="1">
                  <c:v>6.5697554697554779</c:v>
                </c:pt>
                <c:pt idx="2">
                  <c:v>16.980180180180184</c:v>
                </c:pt>
                <c:pt idx="3">
                  <c:v>-25.609395109395109</c:v>
                </c:pt>
                <c:pt idx="4">
                  <c:v>-20.198970398970403</c:v>
                </c:pt>
                <c:pt idx="5">
                  <c:v>-9.7885456885456961</c:v>
                </c:pt>
                <c:pt idx="6">
                  <c:v>40.621879021879025</c:v>
                </c:pt>
                <c:pt idx="7">
                  <c:v>11.032303732303731</c:v>
                </c:pt>
                <c:pt idx="8">
                  <c:v>-12.557271557271562</c:v>
                </c:pt>
                <c:pt idx="9">
                  <c:v>-13.146846846846842</c:v>
                </c:pt>
                <c:pt idx="10">
                  <c:v>-34.736422136422135</c:v>
                </c:pt>
                <c:pt idx="11">
                  <c:v>46.674002574002571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1-4CDE-9468-EEDA45359DBE}"/>
            </c:ext>
          </c:extLst>
        </c:ser>
        <c:ser>
          <c:idx val="2"/>
          <c:order val="2"/>
          <c:tx>
            <c:strRef>
              <c:f>Planilha1!$I$33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Planilha1!$F$34:$F$45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Planilha1!$I$34:$I$45</c:f>
              <c:numCache>
                <c:formatCode>#,##0.00</c:formatCode>
                <c:ptCount val="12"/>
                <c:pt idx="0">
                  <c:v>-5.4026777963734478</c:v>
                </c:pt>
                <c:pt idx="1">
                  <c:v>10.873632589161666</c:v>
                </c:pt>
                <c:pt idx="2">
                  <c:v>26.822612860857362</c:v>
                </c:pt>
                <c:pt idx="3">
                  <c:v>-25.533601796986581</c:v>
                </c:pt>
                <c:pt idx="4">
                  <c:v>-17.628377056851264</c:v>
                </c:pt>
                <c:pt idx="5">
                  <c:v>-0.40399631354351939</c:v>
                </c:pt>
                <c:pt idx="6">
                  <c:v>49.257596720622615</c:v>
                </c:pt>
                <c:pt idx="7">
                  <c:v>13.185136096195471</c:v>
                </c:pt>
                <c:pt idx="8">
                  <c:v>-7.0462144111716718</c:v>
                </c:pt>
                <c:pt idx="9">
                  <c:v>-8.5610923465668094</c:v>
                </c:pt>
                <c:pt idx="10">
                  <c:v>-28.7047563517051</c:v>
                </c:pt>
                <c:pt idx="11">
                  <c:v>51.534989031373044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1-4CDE-9468-EEDA45359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01784"/>
        <c:axId val="575506704"/>
      </c:lineChart>
      <c:catAx>
        <c:axId val="57550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506704"/>
        <c:crosses val="autoZero"/>
        <c:auto val="1"/>
        <c:lblAlgn val="ctr"/>
        <c:lblOffset val="100"/>
        <c:noMultiLvlLbl val="0"/>
      </c:catAx>
      <c:valAx>
        <c:axId val="5755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50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Fatores de Sasonalidade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Planilha1!$M$2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Planilha1!$L$3:$L$14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Planilha1!$M$3:$M$14</c:f>
              <c:numCache>
                <c:formatCode>General</c:formatCode>
                <c:ptCount val="12"/>
                <c:pt idx="0">
                  <c:v>1.8018018032669978E-2</c:v>
                </c:pt>
                <c:pt idx="1">
                  <c:v>3.3929418149969366E-2</c:v>
                </c:pt>
                <c:pt idx="2">
                  <c:v>0.20183612184247104</c:v>
                </c:pt>
                <c:pt idx="3">
                  <c:v>-0.18137966537204647</c:v>
                </c:pt>
                <c:pt idx="4">
                  <c:v>-0.13303441689924025</c:v>
                </c:pt>
                <c:pt idx="5">
                  <c:v>-0.10036870847166869</c:v>
                </c:pt>
                <c:pt idx="6">
                  <c:v>0.2650282936027456</c:v>
                </c:pt>
                <c:pt idx="7">
                  <c:v>7.3342985846387113E-2</c:v>
                </c:pt>
                <c:pt idx="8">
                  <c:v>-8.4572982682596512E-2</c:v>
                </c:pt>
                <c:pt idx="9">
                  <c:v>-6.9015989351744092E-2</c:v>
                </c:pt>
                <c:pt idx="10">
                  <c:v>-0.37323037322656377</c:v>
                </c:pt>
                <c:pt idx="11">
                  <c:v>0.24233577601118897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65-42F4-8DB8-AE924EB33904}"/>
            </c:ext>
          </c:extLst>
        </c:ser>
        <c:ser>
          <c:idx val="1"/>
          <c:order val="1"/>
          <c:tx>
            <c:strRef>
              <c:f>Planilha1!$N$2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Planilha1!$L$3:$L$14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Planilha1!$N$3:$N$14</c:f>
              <c:numCache>
                <c:formatCode>General</c:formatCode>
                <c:ptCount val="12"/>
                <c:pt idx="0">
                  <c:v>-9.3707797814777741E-2</c:v>
                </c:pt>
                <c:pt idx="1">
                  <c:v>7.1410385542890711E-2</c:v>
                </c:pt>
                <c:pt idx="2">
                  <c:v>0.15722389055898753</c:v>
                </c:pt>
                <c:pt idx="3">
                  <c:v>-0.36069570576344567</c:v>
                </c:pt>
                <c:pt idx="4">
                  <c:v>-0.24632890730219431</c:v>
                </c:pt>
                <c:pt idx="5">
                  <c:v>-9.9883119268930898E-2</c:v>
                </c:pt>
                <c:pt idx="6">
                  <c:v>0.26377843520824346</c:v>
                </c:pt>
                <c:pt idx="7">
                  <c:v>8.486387486534E-2</c:v>
                </c:pt>
                <c:pt idx="8">
                  <c:v>-0.11211849604536692</c:v>
                </c:pt>
                <c:pt idx="9">
                  <c:v>-0.11236621236458427</c:v>
                </c:pt>
                <c:pt idx="10">
                  <c:v>-0.34392497164585795</c:v>
                </c:pt>
                <c:pt idx="11">
                  <c:v>0.24826597113932475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65-42F4-8DB8-AE924EB33904}"/>
            </c:ext>
          </c:extLst>
        </c:ser>
        <c:ser>
          <c:idx val="2"/>
          <c:order val="2"/>
          <c:tx>
            <c:strRef>
              <c:f>Planilha1!$O$2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Planilha1!$L$3:$L$14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Planilha1!$O$3:$O$14</c:f>
              <c:numCache>
                <c:formatCode>General</c:formatCode>
                <c:ptCount val="12"/>
                <c:pt idx="0">
                  <c:v>-9.6384871010315218E-2</c:v>
                </c:pt>
                <c:pt idx="1">
                  <c:v>8.1294289126761843E-2</c:v>
                </c:pt>
                <c:pt idx="2">
                  <c:v>0.15457367222174959</c:v>
                </c:pt>
                <c:pt idx="3">
                  <c:v>-0.36403582153423408</c:v>
                </c:pt>
                <c:pt idx="4">
                  <c:v>-0.22662227444698105</c:v>
                </c:pt>
                <c:pt idx="5">
                  <c:v>-9.9770120523639483E-2</c:v>
                </c:pt>
                <c:pt idx="6">
                  <c:v>0.26043842437363124</c:v>
                </c:pt>
                <c:pt idx="7">
                  <c:v>6.5112564108496154E-2</c:v>
                </c:pt>
                <c:pt idx="8">
                  <c:v>-0.11414055251153814</c:v>
                </c:pt>
                <c:pt idx="9">
                  <c:v>-0.11424717695796527</c:v>
                </c:pt>
                <c:pt idx="10">
                  <c:v>-0.37966888170840235</c:v>
                </c:pt>
                <c:pt idx="11">
                  <c:v>0.25035647158017826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5-42F4-8DB8-AE924EB33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26392"/>
        <c:axId val="435933936"/>
      </c:lineChart>
      <c:catAx>
        <c:axId val="43592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33936"/>
        <c:crosses val="autoZero"/>
        <c:auto val="1"/>
        <c:lblAlgn val="ctr"/>
        <c:lblOffset val="100"/>
        <c:noMultiLvlLbl val="0"/>
      </c:catAx>
      <c:valAx>
        <c:axId val="4359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2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17</xdr:row>
      <xdr:rowOff>85725</xdr:rowOff>
    </xdr:from>
    <xdr:to>
      <xdr:col>22</xdr:col>
      <xdr:colOff>66675</xdr:colOff>
      <xdr:row>31</xdr:row>
      <xdr:rowOff>161925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32</xdr:row>
      <xdr:rowOff>9525</xdr:rowOff>
    </xdr:from>
    <xdr:to>
      <xdr:col>21</xdr:col>
      <xdr:colOff>171450</xdr:colOff>
      <xdr:row>46</xdr:row>
      <xdr:rowOff>85725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495300</xdr:colOff>
      <xdr:row>0</xdr:row>
      <xdr:rowOff>57150</xdr:rowOff>
    </xdr:from>
    <xdr:to>
      <xdr:col>25</xdr:col>
      <xdr:colOff>190500</xdr:colOff>
      <xdr:row>14</xdr:row>
      <xdr:rowOff>133350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J1" workbookViewId="0">
      <selection activeCell="P3" sqref="P3:P14"/>
    </sheetView>
  </sheetViews>
  <sheetFormatPr defaultRowHeight="15" x14ac:dyDescent="0.25"/>
  <cols>
    <col min="1" max="1" width="18.42578125" customWidth="1"/>
    <col min="2" max="2" width="23.5703125" customWidth="1"/>
    <col min="3" max="3" width="10.7109375" customWidth="1"/>
    <col min="4" max="4" width="21.140625" customWidth="1"/>
    <col min="6" max="6" width="12.42578125" customWidth="1"/>
  </cols>
  <sheetData>
    <row r="1" spans="1:16" x14ac:dyDescent="0.25">
      <c r="A1" s="2" t="s">
        <v>0</v>
      </c>
      <c r="B1" s="1" t="s">
        <v>1</v>
      </c>
      <c r="C1" s="1" t="s">
        <v>14</v>
      </c>
      <c r="D1" s="1" t="s">
        <v>15</v>
      </c>
      <c r="E1" s="1"/>
      <c r="F1" s="1"/>
      <c r="G1" s="1"/>
    </row>
    <row r="2" spans="1:16" x14ac:dyDescent="0.25">
      <c r="A2" s="3">
        <v>41275</v>
      </c>
      <c r="B2" s="4">
        <v>13</v>
      </c>
      <c r="C2">
        <v>12.76576576557529</v>
      </c>
      <c r="D2">
        <f>B2-C2</f>
        <v>0.2342342344247097</v>
      </c>
      <c r="E2" s="4"/>
      <c r="G2" s="5">
        <v>2013</v>
      </c>
      <c r="H2" s="5">
        <v>2014</v>
      </c>
      <c r="I2" s="5">
        <v>2015</v>
      </c>
      <c r="M2" s="5">
        <v>2013</v>
      </c>
      <c r="N2" s="5">
        <v>2014</v>
      </c>
      <c r="O2" s="5">
        <v>2015</v>
      </c>
      <c r="P2" t="s">
        <v>17</v>
      </c>
    </row>
    <row r="3" spans="1:16" x14ac:dyDescent="0.25">
      <c r="A3" s="3">
        <v>41306</v>
      </c>
      <c r="B3" s="4">
        <v>19</v>
      </c>
      <c r="C3">
        <v>18.355341055150582</v>
      </c>
      <c r="D3">
        <f t="shared" ref="D3:D37" si="0">B3-C3</f>
        <v>0.64465894484941799</v>
      </c>
      <c r="E3" s="4"/>
      <c r="F3" s="5" t="s">
        <v>2</v>
      </c>
      <c r="G3" s="8">
        <v>13</v>
      </c>
      <c r="H3" s="8">
        <v>73</v>
      </c>
      <c r="I3" s="8">
        <v>134</v>
      </c>
      <c r="L3" s="5" t="s">
        <v>2</v>
      </c>
      <c r="M3" s="8">
        <f>G19/G3</f>
        <v>1.8018018032669978E-2</v>
      </c>
      <c r="N3" s="8">
        <f t="shared" ref="N3:O3" si="1">H19/H3</f>
        <v>-9.3707797814777741E-2</v>
      </c>
      <c r="O3" s="8">
        <f t="shared" si="1"/>
        <v>-9.6384871010315218E-2</v>
      </c>
      <c r="P3">
        <f>MEDIAN(M3:O3)</f>
        <v>-9.3707797814777741E-2</v>
      </c>
    </row>
    <row r="4" spans="1:16" x14ac:dyDescent="0.25">
      <c r="A4" s="3">
        <v>41334</v>
      </c>
      <c r="B4" s="4">
        <v>30</v>
      </c>
      <c r="C4">
        <v>23.944916344725868</v>
      </c>
      <c r="D4">
        <f t="shared" si="0"/>
        <v>6.0550836552741316</v>
      </c>
      <c r="E4" s="4"/>
      <c r="F4" s="5" t="s">
        <v>3</v>
      </c>
      <c r="G4" s="8">
        <v>19</v>
      </c>
      <c r="H4" s="8">
        <v>92</v>
      </c>
      <c r="I4" s="8">
        <v>166</v>
      </c>
      <c r="L4" s="5" t="s">
        <v>3</v>
      </c>
      <c r="M4" s="8">
        <f t="shared" ref="M4:M14" si="2">G20/G4</f>
        <v>3.3929418149969366E-2</v>
      </c>
      <c r="N4" s="8">
        <f t="shared" ref="N4:N14" si="3">H20/H4</f>
        <v>7.1410385542890711E-2</v>
      </c>
      <c r="O4" s="8">
        <f t="shared" ref="O4:O14" si="4">I20/I4</f>
        <v>8.1294289126761843E-2</v>
      </c>
      <c r="P4">
        <f t="shared" ref="P4:P14" si="5">MEDIAN(M4:O4)</f>
        <v>7.1410385542890711E-2</v>
      </c>
    </row>
    <row r="5" spans="1:16" x14ac:dyDescent="0.25">
      <c r="A5" s="3">
        <v>41365</v>
      </c>
      <c r="B5" s="4">
        <v>25</v>
      </c>
      <c r="C5">
        <v>29.534491634301162</v>
      </c>
      <c r="D5">
        <f t="shared" si="0"/>
        <v>-4.5344916343011619</v>
      </c>
      <c r="E5" s="4"/>
      <c r="F5" s="5" t="s">
        <v>4</v>
      </c>
      <c r="G5" s="8">
        <v>30</v>
      </c>
      <c r="H5" s="8">
        <v>108</v>
      </c>
      <c r="I5" s="8">
        <v>187</v>
      </c>
      <c r="L5" s="5" t="s">
        <v>4</v>
      </c>
      <c r="M5" s="8">
        <f t="shared" si="2"/>
        <v>0.20183612184247104</v>
      </c>
      <c r="N5" s="8">
        <f t="shared" si="3"/>
        <v>0.15722389055898753</v>
      </c>
      <c r="O5" s="8">
        <f t="shared" si="4"/>
        <v>0.15457367222174959</v>
      </c>
      <c r="P5">
        <f t="shared" si="5"/>
        <v>0.15722389055898753</v>
      </c>
    </row>
    <row r="6" spans="1:16" x14ac:dyDescent="0.25">
      <c r="A6" s="3">
        <v>41395</v>
      </c>
      <c r="B6" s="4">
        <v>31</v>
      </c>
      <c r="C6">
        <v>35.124066923876448</v>
      </c>
      <c r="D6">
        <f t="shared" si="0"/>
        <v>-4.1240669238764482</v>
      </c>
      <c r="E6" s="4"/>
      <c r="F6" s="5" t="s">
        <v>5</v>
      </c>
      <c r="G6" s="8">
        <v>25</v>
      </c>
      <c r="H6" s="8">
        <v>71</v>
      </c>
      <c r="I6" s="8">
        <v>120</v>
      </c>
      <c r="L6" s="5" t="s">
        <v>5</v>
      </c>
      <c r="M6" s="8">
        <f t="shared" si="2"/>
        <v>-0.18137966537204647</v>
      </c>
      <c r="N6" s="8">
        <f t="shared" si="3"/>
        <v>-0.36069570576344567</v>
      </c>
      <c r="O6" s="8">
        <f t="shared" si="4"/>
        <v>-0.36403582153423408</v>
      </c>
      <c r="P6">
        <f t="shared" si="5"/>
        <v>-0.36069570576344567</v>
      </c>
    </row>
    <row r="7" spans="1:16" x14ac:dyDescent="0.25">
      <c r="A7" s="3">
        <v>41426</v>
      </c>
      <c r="B7" s="4">
        <v>37</v>
      </c>
      <c r="C7">
        <v>40.713642213451742</v>
      </c>
      <c r="D7">
        <f t="shared" si="0"/>
        <v>-3.7136422134517417</v>
      </c>
      <c r="E7" s="4"/>
      <c r="F7" s="5" t="s">
        <v>6</v>
      </c>
      <c r="G7" s="8">
        <v>31</v>
      </c>
      <c r="H7" s="8">
        <v>82</v>
      </c>
      <c r="I7" s="8">
        <v>138</v>
      </c>
      <c r="L7" s="5" t="s">
        <v>6</v>
      </c>
      <c r="M7" s="8">
        <f t="shared" si="2"/>
        <v>-0.13303441689924025</v>
      </c>
      <c r="N7" s="8">
        <f t="shared" si="3"/>
        <v>-0.24632890730219431</v>
      </c>
      <c r="O7" s="8">
        <f t="shared" si="4"/>
        <v>-0.22662227444698105</v>
      </c>
      <c r="P7">
        <f t="shared" si="5"/>
        <v>-0.22662227444698105</v>
      </c>
    </row>
    <row r="8" spans="1:16" x14ac:dyDescent="0.25">
      <c r="A8" s="3">
        <v>41456</v>
      </c>
      <c r="B8" s="4">
        <v>63</v>
      </c>
      <c r="C8">
        <v>46.303217503027028</v>
      </c>
      <c r="D8">
        <f t="shared" si="0"/>
        <v>16.696782496972972</v>
      </c>
      <c r="E8" s="4"/>
      <c r="F8" s="5" t="s">
        <v>7</v>
      </c>
      <c r="G8" s="8">
        <v>37</v>
      </c>
      <c r="H8" s="8">
        <v>98</v>
      </c>
      <c r="I8" s="8">
        <v>159</v>
      </c>
      <c r="L8" s="5" t="s">
        <v>7</v>
      </c>
      <c r="M8" s="8">
        <f t="shared" si="2"/>
        <v>-0.10036870847166869</v>
      </c>
      <c r="N8" s="8">
        <f t="shared" si="3"/>
        <v>-9.9883119268930898E-2</v>
      </c>
      <c r="O8" s="8">
        <f t="shared" si="4"/>
        <v>-9.9770120523639483E-2</v>
      </c>
      <c r="P8">
        <f t="shared" si="5"/>
        <v>-9.9883119268930898E-2</v>
      </c>
    </row>
    <row r="9" spans="1:16" x14ac:dyDescent="0.25">
      <c r="A9" s="3">
        <v>41487</v>
      </c>
      <c r="B9" s="4">
        <v>56</v>
      </c>
      <c r="C9">
        <v>51.892792792602322</v>
      </c>
      <c r="D9">
        <f t="shared" si="0"/>
        <v>4.1072072073976784</v>
      </c>
      <c r="E9" s="4"/>
      <c r="F9" s="5" t="s">
        <v>8</v>
      </c>
      <c r="G9" s="8">
        <v>63</v>
      </c>
      <c r="H9" s="8">
        <v>154</v>
      </c>
      <c r="I9" s="8">
        <v>244</v>
      </c>
      <c r="L9" s="5" t="s">
        <v>8</v>
      </c>
      <c r="M9" s="8">
        <f t="shared" si="2"/>
        <v>0.2650282936027456</v>
      </c>
      <c r="N9" s="8">
        <f t="shared" si="3"/>
        <v>0.26377843520824346</v>
      </c>
      <c r="O9" s="8">
        <f t="shared" si="4"/>
        <v>0.26043842437363124</v>
      </c>
      <c r="P9">
        <f t="shared" si="5"/>
        <v>0.26377843520824346</v>
      </c>
    </row>
    <row r="10" spans="1:16" x14ac:dyDescent="0.25">
      <c r="A10" s="3">
        <v>41518</v>
      </c>
      <c r="B10" s="4">
        <v>53</v>
      </c>
      <c r="C10">
        <v>57.482368082177615</v>
      </c>
      <c r="D10">
        <f t="shared" si="0"/>
        <v>-4.4823680821776151</v>
      </c>
      <c r="E10" s="4"/>
      <c r="F10" s="5" t="s">
        <v>9</v>
      </c>
      <c r="G10" s="8">
        <v>56</v>
      </c>
      <c r="H10" s="8">
        <v>130</v>
      </c>
      <c r="I10" s="8">
        <v>199</v>
      </c>
      <c r="L10" s="5" t="s">
        <v>9</v>
      </c>
      <c r="M10" s="8">
        <f t="shared" si="2"/>
        <v>7.3342985846387113E-2</v>
      </c>
      <c r="N10" s="8">
        <f t="shared" si="3"/>
        <v>8.486387486534E-2</v>
      </c>
      <c r="O10" s="8">
        <f t="shared" si="4"/>
        <v>6.5112564108496154E-2</v>
      </c>
      <c r="P10">
        <f t="shared" si="5"/>
        <v>7.3342985846387113E-2</v>
      </c>
    </row>
    <row r="11" spans="1:16" x14ac:dyDescent="0.25">
      <c r="A11" s="3">
        <v>41548</v>
      </c>
      <c r="B11" s="4">
        <v>59</v>
      </c>
      <c r="C11">
        <v>63.071943371752901</v>
      </c>
      <c r="D11">
        <f t="shared" si="0"/>
        <v>-4.0719433717529014</v>
      </c>
      <c r="E11" s="4"/>
      <c r="F11" s="5" t="s">
        <v>10</v>
      </c>
      <c r="G11" s="8">
        <v>53</v>
      </c>
      <c r="H11" s="8">
        <v>112</v>
      </c>
      <c r="I11" s="8">
        <v>172</v>
      </c>
      <c r="L11" s="5" t="s">
        <v>10</v>
      </c>
      <c r="M11" s="8">
        <f t="shared" si="2"/>
        <v>-8.4572982682596512E-2</v>
      </c>
      <c r="N11" s="8">
        <f t="shared" si="3"/>
        <v>-0.11211849604536692</v>
      </c>
      <c r="O11" s="8">
        <f t="shared" si="4"/>
        <v>-0.11414055251153814</v>
      </c>
      <c r="P11">
        <f t="shared" si="5"/>
        <v>-0.11211849604536692</v>
      </c>
    </row>
    <row r="12" spans="1:16" x14ac:dyDescent="0.25">
      <c r="A12" s="3">
        <v>41579</v>
      </c>
      <c r="B12" s="4">
        <v>50</v>
      </c>
      <c r="C12">
        <v>68.661518661328188</v>
      </c>
      <c r="D12">
        <f t="shared" si="0"/>
        <v>-18.661518661328188</v>
      </c>
      <c r="E12" s="4"/>
      <c r="F12" s="5" t="s">
        <v>11</v>
      </c>
      <c r="G12" s="8">
        <v>59</v>
      </c>
      <c r="H12" s="8">
        <v>117</v>
      </c>
      <c r="I12" s="8">
        <v>177</v>
      </c>
      <c r="L12" s="5" t="s">
        <v>11</v>
      </c>
      <c r="M12" s="8">
        <f t="shared" si="2"/>
        <v>-6.9015989351744092E-2</v>
      </c>
      <c r="N12" s="8">
        <f t="shared" si="3"/>
        <v>-0.11236621236458427</v>
      </c>
      <c r="O12" s="8">
        <f t="shared" si="4"/>
        <v>-0.11424717695796527</v>
      </c>
      <c r="P12">
        <f t="shared" si="5"/>
        <v>-0.11236621236458427</v>
      </c>
    </row>
    <row r="13" spans="1:16" x14ac:dyDescent="0.25">
      <c r="A13" s="3">
        <v>41609</v>
      </c>
      <c r="B13" s="4">
        <v>98</v>
      </c>
      <c r="C13">
        <v>74.251093950903481</v>
      </c>
      <c r="D13">
        <f t="shared" si="0"/>
        <v>23.748906049096519</v>
      </c>
      <c r="E13" s="4"/>
      <c r="F13" s="5" t="s">
        <v>12</v>
      </c>
      <c r="G13" s="8">
        <v>50</v>
      </c>
      <c r="H13" s="8">
        <v>101</v>
      </c>
      <c r="I13" s="8">
        <v>147</v>
      </c>
      <c r="L13" s="5" t="s">
        <v>12</v>
      </c>
      <c r="M13" s="8">
        <f t="shared" si="2"/>
        <v>-0.37323037322656377</v>
      </c>
      <c r="N13" s="8">
        <f t="shared" si="3"/>
        <v>-0.34392497164585795</v>
      </c>
      <c r="O13" s="8">
        <f t="shared" si="4"/>
        <v>-0.37966888170840235</v>
      </c>
      <c r="P13">
        <f t="shared" si="5"/>
        <v>-0.37323037322656377</v>
      </c>
    </row>
    <row r="14" spans="1:16" x14ac:dyDescent="0.25">
      <c r="A14" s="3">
        <v>41640</v>
      </c>
      <c r="B14" s="4">
        <v>73</v>
      </c>
      <c r="C14">
        <v>79.840669240478775</v>
      </c>
      <c r="D14">
        <f t="shared" si="0"/>
        <v>-6.8406692404787748</v>
      </c>
      <c r="F14" s="5" t="s">
        <v>13</v>
      </c>
      <c r="G14" s="8">
        <v>98</v>
      </c>
      <c r="H14" s="8">
        <v>188</v>
      </c>
      <c r="I14" s="8">
        <v>278</v>
      </c>
      <c r="L14" s="5" t="s">
        <v>13</v>
      </c>
      <c r="M14" s="8">
        <f t="shared" si="2"/>
        <v>0.24233577601118897</v>
      </c>
      <c r="N14" s="8">
        <f t="shared" si="3"/>
        <v>0.24826597113932475</v>
      </c>
      <c r="O14" s="8">
        <f t="shared" si="4"/>
        <v>0.25035647158017826</v>
      </c>
      <c r="P14">
        <f t="shared" si="5"/>
        <v>0.24826597113932475</v>
      </c>
    </row>
    <row r="15" spans="1:16" x14ac:dyDescent="0.25">
      <c r="A15" s="3">
        <v>41671</v>
      </c>
      <c r="B15" s="4">
        <v>92</v>
      </c>
      <c r="C15">
        <v>85.430244530054054</v>
      </c>
      <c r="D15">
        <f t="shared" si="0"/>
        <v>6.5697554699459459</v>
      </c>
      <c r="F15" s="5"/>
    </row>
    <row r="16" spans="1:16" x14ac:dyDescent="0.25">
      <c r="A16" s="3">
        <v>41699</v>
      </c>
      <c r="B16" s="4">
        <v>108</v>
      </c>
      <c r="C16">
        <v>91.019819819629348</v>
      </c>
      <c r="D16">
        <f t="shared" si="0"/>
        <v>16.980180180370652</v>
      </c>
    </row>
    <row r="17" spans="1:14" x14ac:dyDescent="0.25">
      <c r="A17" s="3">
        <v>41730</v>
      </c>
      <c r="B17" s="4">
        <v>71</v>
      </c>
      <c r="C17">
        <v>96.609395109204641</v>
      </c>
      <c r="D17">
        <f t="shared" si="0"/>
        <v>-25.609395109204641</v>
      </c>
    </row>
    <row r="18" spans="1:14" x14ac:dyDescent="0.25">
      <c r="A18" s="3">
        <v>41760</v>
      </c>
      <c r="B18" s="4">
        <v>82</v>
      </c>
      <c r="C18">
        <v>102.19897039877993</v>
      </c>
      <c r="D18">
        <f t="shared" si="0"/>
        <v>-20.198970398779934</v>
      </c>
      <c r="G18" s="5">
        <v>2013</v>
      </c>
      <c r="H18" s="5">
        <v>2014</v>
      </c>
      <c r="I18" s="5">
        <v>2015</v>
      </c>
      <c r="J18">
        <v>2016</v>
      </c>
      <c r="N18" t="s">
        <v>16</v>
      </c>
    </row>
    <row r="19" spans="1:14" x14ac:dyDescent="0.25">
      <c r="A19" s="3">
        <v>41791</v>
      </c>
      <c r="B19" s="4">
        <v>98</v>
      </c>
      <c r="C19">
        <v>107.78854568835523</v>
      </c>
      <c r="D19">
        <f t="shared" si="0"/>
        <v>-9.788545688355228</v>
      </c>
      <c r="F19" s="5" t="s">
        <v>2</v>
      </c>
      <c r="G19">
        <v>0.2342342344247097</v>
      </c>
      <c r="H19">
        <v>-6.8406692404787748</v>
      </c>
      <c r="I19">
        <v>-12.91557271538224</v>
      </c>
      <c r="J19">
        <f>I19+N19</f>
        <v>-19.490476190285715</v>
      </c>
      <c r="L19">
        <f>H19-G19</f>
        <v>-7.0749034749034845</v>
      </c>
      <c r="M19">
        <f>I19-H19</f>
        <v>-6.0749034749034649</v>
      </c>
      <c r="N19">
        <f>MEDIAN(L19:M19)</f>
        <v>-6.5749034749034747</v>
      </c>
    </row>
    <row r="20" spans="1:14" x14ac:dyDescent="0.25">
      <c r="A20" s="3">
        <v>41821</v>
      </c>
      <c r="B20" s="4">
        <v>154</v>
      </c>
      <c r="C20">
        <v>113.37812097793051</v>
      </c>
      <c r="D20">
        <f t="shared" si="0"/>
        <v>40.621879022069493</v>
      </c>
      <c r="F20" s="5" t="s">
        <v>3</v>
      </c>
      <c r="G20">
        <v>0.64465894484941799</v>
      </c>
      <c r="H20">
        <v>6.5697554699459459</v>
      </c>
      <c r="I20">
        <v>13.494851995042467</v>
      </c>
      <c r="J20">
        <f t="shared" ref="J20:J30" si="6">I20+N20</f>
        <v>19.919948520138991</v>
      </c>
      <c r="L20">
        <f>H20-G20</f>
        <v>5.925096525096528</v>
      </c>
      <c r="M20">
        <f>I20-H20</f>
        <v>6.9250965250965208</v>
      </c>
      <c r="N20">
        <f t="shared" ref="N20:N30" si="7">MEDIAN(L20:M20)</f>
        <v>6.4250965250965244</v>
      </c>
    </row>
    <row r="21" spans="1:14" x14ac:dyDescent="0.25">
      <c r="A21" s="3">
        <v>41852</v>
      </c>
      <c r="B21" s="4">
        <v>130</v>
      </c>
      <c r="C21">
        <v>118.9676962675058</v>
      </c>
      <c r="D21">
        <f t="shared" si="0"/>
        <v>11.032303732494199</v>
      </c>
      <c r="F21" s="5" t="s">
        <v>4</v>
      </c>
      <c r="G21">
        <v>6.0550836552741316</v>
      </c>
      <c r="H21">
        <v>16.980180180370652</v>
      </c>
      <c r="I21">
        <v>28.905276705467173</v>
      </c>
      <c r="J21">
        <f t="shared" si="6"/>
        <v>40.330373230563694</v>
      </c>
      <c r="L21">
        <f>H21-G21</f>
        <v>10.925096525096521</v>
      </c>
      <c r="M21">
        <f>I21-H21</f>
        <v>11.925096525096521</v>
      </c>
      <c r="N21">
        <f t="shared" si="7"/>
        <v>11.425096525096521</v>
      </c>
    </row>
    <row r="22" spans="1:14" x14ac:dyDescent="0.25">
      <c r="A22" s="3">
        <v>41883</v>
      </c>
      <c r="B22" s="4">
        <v>112</v>
      </c>
      <c r="C22">
        <v>124.55727155708109</v>
      </c>
      <c r="D22">
        <f t="shared" si="0"/>
        <v>-12.557271557081094</v>
      </c>
      <c r="F22" s="5" t="s">
        <v>5</v>
      </c>
      <c r="G22">
        <v>-4.5344916343011619</v>
      </c>
      <c r="H22">
        <v>-25.609395109204641</v>
      </c>
      <c r="I22">
        <v>-43.684298584108092</v>
      </c>
      <c r="J22">
        <f t="shared" si="6"/>
        <v>-63.259202059011557</v>
      </c>
      <c r="L22">
        <f>H22-G22</f>
        <v>-21.074903474903479</v>
      </c>
      <c r="M22">
        <f>I22-H22</f>
        <v>-18.074903474903451</v>
      </c>
      <c r="N22">
        <f t="shared" si="7"/>
        <v>-19.574903474903465</v>
      </c>
    </row>
    <row r="23" spans="1:14" x14ac:dyDescent="0.25">
      <c r="A23" s="3">
        <v>41913</v>
      </c>
      <c r="B23" s="4">
        <v>117</v>
      </c>
      <c r="C23">
        <v>130.14684684665636</v>
      </c>
      <c r="D23">
        <f t="shared" si="0"/>
        <v>-13.146846846656359</v>
      </c>
      <c r="F23" s="5" t="s">
        <v>6</v>
      </c>
      <c r="G23">
        <v>-4.1240669238764482</v>
      </c>
      <c r="H23">
        <v>-20.198970398779934</v>
      </c>
      <c r="I23">
        <v>-31.273873873683385</v>
      </c>
      <c r="J23">
        <f t="shared" si="6"/>
        <v>-44.84877734858685</v>
      </c>
      <c r="L23">
        <f>H23-G23</f>
        <v>-16.074903474903486</v>
      </c>
      <c r="M23">
        <f>I23-H23</f>
        <v>-11.074903474903451</v>
      </c>
      <c r="N23">
        <f t="shared" si="7"/>
        <v>-13.574903474903468</v>
      </c>
    </row>
    <row r="24" spans="1:14" x14ac:dyDescent="0.25">
      <c r="A24" s="3">
        <v>41944</v>
      </c>
      <c r="B24" s="4">
        <v>101</v>
      </c>
      <c r="C24">
        <v>135.73642213623165</v>
      </c>
      <c r="D24">
        <f t="shared" si="0"/>
        <v>-34.736422136231653</v>
      </c>
      <c r="F24" s="5" t="s">
        <v>7</v>
      </c>
      <c r="G24">
        <v>-3.7136422134517417</v>
      </c>
      <c r="H24">
        <v>-9.788545688355228</v>
      </c>
      <c r="I24">
        <v>-15.863449163258679</v>
      </c>
      <c r="J24">
        <f t="shared" si="6"/>
        <v>-21.938352638162147</v>
      </c>
      <c r="L24">
        <f>H24-G24</f>
        <v>-6.0749034749034863</v>
      </c>
      <c r="M24">
        <f>I24-H24</f>
        <v>-6.0749034749034507</v>
      </c>
      <c r="N24">
        <f t="shared" si="7"/>
        <v>-6.0749034749034685</v>
      </c>
    </row>
    <row r="25" spans="1:14" x14ac:dyDescent="0.25">
      <c r="A25" s="3">
        <v>41974</v>
      </c>
      <c r="B25" s="4">
        <v>188</v>
      </c>
      <c r="C25">
        <v>141.32599742580695</v>
      </c>
      <c r="D25">
        <f t="shared" si="0"/>
        <v>46.674002574193054</v>
      </c>
      <c r="F25" s="5" t="s">
        <v>8</v>
      </c>
      <c r="G25">
        <v>16.696782496972972</v>
      </c>
      <c r="H25">
        <v>40.621879022069493</v>
      </c>
      <c r="I25">
        <v>63.546975547166028</v>
      </c>
      <c r="J25">
        <f t="shared" si="6"/>
        <v>86.972072072262563</v>
      </c>
      <c r="L25">
        <f>H25-G25</f>
        <v>23.925096525096521</v>
      </c>
      <c r="M25">
        <f>I25-H25</f>
        <v>22.925096525096535</v>
      </c>
      <c r="N25">
        <f t="shared" si="7"/>
        <v>23.425096525096528</v>
      </c>
    </row>
    <row r="26" spans="1:14" x14ac:dyDescent="0.25">
      <c r="A26" s="3">
        <v>42005</v>
      </c>
      <c r="B26" s="4">
        <v>134</v>
      </c>
      <c r="C26">
        <v>146.91557271538224</v>
      </c>
      <c r="D26">
        <f t="shared" si="0"/>
        <v>-12.91557271538224</v>
      </c>
      <c r="F26" s="5" t="s">
        <v>9</v>
      </c>
      <c r="G26">
        <v>4.1072072073976784</v>
      </c>
      <c r="H26">
        <v>11.032303732494199</v>
      </c>
      <c r="I26">
        <v>12.957400257590734</v>
      </c>
      <c r="J26">
        <f t="shared" si="6"/>
        <v>17.382496782687262</v>
      </c>
      <c r="L26">
        <f>H26-G26</f>
        <v>6.9250965250965208</v>
      </c>
      <c r="M26">
        <f>I26-H26</f>
        <v>1.9250965250965351</v>
      </c>
      <c r="N26">
        <f t="shared" si="7"/>
        <v>4.425096525096528</v>
      </c>
    </row>
    <row r="27" spans="1:14" x14ac:dyDescent="0.25">
      <c r="A27" s="3">
        <v>42036</v>
      </c>
      <c r="B27" s="4">
        <v>166</v>
      </c>
      <c r="C27">
        <v>152.50514800495753</v>
      </c>
      <c r="D27">
        <f t="shared" si="0"/>
        <v>13.494851995042467</v>
      </c>
      <c r="F27" s="5" t="s">
        <v>10</v>
      </c>
      <c r="G27">
        <v>-4.4823680821776151</v>
      </c>
      <c r="H27">
        <v>-12.557271557081094</v>
      </c>
      <c r="I27">
        <v>-19.632175031984559</v>
      </c>
      <c r="J27">
        <f t="shared" si="6"/>
        <v>-27.207078506888031</v>
      </c>
      <c r="L27">
        <f>H27-G27</f>
        <v>-8.0749034749034792</v>
      </c>
      <c r="M27">
        <f>I27-H27</f>
        <v>-7.0749034749034649</v>
      </c>
      <c r="N27">
        <f t="shared" si="7"/>
        <v>-7.574903474903472</v>
      </c>
    </row>
    <row r="28" spans="1:14" x14ac:dyDescent="0.25">
      <c r="A28" s="3">
        <v>42064</v>
      </c>
      <c r="B28" s="4">
        <v>187</v>
      </c>
      <c r="C28">
        <v>158.09472329453283</v>
      </c>
      <c r="D28">
        <f t="shared" si="0"/>
        <v>28.905276705467173</v>
      </c>
      <c r="F28" s="5" t="s">
        <v>11</v>
      </c>
      <c r="G28">
        <v>-4.0719433717529014</v>
      </c>
      <c r="H28">
        <v>-13.146846846656359</v>
      </c>
      <c r="I28">
        <v>-20.221750321559853</v>
      </c>
      <c r="J28">
        <f t="shared" si="6"/>
        <v>-28.296653796463328</v>
      </c>
      <c r="L28">
        <f>H28-G28</f>
        <v>-9.0749034749034578</v>
      </c>
      <c r="M28">
        <f>I28-H28</f>
        <v>-7.0749034749034934</v>
      </c>
      <c r="N28">
        <f t="shared" si="7"/>
        <v>-8.0749034749034756</v>
      </c>
    </row>
    <row r="29" spans="1:14" x14ac:dyDescent="0.25">
      <c r="A29" s="3">
        <v>42095</v>
      </c>
      <c r="B29" s="4">
        <v>120</v>
      </c>
      <c r="C29">
        <v>163.68429858410809</v>
      </c>
      <c r="D29">
        <f t="shared" si="0"/>
        <v>-43.684298584108092</v>
      </c>
      <c r="F29" s="5" t="s">
        <v>12</v>
      </c>
      <c r="G29">
        <v>-18.661518661328188</v>
      </c>
      <c r="H29">
        <v>-34.736422136231653</v>
      </c>
      <c r="I29">
        <v>-55.811325611135146</v>
      </c>
      <c r="J29">
        <f t="shared" si="6"/>
        <v>-74.386229086038625</v>
      </c>
      <c r="L29">
        <f>H29-G29</f>
        <v>-16.074903474903465</v>
      </c>
      <c r="M29">
        <f>I29-H29</f>
        <v>-21.074903474903493</v>
      </c>
      <c r="N29">
        <f t="shared" si="7"/>
        <v>-18.574903474903479</v>
      </c>
    </row>
    <row r="30" spans="1:14" x14ac:dyDescent="0.25">
      <c r="A30" s="3">
        <v>42125</v>
      </c>
      <c r="B30" s="4">
        <v>138</v>
      </c>
      <c r="C30">
        <v>169.27387387368339</v>
      </c>
      <c r="D30">
        <f t="shared" si="0"/>
        <v>-31.273873873683385</v>
      </c>
      <c r="F30" s="5" t="s">
        <v>13</v>
      </c>
      <c r="G30">
        <v>23.748906049096519</v>
      </c>
      <c r="H30">
        <v>46.674002574193054</v>
      </c>
      <c r="I30">
        <v>69.59909909928956</v>
      </c>
      <c r="J30">
        <f t="shared" si="6"/>
        <v>92.524195624386081</v>
      </c>
      <c r="L30">
        <f>H30-G30</f>
        <v>22.925096525096535</v>
      </c>
      <c r="M30">
        <f>I30-H30</f>
        <v>22.925096525096507</v>
      </c>
      <c r="N30">
        <f t="shared" si="7"/>
        <v>22.925096525096521</v>
      </c>
    </row>
    <row r="31" spans="1:14" x14ac:dyDescent="0.25">
      <c r="A31" s="3">
        <v>42156</v>
      </c>
      <c r="B31" s="4">
        <v>159</v>
      </c>
      <c r="C31">
        <v>174.86344916325868</v>
      </c>
      <c r="D31">
        <f t="shared" si="0"/>
        <v>-15.863449163258679</v>
      </c>
    </row>
    <row r="32" spans="1:14" x14ac:dyDescent="0.25">
      <c r="A32" s="3">
        <v>42186</v>
      </c>
      <c r="B32" s="4">
        <v>244</v>
      </c>
      <c r="C32">
        <v>180.45302445283397</v>
      </c>
      <c r="D32">
        <f t="shared" si="0"/>
        <v>63.546975547166028</v>
      </c>
    </row>
    <row r="33" spans="1:10" x14ac:dyDescent="0.25">
      <c r="A33" s="3">
        <v>42217</v>
      </c>
      <c r="B33" s="4">
        <v>199</v>
      </c>
      <c r="C33">
        <v>186.04259974240927</v>
      </c>
      <c r="D33">
        <f t="shared" si="0"/>
        <v>12.957400257590734</v>
      </c>
      <c r="F33" s="6"/>
      <c r="G33" s="7">
        <v>2013</v>
      </c>
      <c r="H33" s="7">
        <v>2014</v>
      </c>
      <c r="I33" s="7">
        <v>2015</v>
      </c>
      <c r="J33" s="6"/>
    </row>
    <row r="34" spans="1:10" x14ac:dyDescent="0.25">
      <c r="A34" s="3">
        <v>42248</v>
      </c>
      <c r="B34" s="4">
        <v>172</v>
      </c>
      <c r="C34">
        <v>191.63217503198456</v>
      </c>
      <c r="D34">
        <f t="shared" si="0"/>
        <v>-19.632175031984559</v>
      </c>
      <c r="F34" s="7" t="s">
        <v>2</v>
      </c>
      <c r="G34" s="9">
        <v>-6.4333642588430262</v>
      </c>
      <c r="H34" s="9">
        <v>-6.8406692406692429</v>
      </c>
      <c r="I34" s="9">
        <v>-5.4026777963734478</v>
      </c>
      <c r="J34" s="10">
        <f>MEDIAN(G34:I34)</f>
        <v>-6.4333642588430262</v>
      </c>
    </row>
    <row r="35" spans="1:10" x14ac:dyDescent="0.25">
      <c r="A35" s="3">
        <v>42278</v>
      </c>
      <c r="B35" s="4">
        <v>177</v>
      </c>
      <c r="C35">
        <v>197.22175032155985</v>
      </c>
      <c r="D35">
        <f t="shared" si="0"/>
        <v>-20.221750321559853</v>
      </c>
      <c r="F35" s="7" t="s">
        <v>3</v>
      </c>
      <c r="G35" s="9">
        <v>8.6051415913747054</v>
      </c>
      <c r="H35" s="9">
        <v>6.5697554697554779</v>
      </c>
      <c r="I35" s="9">
        <v>10.873632589161666</v>
      </c>
      <c r="J35" s="10">
        <f t="shared" ref="J35:J45" si="8">MEDIAN(G35:I35)</f>
        <v>8.6051415913747054</v>
      </c>
    </row>
    <row r="36" spans="1:10" x14ac:dyDescent="0.25">
      <c r="A36" s="3">
        <v>42309</v>
      </c>
      <c r="B36" s="4">
        <v>147</v>
      </c>
      <c r="C36">
        <v>202.81132561113515</v>
      </c>
      <c r="D36">
        <f t="shared" si="0"/>
        <v>-55.811325611135146</v>
      </c>
      <c r="F36" s="7" t="s">
        <v>4</v>
      </c>
      <c r="G36" s="9">
        <v>20.44856980376213</v>
      </c>
      <c r="H36" s="9">
        <v>16.980180180180184</v>
      </c>
      <c r="I36" s="9">
        <v>26.822612860857362</v>
      </c>
      <c r="J36" s="10">
        <f t="shared" si="8"/>
        <v>20.44856980376213</v>
      </c>
    </row>
    <row r="37" spans="1:10" x14ac:dyDescent="0.25">
      <c r="A37" s="3">
        <v>42339</v>
      </c>
      <c r="B37" s="4">
        <v>278</v>
      </c>
      <c r="C37">
        <v>208.40090090071044</v>
      </c>
      <c r="D37">
        <f t="shared" si="0"/>
        <v>69.59909909928956</v>
      </c>
      <c r="F37" s="7" t="s">
        <v>5</v>
      </c>
      <c r="G37" s="9">
        <v>-25.326642727442483</v>
      </c>
      <c r="H37" s="9">
        <v>-25.609395109395109</v>
      </c>
      <c r="I37" s="9">
        <v>-25.533601796986581</v>
      </c>
      <c r="J37" s="10">
        <f t="shared" si="8"/>
        <v>-25.533601796986581</v>
      </c>
    </row>
    <row r="38" spans="1:10" x14ac:dyDescent="0.25">
      <c r="F38" s="7" t="s">
        <v>6</v>
      </c>
      <c r="G38" s="9">
        <v>-17.903342554887288</v>
      </c>
      <c r="H38" s="9">
        <v>-20.198970398970403</v>
      </c>
      <c r="I38" s="9">
        <v>-17.628377056851264</v>
      </c>
      <c r="J38" s="10">
        <f t="shared" si="8"/>
        <v>-17.903342554887288</v>
      </c>
    </row>
    <row r="39" spans="1:10" x14ac:dyDescent="0.25">
      <c r="F39" s="7" t="s">
        <v>7</v>
      </c>
      <c r="G39" s="9">
        <v>-6.728440729243685</v>
      </c>
      <c r="H39" s="9">
        <v>-9.7885456885456961</v>
      </c>
      <c r="I39" s="9">
        <v>-0.40399631354351939</v>
      </c>
      <c r="J39" s="10">
        <f t="shared" si="8"/>
        <v>-6.728440729243685</v>
      </c>
    </row>
    <row r="40" spans="1:10" x14ac:dyDescent="0.25">
      <c r="F40" s="7" t="s">
        <v>8</v>
      </c>
      <c r="G40" s="9">
        <v>44.401505258853987</v>
      </c>
      <c r="H40" s="9">
        <v>40.621879021879025</v>
      </c>
      <c r="I40" s="9">
        <v>49.257596720622615</v>
      </c>
      <c r="J40" s="10">
        <f t="shared" si="8"/>
        <v>44.401505258853987</v>
      </c>
    </row>
    <row r="41" spans="1:10" x14ac:dyDescent="0.25">
      <c r="F41" s="7" t="s">
        <v>9</v>
      </c>
      <c r="G41" s="9">
        <v>15.020384109412733</v>
      </c>
      <c r="H41" s="9">
        <v>11.032303732303731</v>
      </c>
      <c r="I41" s="9">
        <v>13.185136096195471</v>
      </c>
      <c r="J41" s="10">
        <f t="shared" si="8"/>
        <v>13.185136096195471</v>
      </c>
    </row>
    <row r="42" spans="1:10" x14ac:dyDescent="0.25">
      <c r="F42" s="7" t="s">
        <v>10</v>
      </c>
      <c r="G42" s="9">
        <v>-8.8461804129736255</v>
      </c>
      <c r="H42" s="9">
        <v>-12.557271557271562</v>
      </c>
      <c r="I42" s="9">
        <v>-7.0462144111716718</v>
      </c>
      <c r="J42" s="10">
        <f t="shared" si="8"/>
        <v>-8.8461804129736255</v>
      </c>
    </row>
    <row r="43" spans="1:10" x14ac:dyDescent="0.25">
      <c r="F43" s="7" t="s">
        <v>11</v>
      </c>
      <c r="G43" s="9">
        <v>-10.438240297221585</v>
      </c>
      <c r="H43" s="9">
        <v>-13.146846846846842</v>
      </c>
      <c r="I43" s="9">
        <v>-8.5610923465668094</v>
      </c>
      <c r="J43" s="10">
        <f t="shared" si="8"/>
        <v>-10.438240297221585</v>
      </c>
    </row>
    <row r="44" spans="1:10" x14ac:dyDescent="0.25">
      <c r="F44" s="7" t="s">
        <v>12</v>
      </c>
      <c r="G44" s="9">
        <v>-34.549954933948698</v>
      </c>
      <c r="H44" s="9">
        <v>-34.736422136422135</v>
      </c>
      <c r="I44" s="9">
        <v>-28.7047563517051</v>
      </c>
      <c r="J44" s="10">
        <f t="shared" si="8"/>
        <v>-34.549954933948698</v>
      </c>
    </row>
    <row r="45" spans="1:10" x14ac:dyDescent="0.25">
      <c r="F45" s="7" t="s">
        <v>13</v>
      </c>
      <c r="G45" s="9">
        <v>48.296736223902698</v>
      </c>
      <c r="H45" s="9">
        <v>46.674002574002571</v>
      </c>
      <c r="I45" s="9">
        <v>51.534989031373044</v>
      </c>
      <c r="J45" s="10">
        <f t="shared" si="8"/>
        <v>48.296736223902698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2019-10-02T11:33:06Z</dcterms:created>
  <dcterms:modified xsi:type="dcterms:W3CDTF">2019-10-02T12:40:28Z</dcterms:modified>
</cp:coreProperties>
</file>