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5\"/>
    </mc:Choice>
  </mc:AlternateContent>
  <bookViews>
    <workbookView xWindow="0" yWindow="0" windowWidth="15360" windowHeight="15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P3" i="1"/>
  <c r="S3" i="1" s="1"/>
  <c r="Q3" i="1"/>
  <c r="R3" i="1"/>
  <c r="P4" i="1"/>
  <c r="S4" i="1" s="1"/>
  <c r="Q4" i="1"/>
  <c r="R4" i="1"/>
  <c r="P5" i="1"/>
  <c r="S5" i="1" s="1"/>
  <c r="Q5" i="1"/>
  <c r="R5" i="1"/>
  <c r="P6" i="1"/>
  <c r="S6" i="1" s="1"/>
  <c r="Q6" i="1"/>
  <c r="R6" i="1"/>
  <c r="P7" i="1"/>
  <c r="S7" i="1" s="1"/>
  <c r="Q7" i="1"/>
  <c r="R7" i="1"/>
  <c r="P8" i="1"/>
  <c r="Q8" i="1"/>
  <c r="R8" i="1"/>
  <c r="S8" i="1" s="1"/>
  <c r="P9" i="1"/>
  <c r="S9" i="1" s="1"/>
  <c r="Q9" i="1"/>
  <c r="R9" i="1"/>
  <c r="P10" i="1"/>
  <c r="S10" i="1" s="1"/>
  <c r="Q10" i="1"/>
  <c r="R10" i="1"/>
  <c r="P11" i="1"/>
  <c r="S11" i="1" s="1"/>
  <c r="Q11" i="1"/>
  <c r="R11" i="1"/>
  <c r="P12" i="1"/>
  <c r="Q12" i="1"/>
  <c r="R12" i="1"/>
  <c r="S12" i="1" s="1"/>
  <c r="P13" i="1"/>
  <c r="S13" i="1" s="1"/>
  <c r="Q13" i="1"/>
  <c r="R13" i="1"/>
  <c r="Q2" i="1"/>
  <c r="R2" i="1"/>
  <c r="P2" i="1"/>
  <c r="S2" i="1" s="1"/>
  <c r="Q20" i="1"/>
  <c r="M20" i="1" s="1"/>
  <c r="Q24" i="1"/>
  <c r="M24" i="1" s="1"/>
  <c r="Q28" i="1"/>
  <c r="M28" i="1" s="1"/>
  <c r="O19" i="1"/>
  <c r="Q19" i="1" s="1"/>
  <c r="M19" i="1" s="1"/>
  <c r="P19" i="1"/>
  <c r="O20" i="1"/>
  <c r="P20" i="1"/>
  <c r="O21" i="1"/>
  <c r="Q21" i="1" s="1"/>
  <c r="M21" i="1" s="1"/>
  <c r="P21" i="1"/>
  <c r="O22" i="1"/>
  <c r="P22" i="1"/>
  <c r="Q22" i="1" s="1"/>
  <c r="M22" i="1" s="1"/>
  <c r="O23" i="1"/>
  <c r="Q23" i="1" s="1"/>
  <c r="M23" i="1" s="1"/>
  <c r="P23" i="1"/>
  <c r="O24" i="1"/>
  <c r="P24" i="1"/>
  <c r="O25" i="1"/>
  <c r="Q25" i="1" s="1"/>
  <c r="M25" i="1" s="1"/>
  <c r="P25" i="1"/>
  <c r="O26" i="1"/>
  <c r="P26" i="1"/>
  <c r="Q26" i="1" s="1"/>
  <c r="M26" i="1" s="1"/>
  <c r="O27" i="1"/>
  <c r="Q27" i="1" s="1"/>
  <c r="M27" i="1" s="1"/>
  <c r="P27" i="1"/>
  <c r="O28" i="1"/>
  <c r="P28" i="1"/>
  <c r="O29" i="1"/>
  <c r="Q29" i="1" s="1"/>
  <c r="M29" i="1" s="1"/>
  <c r="P29" i="1"/>
  <c r="P18" i="1"/>
  <c r="O18" i="1"/>
  <c r="Q18" i="1" s="1"/>
  <c r="M18" i="1" s="1"/>
  <c r="M34" i="1"/>
  <c r="M35" i="1"/>
  <c r="M36" i="1"/>
  <c r="M37" i="1"/>
  <c r="M38" i="1"/>
  <c r="M39" i="1"/>
  <c r="M40" i="1"/>
  <c r="M41" i="1"/>
  <c r="M42" i="1"/>
  <c r="M43" i="1"/>
  <c r="M44" i="1"/>
  <c r="M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<sst xmlns="http://schemas.openxmlformats.org/spreadsheetml/2006/main" count="57" uniqueCount="21">
  <si>
    <t>Mês</t>
  </si>
  <si>
    <t>Brinquedos Para Gatos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</si>
  <si>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</si>
  <si>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</si>
  <si>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</si>
  <si>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</si>
  <si>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</si>
  <si>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</si>
  <si>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</si>
  <si>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</si>
  <si>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</si>
  <si>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</si>
  <si>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</si>
  <si>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</si>
  <si>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Tendencia</t>
  </si>
  <si>
    <t>Sasonalidade + Erro</t>
  </si>
  <si>
    <t>Crescimento Medio</t>
  </si>
  <si>
    <t>Media</t>
  </si>
  <si>
    <t>Sasonalidade</t>
  </si>
  <si>
    <t>Projetado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</si>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</sst>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&quot;-&quot;mmm&quot;-&quot;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4" fillId="0" borderId="0" xfId="2" applyFont="1" applyAlignment="1"/>
    <xf numFmtId="168" fontId="4" fillId="0" borderId="0" xfId="2" applyNumberFormat="1" applyFont="1" applyAlignment="1">
      <alignment horizontal="center"/>
    </xf>
    <xf numFmtId="168" fontId="5" fillId="0" borderId="0" xfId="2" applyNumberFormat="1" applyFont="1" applyAlignment="1">
      <alignment horizontal="right"/>
    </xf>
    <xf numFmtId="0" fontId="5" fillId="0" borderId="0" xfId="2" applyFont="1" applyAlignment="1"/>
    <xf numFmtId="0" fontId="2" fillId="0" borderId="0" xfId="0" applyFont="1"/>
    <xf numFmtId="0" fontId="3" fillId="0" borderId="0" xfId="2" applyFont="1" applyAlignment="1"/>
    <xf numFmtId="0" fontId="4" fillId="0" borderId="0" xfId="2" applyFont="1" applyAlignment="1"/>
    <xf numFmtId="168" fontId="5" fillId="0" borderId="0" xfId="2" applyNumberFormat="1" applyFont="1" applyAlignment="1">
      <alignment horizontal="right"/>
    </xf>
    <xf numFmtId="0" fontId="5" fillId="0" borderId="0" xfId="2" applyFont="1" applyAlignment="1"/>
    <xf numFmtId="4" fontId="5" fillId="0" borderId="0" xfId="2" applyNumberFormat="1" applyFont="1" applyAlignment="1"/>
    <xf numFmtId="4" fontId="5" fillId="0" borderId="0" xfId="2" applyNumberFormat="1" applyFont="1"/>
    <xf numFmtId="9" fontId="5" fillId="0" borderId="0" xfId="1" applyFont="1" applyAlignment="1"/>
    <xf numFmtId="9" fontId="0" fillId="0" borderId="0" xfId="1" applyFont="1"/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Sasonalidade Multiplicativa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Planilha1!$I$18:$I$29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Planilha1!$J$18:$J$29</c:f>
              <c:numCache>
                <c:formatCode>General</c:formatCode>
                <c:ptCount val="12"/>
                <c:pt idx="0">
                  <c:v>0.2342342344247097</c:v>
                </c:pt>
                <c:pt idx="1">
                  <c:v>0.64465894484941799</c:v>
                </c:pt>
                <c:pt idx="2">
                  <c:v>6.0550836552741316</c:v>
                </c:pt>
                <c:pt idx="3">
                  <c:v>-4.5344916343011619</c:v>
                </c:pt>
                <c:pt idx="4">
                  <c:v>-4.1240669238764482</c:v>
                </c:pt>
                <c:pt idx="5">
                  <c:v>-3.7136422134517417</c:v>
                </c:pt>
                <c:pt idx="6">
                  <c:v>16.696782496972972</c:v>
                </c:pt>
                <c:pt idx="7">
                  <c:v>4.1072072073976784</c:v>
                </c:pt>
                <c:pt idx="8">
                  <c:v>-4.4823680821776151</c:v>
                </c:pt>
                <c:pt idx="9">
                  <c:v>-4.0719433717529014</c:v>
                </c:pt>
                <c:pt idx="10">
                  <c:v>-18.661518661328188</c:v>
                </c:pt>
                <c:pt idx="11">
                  <c:v>23.748906049096519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8-4922-BD77-44884723FD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Planilha1!$I$18:$I$29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Planilha1!$K$18:$K$29</c:f>
              <c:numCache>
                <c:formatCode>General</c:formatCode>
                <c:ptCount val="12"/>
                <c:pt idx="0">
                  <c:v>-6.8406692404787748</c:v>
                </c:pt>
                <c:pt idx="1">
                  <c:v>6.5697554699459459</c:v>
                </c:pt>
                <c:pt idx="2">
                  <c:v>16.980180180370652</c:v>
                </c:pt>
                <c:pt idx="3">
                  <c:v>-25.609395109204641</c:v>
                </c:pt>
                <c:pt idx="4">
                  <c:v>-20.198970398779934</c:v>
                </c:pt>
                <c:pt idx="5">
                  <c:v>-9.788545688355228</c:v>
                </c:pt>
                <c:pt idx="6">
                  <c:v>40.621879022069493</c:v>
                </c:pt>
                <c:pt idx="7">
                  <c:v>11.032303732494199</c:v>
                </c:pt>
                <c:pt idx="8">
                  <c:v>-12.557271557081094</c:v>
                </c:pt>
                <c:pt idx="9">
                  <c:v>-13.146846846656359</c:v>
                </c:pt>
                <c:pt idx="10">
                  <c:v>-34.736422136231653</c:v>
                </c:pt>
                <c:pt idx="11">
                  <c:v>46.674002574193054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8-4922-BD77-44884723FD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Planilha1!$I$18:$I$29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Planilha1!$L$18:$L$29</c:f>
              <c:numCache>
                <c:formatCode>General</c:formatCode>
                <c:ptCount val="12"/>
                <c:pt idx="0">
                  <c:v>-12.91557271538224</c:v>
                </c:pt>
                <c:pt idx="1">
                  <c:v>13.494851995042467</c:v>
                </c:pt>
                <c:pt idx="2">
                  <c:v>28.905276705467173</c:v>
                </c:pt>
                <c:pt idx="3">
                  <c:v>-43.684298584108092</c:v>
                </c:pt>
                <c:pt idx="4">
                  <c:v>-31.273873873683385</c:v>
                </c:pt>
                <c:pt idx="5">
                  <c:v>-15.863449163258679</c:v>
                </c:pt>
                <c:pt idx="6">
                  <c:v>63.546975547166028</c:v>
                </c:pt>
                <c:pt idx="7">
                  <c:v>12.957400257590734</c:v>
                </c:pt>
                <c:pt idx="8">
                  <c:v>-19.632175031984559</c:v>
                </c:pt>
                <c:pt idx="9">
                  <c:v>-20.221750321559853</c:v>
                </c:pt>
                <c:pt idx="10">
                  <c:v>-55.811325611135146</c:v>
                </c:pt>
                <c:pt idx="11">
                  <c:v>69.59909909928956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8-4922-BD77-44884723FD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Planilha1!$I$18:$I$29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Planilha1!$M$18:$M$29</c:f>
              <c:numCache>
                <c:formatCode>General</c:formatCode>
                <c:ptCount val="12"/>
                <c:pt idx="0">
                  <c:v>-19.490476190285715</c:v>
                </c:pt>
                <c:pt idx="1">
                  <c:v>19.919948520138991</c:v>
                </c:pt>
                <c:pt idx="2">
                  <c:v>40.330373230563694</c:v>
                </c:pt>
                <c:pt idx="3">
                  <c:v>-63.259202059011557</c:v>
                </c:pt>
                <c:pt idx="4">
                  <c:v>-44.84877734858685</c:v>
                </c:pt>
                <c:pt idx="5">
                  <c:v>-21.938352638162147</c:v>
                </c:pt>
                <c:pt idx="6">
                  <c:v>86.972072072262563</c:v>
                </c:pt>
                <c:pt idx="7">
                  <c:v>17.382496782687262</c:v>
                </c:pt>
                <c:pt idx="8">
                  <c:v>-27.207078506888031</c:v>
                </c:pt>
                <c:pt idx="9">
                  <c:v>-28.296653796463328</c:v>
                </c:pt>
                <c:pt idx="10">
                  <c:v>-74.386229086038625</c:v>
                </c:pt>
                <c:pt idx="11">
                  <c:v>92.524195624386081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8-4922-BD77-44884723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47968"/>
        <c:axId val="689848624"/>
      </c:lineChart>
      <c:catAx>
        <c:axId val="6898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48624"/>
        <c:crosses val="autoZero"/>
        <c:auto val="1"/>
        <c:lblAlgn val="ctr"/>
        <c:lblOffset val="100"/>
        <c:noMultiLvlLbl val="0"/>
      </c:catAx>
      <c:valAx>
        <c:axId val="6898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Sazonalidade Aditiva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Planilha1!$J$32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Planilha1!$I$33:$I$44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Planilha1!$J$33:$J$44</c:f>
              <c:numCache>
                <c:formatCode>#,##0.00</c:formatCode>
                <c:ptCount val="12"/>
                <c:pt idx="0">
                  <c:v>-6.4333642588430262</c:v>
                </c:pt>
                <c:pt idx="1">
                  <c:v>8.6051415913747054</c:v>
                </c:pt>
                <c:pt idx="2">
                  <c:v>20.44856980376213</c:v>
                </c:pt>
                <c:pt idx="3">
                  <c:v>-25.326642727442483</c:v>
                </c:pt>
                <c:pt idx="4">
                  <c:v>-17.903342554887288</c:v>
                </c:pt>
                <c:pt idx="5">
                  <c:v>-6.728440729243685</c:v>
                </c:pt>
                <c:pt idx="6">
                  <c:v>44.401505258853987</c:v>
                </c:pt>
                <c:pt idx="7">
                  <c:v>15.020384109412733</c:v>
                </c:pt>
                <c:pt idx="8">
                  <c:v>-8.8461804129736255</c:v>
                </c:pt>
                <c:pt idx="9">
                  <c:v>-10.438240297221585</c:v>
                </c:pt>
                <c:pt idx="10">
                  <c:v>-34.549954933948698</c:v>
                </c:pt>
                <c:pt idx="11">
                  <c:v>48.296736223902698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1-4CDE-9468-EEDA45359DBE}"/>
            </c:ext>
          </c:extLst>
        </c:ser>
        <c:ser>
          <c:idx val="1"/>
          <c:order val="1"/>
          <c:tx>
            <c:strRef>
              <c:f>Planilha1!$K$32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Planilha1!$I$33:$I$44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Planilha1!$K$33:$K$44</c:f>
              <c:numCache>
                <c:formatCode>#,##0.00</c:formatCode>
                <c:ptCount val="12"/>
                <c:pt idx="0">
                  <c:v>-6.8406692406692429</c:v>
                </c:pt>
                <c:pt idx="1">
                  <c:v>6.5697554697554779</c:v>
                </c:pt>
                <c:pt idx="2">
                  <c:v>16.980180180180184</c:v>
                </c:pt>
                <c:pt idx="3">
                  <c:v>-25.609395109395109</c:v>
                </c:pt>
                <c:pt idx="4">
                  <c:v>-20.198970398970403</c:v>
                </c:pt>
                <c:pt idx="5">
                  <c:v>-9.7885456885456961</c:v>
                </c:pt>
                <c:pt idx="6">
                  <c:v>40.621879021879025</c:v>
                </c:pt>
                <c:pt idx="7">
                  <c:v>11.032303732303731</c:v>
                </c:pt>
                <c:pt idx="8">
                  <c:v>-12.557271557271562</c:v>
                </c:pt>
                <c:pt idx="9">
                  <c:v>-13.146846846846842</c:v>
                </c:pt>
                <c:pt idx="10">
                  <c:v>-34.736422136422135</c:v>
                </c:pt>
                <c:pt idx="11">
                  <c:v>46.674002574002571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1-4CDE-9468-EEDA45359DBE}"/>
            </c:ext>
          </c:extLst>
        </c:ser>
        <c:ser>
          <c:idx val="2"/>
          <c:order val="2"/>
          <c:tx>
            <c:strRef>
              <c:f>Planilha1!$L$32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Planilha1!$I$33:$I$44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Planilha1!$L$33:$L$44</c:f>
              <c:numCache>
                <c:formatCode>#,##0.00</c:formatCode>
                <c:ptCount val="12"/>
                <c:pt idx="0">
                  <c:v>-5.4026777963734478</c:v>
                </c:pt>
                <c:pt idx="1">
                  <c:v>10.873632589161666</c:v>
                </c:pt>
                <c:pt idx="2">
                  <c:v>26.822612860857362</c:v>
                </c:pt>
                <c:pt idx="3">
                  <c:v>-25.533601796986581</c:v>
                </c:pt>
                <c:pt idx="4">
                  <c:v>-17.628377056851264</c:v>
                </c:pt>
                <c:pt idx="5">
                  <c:v>-0.40399631354351939</c:v>
                </c:pt>
                <c:pt idx="6">
                  <c:v>49.257596720622615</c:v>
                </c:pt>
                <c:pt idx="7">
                  <c:v>13.185136096195471</c:v>
                </c:pt>
                <c:pt idx="8">
                  <c:v>-7.0462144111716718</c:v>
                </c:pt>
                <c:pt idx="9">
                  <c:v>-8.5610923465668094</c:v>
                </c:pt>
                <c:pt idx="10">
                  <c:v>-28.7047563517051</c:v>
                </c:pt>
                <c:pt idx="11">
                  <c:v>51.534989031373044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1-4CDE-9468-EEDA45359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01784"/>
        <c:axId val="575506704"/>
      </c:lineChart>
      <c:catAx>
        <c:axId val="57550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506704"/>
        <c:crosses val="autoZero"/>
        <c:auto val="1"/>
        <c:lblAlgn val="ctr"/>
        <c:lblOffset val="100"/>
        <c:noMultiLvlLbl val="0"/>
      </c:catAx>
      <c:valAx>
        <c:axId val="5755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50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Fatores de Sasonalidade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Planilha1!$P$1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Planilha1!$O$2:$O$13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Planilha1!$P$2:$P$13</c:f>
              <c:numCache>
                <c:formatCode>General</c:formatCode>
                <c:ptCount val="12"/>
                <c:pt idx="0">
                  <c:v>1.8018018032669978E-2</c:v>
                </c:pt>
                <c:pt idx="1">
                  <c:v>3.3929418149969366E-2</c:v>
                </c:pt>
                <c:pt idx="2">
                  <c:v>0.20183612184247104</c:v>
                </c:pt>
                <c:pt idx="3">
                  <c:v>-0.18137966537204647</c:v>
                </c:pt>
                <c:pt idx="4">
                  <c:v>-0.13303441689924025</c:v>
                </c:pt>
                <c:pt idx="5">
                  <c:v>-0.10036870847166869</c:v>
                </c:pt>
                <c:pt idx="6">
                  <c:v>0.2650282936027456</c:v>
                </c:pt>
                <c:pt idx="7">
                  <c:v>7.3342985846387113E-2</c:v>
                </c:pt>
                <c:pt idx="8">
                  <c:v>-8.4572982682596512E-2</c:v>
                </c:pt>
                <c:pt idx="9">
                  <c:v>-6.9015989351744092E-2</c:v>
                </c:pt>
                <c:pt idx="10">
                  <c:v>-0.37323037322656377</c:v>
                </c:pt>
                <c:pt idx="11">
                  <c:v>0.24233577601118897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5-42F4-8DB8-AE924EB33904}"/>
            </c:ext>
          </c:extLst>
        </c:ser>
        <c:ser>
          <c:idx val="1"/>
          <c:order val="1"/>
          <c:tx>
            <c:strRef>
              <c:f>Planilha1!$Q$1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Planilha1!$O$2:$O$13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Planilha1!$Q$2:$Q$13</c:f>
              <c:numCache>
                <c:formatCode>General</c:formatCode>
                <c:ptCount val="12"/>
                <c:pt idx="0">
                  <c:v>-9.3707797814777741E-2</c:v>
                </c:pt>
                <c:pt idx="1">
                  <c:v>7.1410385542890711E-2</c:v>
                </c:pt>
                <c:pt idx="2">
                  <c:v>0.15722389055898753</c:v>
                </c:pt>
                <c:pt idx="3">
                  <c:v>-0.36069570576344567</c:v>
                </c:pt>
                <c:pt idx="4">
                  <c:v>-0.24632890730219431</c:v>
                </c:pt>
                <c:pt idx="5">
                  <c:v>-9.9883119268930898E-2</c:v>
                </c:pt>
                <c:pt idx="6">
                  <c:v>0.26377843520824346</c:v>
                </c:pt>
                <c:pt idx="7">
                  <c:v>8.486387486534E-2</c:v>
                </c:pt>
                <c:pt idx="8">
                  <c:v>-0.11211849604536692</c:v>
                </c:pt>
                <c:pt idx="9">
                  <c:v>-0.11236621236458427</c:v>
                </c:pt>
                <c:pt idx="10">
                  <c:v>-0.34392497164585795</c:v>
                </c:pt>
                <c:pt idx="11">
                  <c:v>0.24826597113932475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5-42F4-8DB8-AE924EB33904}"/>
            </c:ext>
          </c:extLst>
        </c:ser>
        <c:ser>
          <c:idx val="2"/>
          <c:order val="2"/>
          <c:tx>
            <c:strRef>
              <c:f>Planilha1!$R$1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Planilha1!$O$2:$O$13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Planilha1!$R$2:$R$13</c:f>
              <c:numCache>
                <c:formatCode>General</c:formatCode>
                <c:ptCount val="12"/>
                <c:pt idx="0">
                  <c:v>-9.6384871010315218E-2</c:v>
                </c:pt>
                <c:pt idx="1">
                  <c:v>8.1294289126761843E-2</c:v>
                </c:pt>
                <c:pt idx="2">
                  <c:v>0.15457367222174959</c:v>
                </c:pt>
                <c:pt idx="3">
                  <c:v>-0.36403582153423408</c:v>
                </c:pt>
                <c:pt idx="4">
                  <c:v>-0.22662227444698105</c:v>
                </c:pt>
                <c:pt idx="5">
                  <c:v>-9.9770120523639483E-2</c:v>
                </c:pt>
                <c:pt idx="6">
                  <c:v>0.26043842437363124</c:v>
                </c:pt>
                <c:pt idx="7">
                  <c:v>6.5112564108496154E-2</c:v>
                </c:pt>
                <c:pt idx="8">
                  <c:v>-0.11414055251153814</c:v>
                </c:pt>
                <c:pt idx="9">
                  <c:v>-0.11424717695796527</c:v>
                </c:pt>
                <c:pt idx="10">
                  <c:v>-0.37966888170840235</c:v>
                </c:pt>
                <c:pt idx="11">
                  <c:v>0.25035647158017826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5-42F4-8DB8-AE924EB3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26392"/>
        <c:axId val="435933936"/>
      </c:lineChart>
      <c:catAx>
        <c:axId val="43592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33936"/>
        <c:crosses val="autoZero"/>
        <c:auto val="1"/>
        <c:lblAlgn val="ctr"/>
        <c:lblOffset val="100"/>
        <c:noMultiLvlLbl val="0"/>
      </c:catAx>
      <c:valAx>
        <c:axId val="4359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2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Real vs</a:t>
            </a:r>
            <a:r>
              <a:rPr lang="pt-BR" baseline="0"/>
              <a:t> Projetado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Brinquedos Para Gatos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Planilha1!$B$2:$B$44</c:f>
              <c:numCache>
                <c:formatCode>General</c:formatCode>
                <c:ptCount val="43"/>
                <c:pt idx="0">
                  <c:v>13</c:v>
                </c:pt>
                <c:pt idx="1">
                  <c:v>19</c:v>
                </c:pt>
                <c:pt idx="2">
                  <c:v>30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63</c:v>
                </c:pt>
                <c:pt idx="7">
                  <c:v>56</c:v>
                </c:pt>
                <c:pt idx="8">
                  <c:v>53</c:v>
                </c:pt>
                <c:pt idx="9">
                  <c:v>59</c:v>
                </c:pt>
                <c:pt idx="10">
                  <c:v>50</c:v>
                </c:pt>
                <c:pt idx="11">
                  <c:v>98</c:v>
                </c:pt>
                <c:pt idx="12">
                  <c:v>73</c:v>
                </c:pt>
                <c:pt idx="13">
                  <c:v>92</c:v>
                </c:pt>
                <c:pt idx="14">
                  <c:v>108</c:v>
                </c:pt>
                <c:pt idx="15">
                  <c:v>71</c:v>
                </c:pt>
                <c:pt idx="16">
                  <c:v>82</c:v>
                </c:pt>
                <c:pt idx="17">
                  <c:v>98</c:v>
                </c:pt>
                <c:pt idx="18">
                  <c:v>154</c:v>
                </c:pt>
                <c:pt idx="19">
                  <c:v>130</c:v>
                </c:pt>
                <c:pt idx="20">
                  <c:v>112</c:v>
                </c:pt>
                <c:pt idx="21">
                  <c:v>117</c:v>
                </c:pt>
                <c:pt idx="22">
                  <c:v>101</c:v>
                </c:pt>
                <c:pt idx="23">
                  <c:v>188</c:v>
                </c:pt>
                <c:pt idx="24">
                  <c:v>134</c:v>
                </c:pt>
                <c:pt idx="25">
                  <c:v>166</c:v>
                </c:pt>
                <c:pt idx="26">
                  <c:v>187</c:v>
                </c:pt>
                <c:pt idx="27">
                  <c:v>120</c:v>
                </c:pt>
                <c:pt idx="28">
                  <c:v>138</c:v>
                </c:pt>
                <c:pt idx="29">
                  <c:v>159</c:v>
                </c:pt>
                <c:pt idx="30">
                  <c:v>244</c:v>
                </c:pt>
                <c:pt idx="31">
                  <c:v>199</c:v>
                </c:pt>
                <c:pt idx="32">
                  <c:v>172</c:v>
                </c:pt>
                <c:pt idx="33">
                  <c:v>177</c:v>
                </c:pt>
                <c:pt idx="34">
                  <c:v>147</c:v>
                </c:pt>
                <c:pt idx="35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E-48F0-B088-DF3BF8876E37}"/>
            </c:ext>
          </c:extLst>
        </c:ser>
        <c:ser>
          <c:idx val="1"/>
          <c:order val="1"/>
          <c:tx>
            <c:strRef>
              <c:f>Planilha1!$F$1</c:f>
              <c:strCache>
                <c:ptCount val="1"/>
                <c:pt idx="0">
                  <c:v>Projetado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Planilha1!$F$2:$F$44</c:f>
              <c:numCache>
                <c:formatCode>General</c:formatCode>
                <c:ptCount val="43"/>
                <c:pt idx="0">
                  <c:v>11.56951396826395</c:v>
                </c:pt>
                <c:pt idx="1">
                  <c:v>19.666103036670137</c:v>
                </c:pt>
                <c:pt idx="2">
                  <c:v>27.70962925155316</c:v>
                </c:pt>
                <c:pt idx="3">
                  <c:v>18.881527329902323</c:v>
                </c:pt>
                <c:pt idx="4">
                  <c:v>27.16417098975959</c:v>
                </c:pt>
                <c:pt idx="5">
                  <c:v>36.647036632372959</c:v>
                </c:pt>
                <c:pt idx="6">
                  <c:v>58.517007761082446</c:v>
                </c:pt>
                <c:pt idx="7">
                  <c:v>55.69876515991966</c:v>
                </c:pt>
                <c:pt idx="8">
                  <c:v>51.037531423677656</c:v>
                </c:pt>
                <c:pt idx="9">
                  <c:v>55.984787988595478</c:v>
                </c:pt>
                <c:pt idx="10">
                  <c:v>43.03495442505799</c:v>
                </c:pt>
                <c:pt idx="11">
                  <c:v>92.685113898781765</c:v>
                </c:pt>
                <c:pt idx="12">
                  <c:v>72.358975949895438</c:v>
                </c:pt>
                <c:pt idx="13">
                  <c:v>91.530851228968643</c:v>
                </c:pt>
                <c:pt idx="14">
                  <c:v>105.33031000964952</c:v>
                </c:pt>
                <c:pt idx="15">
                  <c:v>61.762801156910498</c:v>
                </c:pt>
                <c:pt idx="16">
                  <c:v>79.038407280868739</c:v>
                </c:pt>
                <c:pt idx="17">
                  <c:v>97.022289523540636</c:v>
                </c:pt>
                <c:pt idx="18">
                  <c:v>143.28482431633995</c:v>
                </c:pt>
                <c:pt idx="19">
                  <c:v>127.69314233103077</c:v>
                </c:pt>
                <c:pt idx="20">
                  <c:v>110.5920975985868</c:v>
                </c:pt>
                <c:pt idx="21">
                  <c:v>115.52273861530394</c:v>
                </c:pt>
                <c:pt idx="22">
                  <c:v>85.075466641887488</c:v>
                </c:pt>
                <c:pt idx="23">
                  <c:v>176.41243342395862</c:v>
                </c:pt>
                <c:pt idx="24">
                  <c:v>133.14843793152693</c:v>
                </c:pt>
                <c:pt idx="25">
                  <c:v>163.39559942126715</c:v>
                </c:pt>
                <c:pt idx="26">
                  <c:v>182.95099076774588</c:v>
                </c:pt>
                <c:pt idx="27">
                  <c:v>104.64407498391866</c:v>
                </c:pt>
                <c:pt idx="28">
                  <c:v>130.91264357197787</c:v>
                </c:pt>
                <c:pt idx="29">
                  <c:v>157.39754241470828</c:v>
                </c:pt>
                <c:pt idx="30">
                  <c:v>228.05264087159742</c:v>
                </c:pt>
                <c:pt idx="31">
                  <c:v>199.68751950214187</c:v>
                </c:pt>
                <c:pt idx="32">
                  <c:v>170.14666377349593</c:v>
                </c:pt>
                <c:pt idx="33">
                  <c:v>175.06068924201244</c:v>
                </c:pt>
                <c:pt idx="34">
                  <c:v>127.11597885871701</c:v>
                </c:pt>
                <c:pt idx="35">
                  <c:v>260.13975294913547</c:v>
                </c:pt>
                <c:pt idx="36">
                  <c:v>193.93789991315865</c:v>
                </c:pt>
                <c:pt idx="37">
                  <c:v>235.26034761356567</c:v>
                </c:pt>
                <c:pt idx="38">
                  <c:v>260.57167152584191</c:v>
                </c:pt>
                <c:pt idx="39">
                  <c:v>147.52534881092711</c:v>
                </c:pt>
                <c:pt idx="40">
                  <c:v>182.78687986308711</c:v>
                </c:pt>
                <c:pt idx="41">
                  <c:v>217.7727953058758</c:v>
                </c:pt>
                <c:pt idx="42">
                  <c:v>312.82045742685438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E-48F0-B088-DF3BF887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24680"/>
        <c:axId val="689829272"/>
      </c:lineChart>
      <c:catAx>
        <c:axId val="68982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29272"/>
        <c:crosses val="autoZero"/>
        <c:auto val="1"/>
        <c:lblAlgn val="ctr"/>
        <c:lblOffset val="100"/>
        <c:noMultiLvlLbl val="0"/>
      </c:catAx>
      <c:valAx>
        <c:axId val="6898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16</xdr:row>
      <xdr:rowOff>85725</xdr:rowOff>
    </xdr:from>
    <xdr:to>
      <xdr:col>25</xdr:col>
      <xdr:colOff>66675</xdr:colOff>
      <xdr:row>30</xdr:row>
      <xdr:rowOff>161925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31</xdr:row>
      <xdr:rowOff>9525</xdr:rowOff>
    </xdr:from>
    <xdr:to>
      <xdr:col>24</xdr:col>
      <xdr:colOff>171450</xdr:colOff>
      <xdr:row>45</xdr:row>
      <xdr:rowOff>85725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400050</xdr:colOff>
      <xdr:row>0</xdr:row>
      <xdr:rowOff>114300</xdr:rowOff>
    </xdr:from>
    <xdr:to>
      <xdr:col>26</xdr:col>
      <xdr:colOff>95250</xdr:colOff>
      <xdr:row>15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66675</xdr:rowOff>
    </xdr:from>
    <xdr:to>
      <xdr:col>8</xdr:col>
      <xdr:colOff>57150</xdr:colOff>
      <xdr:row>63</xdr:row>
      <xdr:rowOff>142875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A22" workbookViewId="0">
      <selection activeCell="F37" sqref="F37:F49"/>
    </sheetView>
  </sheetViews>
  <sheetFormatPr defaultRowHeight="15" x14ac:dyDescent="0.25"/>
  <cols>
    <col min="1" max="1" width="18.42578125" customWidth="1"/>
    <col min="2" max="2" width="23.5703125" customWidth="1"/>
    <col min="3" max="3" width="10.7109375" customWidth="1"/>
    <col min="4" max="4" width="21.140625" hidden="1" customWidth="1"/>
    <col min="5" max="5" width="15.42578125" customWidth="1"/>
    <col min="6" max="6" width="12.42578125" customWidth="1"/>
  </cols>
  <sheetData>
    <row r="1" spans="1:19" x14ac:dyDescent="0.25">
      <c r="A1" s="2" t="s">
        <v>0</v>
      </c>
      <c r="B1" s="1" t="s">
        <v>1</v>
      </c>
      <c r="C1" s="1" t="s">
        <v>14</v>
      </c>
      <c r="D1" s="1" t="s">
        <v>15</v>
      </c>
      <c r="E1" s="1" t="s">
        <v>18</v>
      </c>
      <c r="F1" s="1" t="s">
        <v>19</v>
      </c>
      <c r="G1" s="1" t="s">
        <v>20</v>
      </c>
      <c r="J1" s="5">
        <v>2013</v>
      </c>
      <c r="K1" s="5">
        <v>2014</v>
      </c>
      <c r="L1" s="5">
        <v>2015</v>
      </c>
      <c r="P1" s="5">
        <v>2013</v>
      </c>
      <c r="Q1" s="5">
        <v>2014</v>
      </c>
      <c r="R1" s="5">
        <v>2015</v>
      </c>
      <c r="S1" t="s">
        <v>17</v>
      </c>
    </row>
    <row r="2" spans="1:19" x14ac:dyDescent="0.25">
      <c r="A2" s="3">
        <v>41275</v>
      </c>
      <c r="B2" s="4">
        <v>13</v>
      </c>
      <c r="C2">
        <v>12.76576576557529</v>
      </c>
      <c r="D2">
        <f>B2-C2</f>
        <v>0.2342342344247097</v>
      </c>
      <c r="E2" s="12">
        <v>-9.3707797814777741E-2</v>
      </c>
      <c r="F2">
        <f>C2*(1+E2)</f>
        <v>11.56951396826395</v>
      </c>
      <c r="G2">
        <f>B2-F2</f>
        <v>1.4304860317360504</v>
      </c>
      <c r="I2" s="5" t="s">
        <v>2</v>
      </c>
      <c r="J2" s="9">
        <v>13</v>
      </c>
      <c r="K2" s="9">
        <v>73</v>
      </c>
      <c r="L2" s="9">
        <v>134</v>
      </c>
      <c r="O2" s="5" t="s">
        <v>2</v>
      </c>
      <c r="P2" s="9">
        <f>J18/J2</f>
        <v>1.8018018032669978E-2</v>
      </c>
      <c r="Q2" s="9">
        <f t="shared" ref="Q2:R2" si="0">K18/K2</f>
        <v>-9.3707797814777741E-2</v>
      </c>
      <c r="R2" s="9">
        <f t="shared" si="0"/>
        <v>-9.6384871010315218E-2</v>
      </c>
      <c r="S2">
        <f>MEDIAN(P2:R2)</f>
        <v>-9.3707797814777741E-2</v>
      </c>
    </row>
    <row r="3" spans="1:19" x14ac:dyDescent="0.25">
      <c r="A3" s="3">
        <v>41306</v>
      </c>
      <c r="B3" s="4">
        <v>19</v>
      </c>
      <c r="C3">
        <v>18.355341055150582</v>
      </c>
      <c r="D3">
        <f t="shared" ref="D3:D37" si="1">B3-C3</f>
        <v>0.64465894484941799</v>
      </c>
      <c r="E3" s="12">
        <v>7.1410385542890711E-2</v>
      </c>
      <c r="F3">
        <f t="shared" ref="F3:F49" si="2">C3*(1+E3)</f>
        <v>19.666103036670137</v>
      </c>
      <c r="G3">
        <f t="shared" ref="G3:G37" si="3">B3-F3</f>
        <v>-0.66610303667013682</v>
      </c>
      <c r="I3" s="5" t="s">
        <v>3</v>
      </c>
      <c r="J3" s="9">
        <v>19</v>
      </c>
      <c r="K3" s="9">
        <v>92</v>
      </c>
      <c r="L3" s="9">
        <v>166</v>
      </c>
      <c r="O3" s="5" t="s">
        <v>3</v>
      </c>
      <c r="P3" s="9">
        <f t="shared" ref="P3:P13" si="4">J19/J3</f>
        <v>3.3929418149969366E-2</v>
      </c>
      <c r="Q3" s="9">
        <f t="shared" ref="Q3:Q13" si="5">K19/K3</f>
        <v>7.1410385542890711E-2</v>
      </c>
      <c r="R3" s="9">
        <f t="shared" ref="R3:R13" si="6">L19/L3</f>
        <v>8.1294289126761843E-2</v>
      </c>
      <c r="S3">
        <f t="shared" ref="S3:S13" si="7">MEDIAN(P3:R3)</f>
        <v>7.1410385542890711E-2</v>
      </c>
    </row>
    <row r="4" spans="1:19" x14ac:dyDescent="0.25">
      <c r="A4" s="3">
        <v>41334</v>
      </c>
      <c r="B4" s="4">
        <v>30</v>
      </c>
      <c r="C4">
        <v>23.944916344725868</v>
      </c>
      <c r="D4">
        <f t="shared" si="1"/>
        <v>6.0550836552741316</v>
      </c>
      <c r="E4" s="12">
        <v>0.15722389055898753</v>
      </c>
      <c r="F4">
        <f t="shared" si="2"/>
        <v>27.70962925155316</v>
      </c>
      <c r="G4">
        <f t="shared" si="3"/>
        <v>2.2903707484468399</v>
      </c>
      <c r="I4" s="5" t="s">
        <v>4</v>
      </c>
      <c r="J4" s="9">
        <v>30</v>
      </c>
      <c r="K4" s="9">
        <v>108</v>
      </c>
      <c r="L4" s="9">
        <v>187</v>
      </c>
      <c r="O4" s="5" t="s">
        <v>4</v>
      </c>
      <c r="P4" s="9">
        <f t="shared" si="4"/>
        <v>0.20183612184247104</v>
      </c>
      <c r="Q4" s="9">
        <f t="shared" si="5"/>
        <v>0.15722389055898753</v>
      </c>
      <c r="R4" s="9">
        <f t="shared" si="6"/>
        <v>0.15457367222174959</v>
      </c>
      <c r="S4">
        <f t="shared" si="7"/>
        <v>0.15722389055898753</v>
      </c>
    </row>
    <row r="5" spans="1:19" x14ac:dyDescent="0.25">
      <c r="A5" s="3">
        <v>41365</v>
      </c>
      <c r="B5" s="4">
        <v>25</v>
      </c>
      <c r="C5">
        <v>29.534491634301162</v>
      </c>
      <c r="D5">
        <f t="shared" si="1"/>
        <v>-4.5344916343011619</v>
      </c>
      <c r="E5" s="12">
        <v>-0.36069570576344567</v>
      </c>
      <c r="F5">
        <f t="shared" si="2"/>
        <v>18.881527329902323</v>
      </c>
      <c r="G5">
        <f t="shared" si="3"/>
        <v>6.1184726700976775</v>
      </c>
      <c r="I5" s="5" t="s">
        <v>5</v>
      </c>
      <c r="J5" s="9">
        <v>25</v>
      </c>
      <c r="K5" s="9">
        <v>71</v>
      </c>
      <c r="L5" s="9">
        <v>120</v>
      </c>
      <c r="O5" s="5" t="s">
        <v>5</v>
      </c>
      <c r="P5" s="9">
        <f t="shared" si="4"/>
        <v>-0.18137966537204647</v>
      </c>
      <c r="Q5" s="9">
        <f t="shared" si="5"/>
        <v>-0.36069570576344567</v>
      </c>
      <c r="R5" s="9">
        <f t="shared" si="6"/>
        <v>-0.36403582153423408</v>
      </c>
      <c r="S5">
        <f t="shared" si="7"/>
        <v>-0.36069570576344567</v>
      </c>
    </row>
    <row r="6" spans="1:19" x14ac:dyDescent="0.25">
      <c r="A6" s="3">
        <v>41395</v>
      </c>
      <c r="B6" s="4">
        <v>31</v>
      </c>
      <c r="C6">
        <v>35.124066923876448</v>
      </c>
      <c r="D6">
        <f t="shared" si="1"/>
        <v>-4.1240669238764482</v>
      </c>
      <c r="E6" s="12">
        <v>-0.22662227444698105</v>
      </c>
      <c r="F6">
        <f t="shared" si="2"/>
        <v>27.16417098975959</v>
      </c>
      <c r="G6">
        <f t="shared" si="3"/>
        <v>3.8358290102404098</v>
      </c>
      <c r="I6" s="5" t="s">
        <v>6</v>
      </c>
      <c r="J6" s="9">
        <v>31</v>
      </c>
      <c r="K6" s="9">
        <v>82</v>
      </c>
      <c r="L6" s="9">
        <v>138</v>
      </c>
      <c r="O6" s="5" t="s">
        <v>6</v>
      </c>
      <c r="P6" s="9">
        <f t="shared" si="4"/>
        <v>-0.13303441689924025</v>
      </c>
      <c r="Q6" s="9">
        <f t="shared" si="5"/>
        <v>-0.24632890730219431</v>
      </c>
      <c r="R6" s="9">
        <f t="shared" si="6"/>
        <v>-0.22662227444698105</v>
      </c>
      <c r="S6">
        <f t="shared" si="7"/>
        <v>-0.22662227444698105</v>
      </c>
    </row>
    <row r="7" spans="1:19" x14ac:dyDescent="0.25">
      <c r="A7" s="3">
        <v>41426</v>
      </c>
      <c r="B7" s="4">
        <v>37</v>
      </c>
      <c r="C7">
        <v>40.713642213451742</v>
      </c>
      <c r="D7">
        <f t="shared" si="1"/>
        <v>-3.7136422134517417</v>
      </c>
      <c r="E7" s="12">
        <v>-9.9883119268930898E-2</v>
      </c>
      <c r="F7">
        <f t="shared" si="2"/>
        <v>36.647036632372959</v>
      </c>
      <c r="G7">
        <f t="shared" si="3"/>
        <v>0.35296336762704072</v>
      </c>
      <c r="I7" s="5" t="s">
        <v>7</v>
      </c>
      <c r="J7" s="9">
        <v>37</v>
      </c>
      <c r="K7" s="9">
        <v>98</v>
      </c>
      <c r="L7" s="9">
        <v>159</v>
      </c>
      <c r="O7" s="5" t="s">
        <v>7</v>
      </c>
      <c r="P7" s="9">
        <f t="shared" si="4"/>
        <v>-0.10036870847166869</v>
      </c>
      <c r="Q7" s="9">
        <f t="shared" si="5"/>
        <v>-9.9883119268930898E-2</v>
      </c>
      <c r="R7" s="9">
        <f t="shared" si="6"/>
        <v>-9.9770120523639483E-2</v>
      </c>
      <c r="S7">
        <f t="shared" si="7"/>
        <v>-9.9883119268930898E-2</v>
      </c>
    </row>
    <row r="8" spans="1:19" x14ac:dyDescent="0.25">
      <c r="A8" s="3">
        <v>41456</v>
      </c>
      <c r="B8" s="4">
        <v>63</v>
      </c>
      <c r="C8">
        <v>46.303217503027028</v>
      </c>
      <c r="D8">
        <f t="shared" si="1"/>
        <v>16.696782496972972</v>
      </c>
      <c r="E8" s="12">
        <v>0.26377843520824346</v>
      </c>
      <c r="F8">
        <f t="shared" si="2"/>
        <v>58.517007761082446</v>
      </c>
      <c r="G8">
        <f t="shared" si="3"/>
        <v>4.4829922389175536</v>
      </c>
      <c r="I8" s="5" t="s">
        <v>8</v>
      </c>
      <c r="J8" s="9">
        <v>63</v>
      </c>
      <c r="K8" s="9">
        <v>154</v>
      </c>
      <c r="L8" s="9">
        <v>244</v>
      </c>
      <c r="O8" s="5" t="s">
        <v>8</v>
      </c>
      <c r="P8" s="9">
        <f t="shared" si="4"/>
        <v>0.2650282936027456</v>
      </c>
      <c r="Q8" s="9">
        <f t="shared" si="5"/>
        <v>0.26377843520824346</v>
      </c>
      <c r="R8" s="9">
        <f t="shared" si="6"/>
        <v>0.26043842437363124</v>
      </c>
      <c r="S8">
        <f t="shared" si="7"/>
        <v>0.26377843520824346</v>
      </c>
    </row>
    <row r="9" spans="1:19" x14ac:dyDescent="0.25">
      <c r="A9" s="3">
        <v>41487</v>
      </c>
      <c r="B9" s="4">
        <v>56</v>
      </c>
      <c r="C9">
        <v>51.892792792602322</v>
      </c>
      <c r="D9">
        <f t="shared" si="1"/>
        <v>4.1072072073976784</v>
      </c>
      <c r="E9" s="12">
        <v>7.3342985846387113E-2</v>
      </c>
      <c r="F9">
        <f t="shared" si="2"/>
        <v>55.69876515991966</v>
      </c>
      <c r="G9">
        <f t="shared" si="3"/>
        <v>0.3012348400803404</v>
      </c>
      <c r="I9" s="5" t="s">
        <v>9</v>
      </c>
      <c r="J9" s="9">
        <v>56</v>
      </c>
      <c r="K9" s="9">
        <v>130</v>
      </c>
      <c r="L9" s="9">
        <v>199</v>
      </c>
      <c r="O9" s="5" t="s">
        <v>9</v>
      </c>
      <c r="P9" s="9">
        <f t="shared" si="4"/>
        <v>7.3342985846387113E-2</v>
      </c>
      <c r="Q9" s="9">
        <f t="shared" si="5"/>
        <v>8.486387486534E-2</v>
      </c>
      <c r="R9" s="9">
        <f t="shared" si="6"/>
        <v>6.5112564108496154E-2</v>
      </c>
      <c r="S9">
        <f t="shared" si="7"/>
        <v>7.3342985846387113E-2</v>
      </c>
    </row>
    <row r="10" spans="1:19" x14ac:dyDescent="0.25">
      <c r="A10" s="3">
        <v>41518</v>
      </c>
      <c r="B10" s="4">
        <v>53</v>
      </c>
      <c r="C10">
        <v>57.482368082177615</v>
      </c>
      <c r="D10">
        <f t="shared" si="1"/>
        <v>-4.4823680821776151</v>
      </c>
      <c r="E10" s="12">
        <v>-0.11211849604536692</v>
      </c>
      <c r="F10">
        <f t="shared" si="2"/>
        <v>51.037531423677656</v>
      </c>
      <c r="G10">
        <f t="shared" si="3"/>
        <v>1.9624685763223439</v>
      </c>
      <c r="I10" s="5" t="s">
        <v>10</v>
      </c>
      <c r="J10" s="9">
        <v>53</v>
      </c>
      <c r="K10" s="9">
        <v>112</v>
      </c>
      <c r="L10" s="9">
        <v>172</v>
      </c>
      <c r="O10" s="5" t="s">
        <v>10</v>
      </c>
      <c r="P10" s="9">
        <f t="shared" si="4"/>
        <v>-8.4572982682596512E-2</v>
      </c>
      <c r="Q10" s="9">
        <f t="shared" si="5"/>
        <v>-0.11211849604536692</v>
      </c>
      <c r="R10" s="9">
        <f t="shared" si="6"/>
        <v>-0.11414055251153814</v>
      </c>
      <c r="S10">
        <f t="shared" si="7"/>
        <v>-0.11211849604536692</v>
      </c>
    </row>
    <row r="11" spans="1:19" x14ac:dyDescent="0.25">
      <c r="A11" s="3">
        <v>41548</v>
      </c>
      <c r="B11" s="4">
        <v>59</v>
      </c>
      <c r="C11">
        <v>63.071943371752901</v>
      </c>
      <c r="D11">
        <f t="shared" si="1"/>
        <v>-4.0719433717529014</v>
      </c>
      <c r="E11" s="12">
        <v>-0.11236621236458427</v>
      </c>
      <c r="F11">
        <f t="shared" si="2"/>
        <v>55.984787988595478</v>
      </c>
      <c r="G11">
        <f t="shared" si="3"/>
        <v>3.0152120114045218</v>
      </c>
      <c r="I11" s="5" t="s">
        <v>11</v>
      </c>
      <c r="J11" s="9">
        <v>59</v>
      </c>
      <c r="K11" s="9">
        <v>117</v>
      </c>
      <c r="L11" s="9">
        <v>177</v>
      </c>
      <c r="O11" s="5" t="s">
        <v>11</v>
      </c>
      <c r="P11" s="9">
        <f t="shared" si="4"/>
        <v>-6.9015989351744092E-2</v>
      </c>
      <c r="Q11" s="9">
        <f t="shared" si="5"/>
        <v>-0.11236621236458427</v>
      </c>
      <c r="R11" s="9">
        <f t="shared" si="6"/>
        <v>-0.11424717695796527</v>
      </c>
      <c r="S11">
        <f t="shared" si="7"/>
        <v>-0.11236621236458427</v>
      </c>
    </row>
    <row r="12" spans="1:19" x14ac:dyDescent="0.25">
      <c r="A12" s="3">
        <v>41579</v>
      </c>
      <c r="B12" s="4">
        <v>50</v>
      </c>
      <c r="C12">
        <v>68.661518661328188</v>
      </c>
      <c r="D12">
        <f t="shared" si="1"/>
        <v>-18.661518661328188</v>
      </c>
      <c r="E12" s="12">
        <v>-0.37323037322656377</v>
      </c>
      <c r="F12">
        <f t="shared" si="2"/>
        <v>43.03495442505799</v>
      </c>
      <c r="G12">
        <f t="shared" si="3"/>
        <v>6.9650455749420104</v>
      </c>
      <c r="I12" s="5" t="s">
        <v>12</v>
      </c>
      <c r="J12" s="9">
        <v>50</v>
      </c>
      <c r="K12" s="9">
        <v>101</v>
      </c>
      <c r="L12" s="9">
        <v>147</v>
      </c>
      <c r="O12" s="5" t="s">
        <v>12</v>
      </c>
      <c r="P12" s="9">
        <f t="shared" si="4"/>
        <v>-0.37323037322656377</v>
      </c>
      <c r="Q12" s="9">
        <f t="shared" si="5"/>
        <v>-0.34392497164585795</v>
      </c>
      <c r="R12" s="9">
        <f t="shared" si="6"/>
        <v>-0.37966888170840235</v>
      </c>
      <c r="S12">
        <f t="shared" si="7"/>
        <v>-0.37323037322656377</v>
      </c>
    </row>
    <row r="13" spans="1:19" x14ac:dyDescent="0.25">
      <c r="A13" s="3">
        <v>41609</v>
      </c>
      <c r="B13" s="4">
        <v>98</v>
      </c>
      <c r="C13">
        <v>74.251093950903481</v>
      </c>
      <c r="D13">
        <f t="shared" si="1"/>
        <v>23.748906049096519</v>
      </c>
      <c r="E13" s="12">
        <v>0.24826597113932475</v>
      </c>
      <c r="F13">
        <f t="shared" si="2"/>
        <v>92.685113898781765</v>
      </c>
      <c r="G13">
        <f t="shared" si="3"/>
        <v>5.3148861012182351</v>
      </c>
      <c r="I13" s="5" t="s">
        <v>13</v>
      </c>
      <c r="J13" s="9">
        <v>98</v>
      </c>
      <c r="K13" s="9">
        <v>188</v>
      </c>
      <c r="L13" s="9">
        <v>278</v>
      </c>
      <c r="O13" s="5" t="s">
        <v>13</v>
      </c>
      <c r="P13" s="9">
        <f t="shared" si="4"/>
        <v>0.24233577601118897</v>
      </c>
      <c r="Q13" s="9">
        <f t="shared" si="5"/>
        <v>0.24826597113932475</v>
      </c>
      <c r="R13" s="9">
        <f t="shared" si="6"/>
        <v>0.25035647158017826</v>
      </c>
      <c r="S13">
        <f t="shared" si="7"/>
        <v>0.24826597113932475</v>
      </c>
    </row>
    <row r="14" spans="1:19" x14ac:dyDescent="0.25">
      <c r="A14" s="3">
        <v>41640</v>
      </c>
      <c r="B14" s="4">
        <v>73</v>
      </c>
      <c r="C14">
        <v>79.840669240478775</v>
      </c>
      <c r="D14">
        <f t="shared" si="1"/>
        <v>-6.8406692404787748</v>
      </c>
      <c r="E14" s="13">
        <v>-9.3707797814777741E-2</v>
      </c>
      <c r="F14">
        <f t="shared" si="2"/>
        <v>72.358975949895438</v>
      </c>
      <c r="G14">
        <f t="shared" si="3"/>
        <v>0.64102405010456209</v>
      </c>
      <c r="I14" s="5"/>
    </row>
    <row r="15" spans="1:19" x14ac:dyDescent="0.25">
      <c r="A15" s="3">
        <v>41671</v>
      </c>
      <c r="B15" s="4">
        <v>92</v>
      </c>
      <c r="C15">
        <v>85.430244530054054</v>
      </c>
      <c r="D15">
        <f t="shared" si="1"/>
        <v>6.5697554699459459</v>
      </c>
      <c r="E15" s="13">
        <v>7.1410385542890711E-2</v>
      </c>
      <c r="F15">
        <f t="shared" si="2"/>
        <v>91.530851228968643</v>
      </c>
      <c r="G15">
        <f t="shared" si="3"/>
        <v>0.46914877103135666</v>
      </c>
    </row>
    <row r="16" spans="1:19" x14ac:dyDescent="0.25">
      <c r="A16" s="3">
        <v>41699</v>
      </c>
      <c r="B16" s="4">
        <v>108</v>
      </c>
      <c r="C16">
        <v>91.019819819629348</v>
      </c>
      <c r="D16">
        <f t="shared" si="1"/>
        <v>16.980180180370652</v>
      </c>
      <c r="E16" s="13">
        <v>0.15722389055898753</v>
      </c>
      <c r="F16">
        <f t="shared" si="2"/>
        <v>105.33031000964952</v>
      </c>
      <c r="G16">
        <f t="shared" si="3"/>
        <v>2.6696899903504772</v>
      </c>
    </row>
    <row r="17" spans="1:17" x14ac:dyDescent="0.25">
      <c r="A17" s="3">
        <v>41730</v>
      </c>
      <c r="B17" s="4">
        <v>71</v>
      </c>
      <c r="C17">
        <v>96.609395109204641</v>
      </c>
      <c r="D17">
        <f t="shared" si="1"/>
        <v>-25.609395109204641</v>
      </c>
      <c r="E17" s="13">
        <v>-0.36069570576344567</v>
      </c>
      <c r="F17">
        <f t="shared" si="2"/>
        <v>61.762801156910498</v>
      </c>
      <c r="G17">
        <f t="shared" si="3"/>
        <v>9.2371988430895016</v>
      </c>
      <c r="J17" s="5">
        <v>2013</v>
      </c>
      <c r="K17" s="5">
        <v>2014</v>
      </c>
      <c r="L17" s="5">
        <v>2015</v>
      </c>
      <c r="M17">
        <v>2016</v>
      </c>
      <c r="Q17" t="s">
        <v>16</v>
      </c>
    </row>
    <row r="18" spans="1:17" x14ac:dyDescent="0.25">
      <c r="A18" s="3">
        <v>41760</v>
      </c>
      <c r="B18" s="4">
        <v>82</v>
      </c>
      <c r="C18">
        <v>102.19897039877993</v>
      </c>
      <c r="D18">
        <f t="shared" si="1"/>
        <v>-20.198970398779934</v>
      </c>
      <c r="E18" s="13">
        <v>-0.22662227444698105</v>
      </c>
      <c r="F18">
        <f t="shared" si="2"/>
        <v>79.038407280868739</v>
      </c>
      <c r="G18">
        <f t="shared" si="3"/>
        <v>2.9615927191312608</v>
      </c>
      <c r="I18" s="5" t="s">
        <v>2</v>
      </c>
      <c r="J18">
        <v>0.2342342344247097</v>
      </c>
      <c r="K18">
        <v>-6.8406692404787748</v>
      </c>
      <c r="L18">
        <v>-12.91557271538224</v>
      </c>
      <c r="M18">
        <f>L18+Q18</f>
        <v>-19.490476190285715</v>
      </c>
      <c r="O18">
        <f>K18-J18</f>
        <v>-7.0749034749034845</v>
      </c>
      <c r="P18">
        <f>L18-K18</f>
        <v>-6.0749034749034649</v>
      </c>
      <c r="Q18">
        <f>MEDIAN(O18:P18)</f>
        <v>-6.5749034749034747</v>
      </c>
    </row>
    <row r="19" spans="1:17" x14ac:dyDescent="0.25">
      <c r="A19" s="3">
        <v>41791</v>
      </c>
      <c r="B19" s="4">
        <v>98</v>
      </c>
      <c r="C19">
        <v>107.78854568835523</v>
      </c>
      <c r="D19">
        <f t="shared" si="1"/>
        <v>-9.788545688355228</v>
      </c>
      <c r="E19" s="13">
        <v>-9.9883119268930898E-2</v>
      </c>
      <c r="F19">
        <f t="shared" si="2"/>
        <v>97.022289523540636</v>
      </c>
      <c r="G19">
        <f t="shared" si="3"/>
        <v>0.97771047645936449</v>
      </c>
      <c r="I19" s="5" t="s">
        <v>3</v>
      </c>
      <c r="J19">
        <v>0.64465894484941799</v>
      </c>
      <c r="K19">
        <v>6.5697554699459459</v>
      </c>
      <c r="L19">
        <v>13.494851995042467</v>
      </c>
      <c r="M19">
        <f t="shared" ref="M19:M29" si="8">L19+Q19</f>
        <v>19.919948520138991</v>
      </c>
      <c r="O19">
        <f>K19-J19</f>
        <v>5.925096525096528</v>
      </c>
      <c r="P19">
        <f>L19-K19</f>
        <v>6.9250965250965208</v>
      </c>
      <c r="Q19">
        <f t="shared" ref="Q19:Q29" si="9">MEDIAN(O19:P19)</f>
        <v>6.4250965250965244</v>
      </c>
    </row>
    <row r="20" spans="1:17" x14ac:dyDescent="0.25">
      <c r="A20" s="3">
        <v>41821</v>
      </c>
      <c r="B20" s="4">
        <v>154</v>
      </c>
      <c r="C20">
        <v>113.37812097793051</v>
      </c>
      <c r="D20">
        <f t="shared" si="1"/>
        <v>40.621879022069493</v>
      </c>
      <c r="E20" s="13">
        <v>0.26377843520824346</v>
      </c>
      <c r="F20">
        <f t="shared" si="2"/>
        <v>143.28482431633995</v>
      </c>
      <c r="G20">
        <f t="shared" si="3"/>
        <v>10.71517568366005</v>
      </c>
      <c r="I20" s="5" t="s">
        <v>4</v>
      </c>
      <c r="J20">
        <v>6.0550836552741316</v>
      </c>
      <c r="K20">
        <v>16.980180180370652</v>
      </c>
      <c r="L20">
        <v>28.905276705467173</v>
      </c>
      <c r="M20">
        <f t="shared" si="8"/>
        <v>40.330373230563694</v>
      </c>
      <c r="O20">
        <f>K20-J20</f>
        <v>10.925096525096521</v>
      </c>
      <c r="P20">
        <f>L20-K20</f>
        <v>11.925096525096521</v>
      </c>
      <c r="Q20">
        <f t="shared" si="9"/>
        <v>11.425096525096521</v>
      </c>
    </row>
    <row r="21" spans="1:17" x14ac:dyDescent="0.25">
      <c r="A21" s="3">
        <v>41852</v>
      </c>
      <c r="B21" s="4">
        <v>130</v>
      </c>
      <c r="C21">
        <v>118.9676962675058</v>
      </c>
      <c r="D21">
        <f t="shared" si="1"/>
        <v>11.032303732494199</v>
      </c>
      <c r="E21" s="13">
        <v>7.3342985846387113E-2</v>
      </c>
      <c r="F21">
        <f t="shared" si="2"/>
        <v>127.69314233103077</v>
      </c>
      <c r="G21">
        <f t="shared" si="3"/>
        <v>2.3068576689692293</v>
      </c>
      <c r="I21" s="5" t="s">
        <v>5</v>
      </c>
      <c r="J21">
        <v>-4.5344916343011619</v>
      </c>
      <c r="K21">
        <v>-25.609395109204641</v>
      </c>
      <c r="L21">
        <v>-43.684298584108092</v>
      </c>
      <c r="M21">
        <f t="shared" si="8"/>
        <v>-63.259202059011557</v>
      </c>
      <c r="O21">
        <f>K21-J21</f>
        <v>-21.074903474903479</v>
      </c>
      <c r="P21">
        <f>L21-K21</f>
        <v>-18.074903474903451</v>
      </c>
      <c r="Q21">
        <f t="shared" si="9"/>
        <v>-19.574903474903465</v>
      </c>
    </row>
    <row r="22" spans="1:17" x14ac:dyDescent="0.25">
      <c r="A22" s="3">
        <v>41883</v>
      </c>
      <c r="B22" s="4">
        <v>112</v>
      </c>
      <c r="C22">
        <v>124.55727155708109</v>
      </c>
      <c r="D22">
        <f t="shared" si="1"/>
        <v>-12.557271557081094</v>
      </c>
      <c r="E22" s="13">
        <v>-0.11211849604536692</v>
      </c>
      <c r="F22">
        <f t="shared" si="2"/>
        <v>110.5920975985868</v>
      </c>
      <c r="G22">
        <f t="shared" si="3"/>
        <v>1.407902401413196</v>
      </c>
      <c r="I22" s="5" t="s">
        <v>6</v>
      </c>
      <c r="J22">
        <v>-4.1240669238764482</v>
      </c>
      <c r="K22">
        <v>-20.198970398779934</v>
      </c>
      <c r="L22">
        <v>-31.273873873683385</v>
      </c>
      <c r="M22">
        <f t="shared" si="8"/>
        <v>-44.84877734858685</v>
      </c>
      <c r="O22">
        <f>K22-J22</f>
        <v>-16.074903474903486</v>
      </c>
      <c r="P22">
        <f>L22-K22</f>
        <v>-11.074903474903451</v>
      </c>
      <c r="Q22">
        <f t="shared" si="9"/>
        <v>-13.574903474903468</v>
      </c>
    </row>
    <row r="23" spans="1:17" x14ac:dyDescent="0.25">
      <c r="A23" s="3">
        <v>41913</v>
      </c>
      <c r="B23" s="4">
        <v>117</v>
      </c>
      <c r="C23">
        <v>130.14684684665636</v>
      </c>
      <c r="D23">
        <f t="shared" si="1"/>
        <v>-13.146846846656359</v>
      </c>
      <c r="E23" s="13">
        <v>-0.11236621236458427</v>
      </c>
      <c r="F23">
        <f t="shared" si="2"/>
        <v>115.52273861530394</v>
      </c>
      <c r="G23">
        <f t="shared" si="3"/>
        <v>1.4772613846960638</v>
      </c>
      <c r="I23" s="5" t="s">
        <v>7</v>
      </c>
      <c r="J23">
        <v>-3.7136422134517417</v>
      </c>
      <c r="K23">
        <v>-9.788545688355228</v>
      </c>
      <c r="L23">
        <v>-15.863449163258679</v>
      </c>
      <c r="M23">
        <f t="shared" si="8"/>
        <v>-21.938352638162147</v>
      </c>
      <c r="O23">
        <f>K23-J23</f>
        <v>-6.0749034749034863</v>
      </c>
      <c r="P23">
        <f>L23-K23</f>
        <v>-6.0749034749034507</v>
      </c>
      <c r="Q23">
        <f t="shared" si="9"/>
        <v>-6.0749034749034685</v>
      </c>
    </row>
    <row r="24" spans="1:17" x14ac:dyDescent="0.25">
      <c r="A24" s="3">
        <v>41944</v>
      </c>
      <c r="B24" s="4">
        <v>101</v>
      </c>
      <c r="C24">
        <v>135.73642213623165</v>
      </c>
      <c r="D24">
        <f t="shared" si="1"/>
        <v>-34.736422136231653</v>
      </c>
      <c r="E24" s="13">
        <v>-0.37323037322656377</v>
      </c>
      <c r="F24">
        <f t="shared" si="2"/>
        <v>85.075466641887488</v>
      </c>
      <c r="G24">
        <f t="shared" si="3"/>
        <v>15.924533358112512</v>
      </c>
      <c r="I24" s="5" t="s">
        <v>8</v>
      </c>
      <c r="J24">
        <v>16.696782496972972</v>
      </c>
      <c r="K24">
        <v>40.621879022069493</v>
      </c>
      <c r="L24">
        <v>63.546975547166028</v>
      </c>
      <c r="M24">
        <f t="shared" si="8"/>
        <v>86.972072072262563</v>
      </c>
      <c r="O24">
        <f>K24-J24</f>
        <v>23.925096525096521</v>
      </c>
      <c r="P24">
        <f>L24-K24</f>
        <v>22.925096525096535</v>
      </c>
      <c r="Q24">
        <f t="shared" si="9"/>
        <v>23.425096525096528</v>
      </c>
    </row>
    <row r="25" spans="1:17" x14ac:dyDescent="0.25">
      <c r="A25" s="3">
        <v>41974</v>
      </c>
      <c r="B25" s="4">
        <v>188</v>
      </c>
      <c r="C25">
        <v>141.32599742580695</v>
      </c>
      <c r="D25">
        <f t="shared" si="1"/>
        <v>46.674002574193054</v>
      </c>
      <c r="E25" s="13">
        <v>0.24826597113932475</v>
      </c>
      <c r="F25">
        <f t="shared" si="2"/>
        <v>176.41243342395862</v>
      </c>
      <c r="G25">
        <f t="shared" si="3"/>
        <v>11.587566576041382</v>
      </c>
      <c r="I25" s="5" t="s">
        <v>9</v>
      </c>
      <c r="J25">
        <v>4.1072072073976784</v>
      </c>
      <c r="K25">
        <v>11.032303732494199</v>
      </c>
      <c r="L25">
        <v>12.957400257590734</v>
      </c>
      <c r="M25">
        <f t="shared" si="8"/>
        <v>17.382496782687262</v>
      </c>
      <c r="O25">
        <f>K25-J25</f>
        <v>6.9250965250965208</v>
      </c>
      <c r="P25">
        <f>L25-K25</f>
        <v>1.9250965250965351</v>
      </c>
      <c r="Q25">
        <f t="shared" si="9"/>
        <v>4.425096525096528</v>
      </c>
    </row>
    <row r="26" spans="1:17" x14ac:dyDescent="0.25">
      <c r="A26" s="3">
        <v>42005</v>
      </c>
      <c r="B26" s="4">
        <v>134</v>
      </c>
      <c r="C26">
        <v>146.91557271538224</v>
      </c>
      <c r="D26">
        <f t="shared" si="1"/>
        <v>-12.91557271538224</v>
      </c>
      <c r="E26" s="13">
        <v>-9.3707797814777741E-2</v>
      </c>
      <c r="F26">
        <f t="shared" si="2"/>
        <v>133.14843793152693</v>
      </c>
      <c r="G26">
        <f t="shared" si="3"/>
        <v>0.85156206847307203</v>
      </c>
      <c r="I26" s="5" t="s">
        <v>10</v>
      </c>
      <c r="J26">
        <v>-4.4823680821776151</v>
      </c>
      <c r="K26">
        <v>-12.557271557081094</v>
      </c>
      <c r="L26">
        <v>-19.632175031984559</v>
      </c>
      <c r="M26">
        <f t="shared" si="8"/>
        <v>-27.207078506888031</v>
      </c>
      <c r="O26">
        <f>K26-J26</f>
        <v>-8.0749034749034792</v>
      </c>
      <c r="P26">
        <f>L26-K26</f>
        <v>-7.0749034749034649</v>
      </c>
      <c r="Q26">
        <f t="shared" si="9"/>
        <v>-7.574903474903472</v>
      </c>
    </row>
    <row r="27" spans="1:17" x14ac:dyDescent="0.25">
      <c r="A27" s="3">
        <v>42036</v>
      </c>
      <c r="B27" s="4">
        <v>166</v>
      </c>
      <c r="C27">
        <v>152.50514800495753</v>
      </c>
      <c r="D27">
        <f t="shared" si="1"/>
        <v>13.494851995042467</v>
      </c>
      <c r="E27" s="13">
        <v>7.1410385542890711E-2</v>
      </c>
      <c r="F27">
        <f t="shared" si="2"/>
        <v>163.39559942126715</v>
      </c>
      <c r="G27">
        <f t="shared" si="3"/>
        <v>2.6044005787328501</v>
      </c>
      <c r="I27" s="5" t="s">
        <v>11</v>
      </c>
      <c r="J27">
        <v>-4.0719433717529014</v>
      </c>
      <c r="K27">
        <v>-13.146846846656359</v>
      </c>
      <c r="L27">
        <v>-20.221750321559853</v>
      </c>
      <c r="M27">
        <f t="shared" si="8"/>
        <v>-28.296653796463328</v>
      </c>
      <c r="O27">
        <f>K27-J27</f>
        <v>-9.0749034749034578</v>
      </c>
      <c r="P27">
        <f>L27-K27</f>
        <v>-7.0749034749034934</v>
      </c>
      <c r="Q27">
        <f t="shared" si="9"/>
        <v>-8.0749034749034756</v>
      </c>
    </row>
    <row r="28" spans="1:17" x14ac:dyDescent="0.25">
      <c r="A28" s="3">
        <v>42064</v>
      </c>
      <c r="B28" s="4">
        <v>187</v>
      </c>
      <c r="C28">
        <v>158.09472329453283</v>
      </c>
      <c r="D28">
        <f t="shared" si="1"/>
        <v>28.905276705467173</v>
      </c>
      <c r="E28" s="13">
        <v>0.15722389055898753</v>
      </c>
      <c r="F28">
        <f t="shared" si="2"/>
        <v>182.95099076774588</v>
      </c>
      <c r="G28">
        <f t="shared" si="3"/>
        <v>4.0490092322541216</v>
      </c>
      <c r="I28" s="5" t="s">
        <v>12</v>
      </c>
      <c r="J28">
        <v>-18.661518661328188</v>
      </c>
      <c r="K28">
        <v>-34.736422136231653</v>
      </c>
      <c r="L28">
        <v>-55.811325611135146</v>
      </c>
      <c r="M28">
        <f t="shared" si="8"/>
        <v>-74.386229086038625</v>
      </c>
      <c r="O28">
        <f>K28-J28</f>
        <v>-16.074903474903465</v>
      </c>
      <c r="P28">
        <f>L28-K28</f>
        <v>-21.074903474903493</v>
      </c>
      <c r="Q28">
        <f t="shared" si="9"/>
        <v>-18.574903474903479</v>
      </c>
    </row>
    <row r="29" spans="1:17" x14ac:dyDescent="0.25">
      <c r="A29" s="3">
        <v>42095</v>
      </c>
      <c r="B29" s="4">
        <v>120</v>
      </c>
      <c r="C29">
        <v>163.68429858410809</v>
      </c>
      <c r="D29">
        <f t="shared" si="1"/>
        <v>-43.684298584108092</v>
      </c>
      <c r="E29" s="13">
        <v>-0.36069570576344567</v>
      </c>
      <c r="F29">
        <f t="shared" si="2"/>
        <v>104.64407498391866</v>
      </c>
      <c r="G29">
        <f t="shared" si="3"/>
        <v>15.355925016081343</v>
      </c>
      <c r="I29" s="5" t="s">
        <v>13</v>
      </c>
      <c r="J29">
        <v>23.748906049096519</v>
      </c>
      <c r="K29">
        <v>46.674002574193054</v>
      </c>
      <c r="L29">
        <v>69.59909909928956</v>
      </c>
      <c r="M29">
        <f t="shared" si="8"/>
        <v>92.524195624386081</v>
      </c>
      <c r="O29">
        <f>K29-J29</f>
        <v>22.925096525096535</v>
      </c>
      <c r="P29">
        <f>L29-K29</f>
        <v>22.925096525096507</v>
      </c>
      <c r="Q29">
        <f t="shared" si="9"/>
        <v>22.925096525096521</v>
      </c>
    </row>
    <row r="30" spans="1:17" x14ac:dyDescent="0.25">
      <c r="A30" s="3">
        <v>42125</v>
      </c>
      <c r="B30" s="4">
        <v>138</v>
      </c>
      <c r="C30">
        <v>169.27387387368339</v>
      </c>
      <c r="D30">
        <f t="shared" si="1"/>
        <v>-31.273873873683385</v>
      </c>
      <c r="E30" s="13">
        <v>-0.22662227444698105</v>
      </c>
      <c r="F30">
        <f t="shared" si="2"/>
        <v>130.91264357197787</v>
      </c>
      <c r="G30">
        <f t="shared" si="3"/>
        <v>7.0873564280221331</v>
      </c>
    </row>
    <row r="31" spans="1:17" x14ac:dyDescent="0.25">
      <c r="A31" s="3">
        <v>42156</v>
      </c>
      <c r="B31" s="4">
        <v>159</v>
      </c>
      <c r="C31">
        <v>174.86344916325868</v>
      </c>
      <c r="D31">
        <f t="shared" si="1"/>
        <v>-15.863449163258679</v>
      </c>
      <c r="E31" s="13">
        <v>-9.9883119268930898E-2</v>
      </c>
      <c r="F31">
        <f t="shared" si="2"/>
        <v>157.39754241470828</v>
      </c>
      <c r="G31">
        <f t="shared" si="3"/>
        <v>1.6024575852917167</v>
      </c>
    </row>
    <row r="32" spans="1:17" x14ac:dyDescent="0.25">
      <c r="A32" s="3">
        <v>42186</v>
      </c>
      <c r="B32" s="4">
        <v>244</v>
      </c>
      <c r="C32">
        <v>180.45302445283397</v>
      </c>
      <c r="D32">
        <f t="shared" si="1"/>
        <v>63.546975547166028</v>
      </c>
      <c r="E32" s="13">
        <v>0.26377843520824346</v>
      </c>
      <c r="F32">
        <f t="shared" si="2"/>
        <v>228.05264087159742</v>
      </c>
      <c r="G32">
        <f t="shared" si="3"/>
        <v>15.947359128402582</v>
      </c>
      <c r="I32" s="6"/>
      <c r="J32" s="7">
        <v>2013</v>
      </c>
      <c r="K32" s="7">
        <v>2014</v>
      </c>
      <c r="L32" s="7">
        <v>2015</v>
      </c>
      <c r="M32" s="6"/>
    </row>
    <row r="33" spans="1:13" x14ac:dyDescent="0.25">
      <c r="A33" s="3">
        <v>42217</v>
      </c>
      <c r="B33" s="4">
        <v>199</v>
      </c>
      <c r="C33">
        <v>186.04259974240927</v>
      </c>
      <c r="D33">
        <f t="shared" si="1"/>
        <v>12.957400257590734</v>
      </c>
      <c r="E33" s="13">
        <v>7.3342985846387113E-2</v>
      </c>
      <c r="F33">
        <f t="shared" si="2"/>
        <v>199.68751950214187</v>
      </c>
      <c r="G33">
        <f t="shared" si="3"/>
        <v>-0.68751950214186763</v>
      </c>
      <c r="I33" s="7" t="s">
        <v>2</v>
      </c>
      <c r="J33" s="10">
        <v>-6.4333642588430262</v>
      </c>
      <c r="K33" s="10">
        <v>-6.8406692406692429</v>
      </c>
      <c r="L33" s="10">
        <v>-5.4026777963734478</v>
      </c>
      <c r="M33" s="11">
        <f>MEDIAN(J33:L33)</f>
        <v>-6.4333642588430262</v>
      </c>
    </row>
    <row r="34" spans="1:13" x14ac:dyDescent="0.25">
      <c r="A34" s="3">
        <v>42248</v>
      </c>
      <c r="B34" s="4">
        <v>172</v>
      </c>
      <c r="C34">
        <v>191.63217503198456</v>
      </c>
      <c r="D34">
        <f t="shared" si="1"/>
        <v>-19.632175031984559</v>
      </c>
      <c r="E34" s="13">
        <v>-0.11211849604536692</v>
      </c>
      <c r="F34">
        <f t="shared" si="2"/>
        <v>170.14666377349593</v>
      </c>
      <c r="G34">
        <f t="shared" si="3"/>
        <v>1.8533362265040694</v>
      </c>
      <c r="I34" s="7" t="s">
        <v>3</v>
      </c>
      <c r="J34" s="10">
        <v>8.6051415913747054</v>
      </c>
      <c r="K34" s="10">
        <v>6.5697554697554779</v>
      </c>
      <c r="L34" s="10">
        <v>10.873632589161666</v>
      </c>
      <c r="M34" s="11">
        <f t="shared" ref="M34:M44" si="10">MEDIAN(J34:L34)</f>
        <v>8.6051415913747054</v>
      </c>
    </row>
    <row r="35" spans="1:13" x14ac:dyDescent="0.25">
      <c r="A35" s="3">
        <v>42278</v>
      </c>
      <c r="B35" s="4">
        <v>177</v>
      </c>
      <c r="C35">
        <v>197.22175032155985</v>
      </c>
      <c r="D35">
        <f t="shared" si="1"/>
        <v>-20.221750321559853</v>
      </c>
      <c r="E35" s="13">
        <v>-0.11236621236458427</v>
      </c>
      <c r="F35">
        <f t="shared" si="2"/>
        <v>175.06068924201244</v>
      </c>
      <c r="G35">
        <f t="shared" si="3"/>
        <v>1.9393107579875561</v>
      </c>
      <c r="I35" s="7" t="s">
        <v>4</v>
      </c>
      <c r="J35" s="10">
        <v>20.44856980376213</v>
      </c>
      <c r="K35" s="10">
        <v>16.980180180180184</v>
      </c>
      <c r="L35" s="10">
        <v>26.822612860857362</v>
      </c>
      <c r="M35" s="11">
        <f t="shared" si="10"/>
        <v>20.44856980376213</v>
      </c>
    </row>
    <row r="36" spans="1:13" x14ac:dyDescent="0.25">
      <c r="A36" s="3">
        <v>42309</v>
      </c>
      <c r="B36" s="4">
        <v>147</v>
      </c>
      <c r="C36">
        <v>202.81132561113515</v>
      </c>
      <c r="D36">
        <f t="shared" si="1"/>
        <v>-55.811325611135146</v>
      </c>
      <c r="E36" s="13">
        <v>-0.37323037322656377</v>
      </c>
      <c r="F36">
        <f t="shared" si="2"/>
        <v>127.11597885871701</v>
      </c>
      <c r="G36">
        <f t="shared" si="3"/>
        <v>19.884021141282986</v>
      </c>
      <c r="I36" s="7" t="s">
        <v>5</v>
      </c>
      <c r="J36" s="10">
        <v>-25.326642727442483</v>
      </c>
      <c r="K36" s="10">
        <v>-25.609395109395109</v>
      </c>
      <c r="L36" s="10">
        <v>-25.533601796986581</v>
      </c>
      <c r="M36" s="11">
        <f t="shared" si="10"/>
        <v>-25.533601796986581</v>
      </c>
    </row>
    <row r="37" spans="1:13" x14ac:dyDescent="0.25">
      <c r="A37" s="3">
        <v>42339</v>
      </c>
      <c r="B37" s="4">
        <v>278</v>
      </c>
      <c r="C37">
        <v>208.40090090071044</v>
      </c>
      <c r="D37">
        <f t="shared" si="1"/>
        <v>69.59909909928956</v>
      </c>
      <c r="E37" s="13">
        <v>0.24826597113932475</v>
      </c>
      <c r="F37">
        <f t="shared" si="2"/>
        <v>260.13975294913547</v>
      </c>
      <c r="G37">
        <f t="shared" si="3"/>
        <v>17.86024705086453</v>
      </c>
      <c r="I37" s="7" t="s">
        <v>6</v>
      </c>
      <c r="J37" s="10">
        <v>-17.903342554887288</v>
      </c>
      <c r="K37" s="10">
        <v>-20.198970398970403</v>
      </c>
      <c r="L37" s="10">
        <v>-17.628377056851264</v>
      </c>
      <c r="M37" s="11">
        <f t="shared" si="10"/>
        <v>-17.903342554887288</v>
      </c>
    </row>
    <row r="38" spans="1:13" x14ac:dyDescent="0.25">
      <c r="A38" s="8">
        <v>42370</v>
      </c>
      <c r="C38">
        <v>213.99047619028599</v>
      </c>
      <c r="E38" s="13">
        <v>-9.3707797814777741E-2</v>
      </c>
      <c r="F38">
        <f t="shared" si="2"/>
        <v>193.93789991315865</v>
      </c>
      <c r="I38" s="7" t="s">
        <v>7</v>
      </c>
      <c r="J38" s="10">
        <v>-6.728440729243685</v>
      </c>
      <c r="K38" s="10">
        <v>-9.7885456885456961</v>
      </c>
      <c r="L38" s="10">
        <v>-0.40399631354351939</v>
      </c>
      <c r="M38" s="11">
        <f t="shared" si="10"/>
        <v>-6.728440729243685</v>
      </c>
    </row>
    <row r="39" spans="1:13" x14ac:dyDescent="0.25">
      <c r="A39" s="8">
        <v>42401</v>
      </c>
      <c r="C39">
        <v>219.580051479861</v>
      </c>
      <c r="E39" s="13">
        <v>7.1410385542890711E-2</v>
      </c>
      <c r="F39">
        <f t="shared" si="2"/>
        <v>235.26034761356567</v>
      </c>
      <c r="I39" s="7" t="s">
        <v>8</v>
      </c>
      <c r="J39" s="10">
        <v>44.401505258853987</v>
      </c>
      <c r="K39" s="10">
        <v>40.621879021879025</v>
      </c>
      <c r="L39" s="10">
        <v>49.257596720622615</v>
      </c>
      <c r="M39" s="11">
        <f t="shared" si="10"/>
        <v>44.401505258853987</v>
      </c>
    </row>
    <row r="40" spans="1:13" x14ac:dyDescent="0.25">
      <c r="A40" s="8">
        <v>42430</v>
      </c>
      <c r="C40">
        <v>225.16962676943601</v>
      </c>
      <c r="E40" s="13">
        <v>0.15722389055898753</v>
      </c>
      <c r="F40">
        <f t="shared" si="2"/>
        <v>260.57167152584191</v>
      </c>
      <c r="I40" s="7" t="s">
        <v>9</v>
      </c>
      <c r="J40" s="10">
        <v>15.020384109412733</v>
      </c>
      <c r="K40" s="10">
        <v>11.032303732303731</v>
      </c>
      <c r="L40" s="10">
        <v>13.185136096195471</v>
      </c>
      <c r="M40" s="11">
        <f t="shared" si="10"/>
        <v>13.185136096195471</v>
      </c>
    </row>
    <row r="41" spans="1:13" x14ac:dyDescent="0.25">
      <c r="A41" s="8">
        <v>42461</v>
      </c>
      <c r="C41">
        <v>230.75920205901201</v>
      </c>
      <c r="E41" s="13">
        <v>-0.36069570576344567</v>
      </c>
      <c r="F41">
        <f t="shared" si="2"/>
        <v>147.52534881092711</v>
      </c>
      <c r="I41" s="7" t="s">
        <v>10</v>
      </c>
      <c r="J41" s="10">
        <v>-8.8461804129736255</v>
      </c>
      <c r="K41" s="10">
        <v>-12.557271557271562</v>
      </c>
      <c r="L41" s="10">
        <v>-7.0462144111716718</v>
      </c>
      <c r="M41" s="11">
        <f t="shared" si="10"/>
        <v>-8.8461804129736255</v>
      </c>
    </row>
    <row r="42" spans="1:13" x14ac:dyDescent="0.25">
      <c r="A42" s="8">
        <v>42491</v>
      </c>
      <c r="C42">
        <v>236.34877734858699</v>
      </c>
      <c r="E42" s="13">
        <v>-0.22662227444698105</v>
      </c>
      <c r="F42">
        <f t="shared" si="2"/>
        <v>182.78687986308711</v>
      </c>
      <c r="I42" s="7" t="s">
        <v>11</v>
      </c>
      <c r="J42" s="10">
        <v>-10.438240297221585</v>
      </c>
      <c r="K42" s="10">
        <v>-13.146846846846842</v>
      </c>
      <c r="L42" s="10">
        <v>-8.5610923465668094</v>
      </c>
      <c r="M42" s="11">
        <f t="shared" si="10"/>
        <v>-10.438240297221585</v>
      </c>
    </row>
    <row r="43" spans="1:13" x14ac:dyDescent="0.25">
      <c r="A43" s="8">
        <v>42522</v>
      </c>
      <c r="C43">
        <v>241.938352638162</v>
      </c>
      <c r="E43" s="13">
        <v>-9.9883119268930898E-2</v>
      </c>
      <c r="F43">
        <f t="shared" si="2"/>
        <v>217.7727953058758</v>
      </c>
      <c r="I43" s="7" t="s">
        <v>12</v>
      </c>
      <c r="J43" s="10">
        <v>-34.549954933948698</v>
      </c>
      <c r="K43" s="10">
        <v>-34.736422136422135</v>
      </c>
      <c r="L43" s="10">
        <v>-28.7047563517051</v>
      </c>
      <c r="M43" s="11">
        <f t="shared" si="10"/>
        <v>-34.549954933948698</v>
      </c>
    </row>
    <row r="44" spans="1:13" x14ac:dyDescent="0.25">
      <c r="A44" s="8">
        <v>42552</v>
      </c>
      <c r="C44">
        <v>247.52792792773701</v>
      </c>
      <c r="E44" s="13">
        <v>0.26377843520824346</v>
      </c>
      <c r="F44">
        <f t="shared" si="2"/>
        <v>312.82045742685438</v>
      </c>
      <c r="I44" s="7" t="s">
        <v>13</v>
      </c>
      <c r="J44" s="10">
        <v>48.296736223902698</v>
      </c>
      <c r="K44" s="10">
        <v>46.674002574002571</v>
      </c>
      <c r="L44" s="10">
        <v>51.534989031373044</v>
      </c>
      <c r="M44" s="11">
        <f t="shared" si="10"/>
        <v>48.296736223902698</v>
      </c>
    </row>
    <row r="45" spans="1:13" x14ac:dyDescent="0.25">
      <c r="A45" s="8">
        <v>42583</v>
      </c>
      <c r="C45">
        <v>253.11750321731299</v>
      </c>
      <c r="E45" s="13">
        <v>7.3342985846387113E-2</v>
      </c>
      <c r="F45">
        <f t="shared" si="2"/>
        <v>271.68189667325322</v>
      </c>
    </row>
    <row r="46" spans="1:13" x14ac:dyDescent="0.25">
      <c r="A46" s="8">
        <v>42614</v>
      </c>
      <c r="C46">
        <v>258.70707850688802</v>
      </c>
      <c r="E46" s="13">
        <v>-0.11211849604536692</v>
      </c>
      <c r="F46">
        <f t="shared" si="2"/>
        <v>229.70122994840506</v>
      </c>
    </row>
    <row r="47" spans="1:13" x14ac:dyDescent="0.25">
      <c r="A47" s="8">
        <v>42644</v>
      </c>
      <c r="C47">
        <v>264.29665379646298</v>
      </c>
      <c r="E47" s="13">
        <v>-0.11236621236458427</v>
      </c>
      <c r="F47">
        <f t="shared" si="2"/>
        <v>234.5986398687206</v>
      </c>
    </row>
    <row r="48" spans="1:13" x14ac:dyDescent="0.25">
      <c r="A48" s="8">
        <v>42675</v>
      </c>
      <c r="C48">
        <v>269.88622908603799</v>
      </c>
      <c r="E48" s="13">
        <v>-0.37323037322656377</v>
      </c>
      <c r="F48">
        <f t="shared" si="2"/>
        <v>169.15649107554611</v>
      </c>
    </row>
    <row r="49" spans="1:6" x14ac:dyDescent="0.25">
      <c r="A49" s="8">
        <v>42705</v>
      </c>
      <c r="C49">
        <v>275.47580437561402</v>
      </c>
      <c r="E49" s="13">
        <v>0.24826597113932475</v>
      </c>
      <c r="F49">
        <f t="shared" si="2"/>
        <v>343.86707247431247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2019-10-02T11:33:06Z</dcterms:created>
  <dcterms:modified xsi:type="dcterms:W3CDTF">2019-10-02T13:22:57Z</dcterms:modified>
</cp:coreProperties>
</file>