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stolee/Documents/Research-git/end_user_refactoring/"/>
    </mc:Choice>
  </mc:AlternateContent>
  <bookViews>
    <workbookView xWindow="9000" yWindow="1960" windowWidth="26440" windowHeight="13300" tabRatio="500"/>
  </bookViews>
  <sheets>
    <sheet name="EV3" sheetId="1" r:id="rId1"/>
    <sheet name="Kodu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2" l="1"/>
  <c r="X2" i="1"/>
  <c r="AB14" i="2"/>
  <c r="I15" i="1"/>
  <c r="R14" i="1"/>
  <c r="R15" i="1"/>
  <c r="Y2" i="1"/>
  <c r="W2" i="1"/>
  <c r="AI2" i="2"/>
  <c r="AH2" i="2"/>
  <c r="AG2" i="2"/>
  <c r="AC12" i="2"/>
  <c r="AD3" i="2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E2" i="2"/>
  <c r="AD2" i="2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U3" i="1"/>
  <c r="T3" i="1"/>
  <c r="S13" i="2"/>
  <c r="T13" i="2"/>
  <c r="U13" i="2"/>
  <c r="V13" i="2"/>
  <c r="W13" i="2"/>
  <c r="X13" i="2"/>
  <c r="Y13" i="2"/>
  <c r="Z13" i="2"/>
  <c r="AA13" i="2"/>
  <c r="AB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C3" i="2"/>
  <c r="AC4" i="2"/>
  <c r="AC5" i="2"/>
  <c r="AC6" i="2"/>
  <c r="AC7" i="2"/>
  <c r="AC8" i="2"/>
  <c r="AC9" i="2"/>
  <c r="AC10" i="2"/>
  <c r="AC11" i="2"/>
  <c r="AC2" i="2"/>
  <c r="AC13" i="2"/>
  <c r="E14" i="1"/>
  <c r="F14" i="1"/>
  <c r="G14" i="1"/>
  <c r="H14" i="1"/>
  <c r="I14" i="1"/>
  <c r="J14" i="1"/>
  <c r="K14" i="1"/>
  <c r="L14" i="1"/>
  <c r="Q14" i="1"/>
  <c r="B14" i="1"/>
  <c r="D14" i="1"/>
  <c r="O14" i="1"/>
  <c r="M14" i="1"/>
  <c r="N14" i="1"/>
  <c r="S14" i="1"/>
  <c r="C14" i="1"/>
  <c r="P14" i="1"/>
  <c r="S4" i="1"/>
  <c r="S5" i="1"/>
  <c r="S6" i="1"/>
  <c r="S7" i="1"/>
  <c r="S8" i="1"/>
  <c r="S9" i="1"/>
  <c r="S10" i="1"/>
  <c r="S11" i="1"/>
  <c r="S12" i="1"/>
  <c r="S13" i="1"/>
  <c r="S3" i="1"/>
  <c r="T2" i="1"/>
  <c r="S2" i="1"/>
</calcChain>
</file>

<file path=xl/sharedStrings.xml><?xml version="1.0" encoding="utf-8"?>
<sst xmlns="http://schemas.openxmlformats.org/spreadsheetml/2006/main" count="80" uniqueCount="61">
  <si>
    <t>EV3</t>
  </si>
  <si>
    <t>Dead Code</t>
  </si>
  <si>
    <t>Deprecated</t>
  </si>
  <si>
    <t>Duplicate Code</t>
  </si>
  <si>
    <t>Feature Envy</t>
  </si>
  <si>
    <t>Inappropriate Intimacy</t>
  </si>
  <si>
    <t>Lazy Class</t>
  </si>
  <si>
    <t>Long Method</t>
  </si>
  <si>
    <t>May Parameters</t>
  </si>
  <si>
    <t>Message Chain</t>
  </si>
  <si>
    <t>No-op</t>
  </si>
  <si>
    <t>Unused Field</t>
  </si>
  <si>
    <t>Blocks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</si>
  <si>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</si>
  <si>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</si>
  <si>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</si>
  <si>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</si>
  <si>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</si>
  <si>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</si>
  <si>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</si>
  <si>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</si>
  <si>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</si>
  <si>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</si>
  <si>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</si>
  <si>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</si>
  <si>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</si>
  <si>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</si>
  <si>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</si>
  <si>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</si>
  <si>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</si>
  <si>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Kodu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</si>
  <si>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</si>
  <si>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</si>
  <si>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</si>
  <si>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</si>
  <si>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</si>
  <si>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</si>
  <si>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</si>
  <si>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</si>
  <si>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</si>
  <si>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</si>
  <si>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</si>
  <si>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</si>
  <si>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</si>
  <si>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</si>
  <si>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</si>
  <si>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</si>
  <si>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</si>
  <si>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</si>
  <si>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</si>
  <si>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</si>
  <si>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</si>
  <si>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</si>
  <si>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</si>
  <si>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</si>
  <si>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</si>
  <si>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</si>
  <si>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</si>
  <si>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All</t>
  </si>
  <si>
    <t>Kids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</si>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</sst>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0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0" fontId="2" fillId="0" borderId="0" xfId="0" applyFont="1"/>
    <xf numFmtId="0" fontId="0" fillId="0" borderId="1" xfId="0" applyBorder="1"/>
    <xf numFmtId="170" fontId="0" fillId="0" borderId="1" xfId="0" applyNumberFormat="1" applyBorder="1"/>
    <xf numFmtId="9" fontId="0" fillId="0" borderId="1" xfId="2" applyFont="1" applyBorder="1"/>
    <xf numFmtId="43" fontId="0" fillId="0" borderId="1" xfId="1" applyFont="1" applyBorder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>
      <selection activeCell="S3" sqref="S3"/>
    </sheetView>
  </sheetViews>
  <sheetFormatPr baseColWidth="10" defaultRowHeight="16" x14ac:dyDescent="0.2"/>
  <cols>
    <col min="2" max="8" width="3.1640625" bestFit="1" customWidth="1"/>
    <col min="9" max="9" width="4.1640625" bestFit="1" customWidth="1"/>
    <col min="10" max="10" width="3.1640625" bestFit="1" customWidth="1"/>
    <col min="11" max="17" width="4" bestFit="1" customWidth="1"/>
    <col min="18" max="18" width="12.1640625" bestFit="1" customWidth="1"/>
    <col min="19" max="19" width="11.6640625" bestFit="1" customWidth="1"/>
    <col min="20" max="20" width="4.6640625" bestFit="1" customWidth="1"/>
    <col min="21" max="21" width="6.33203125" bestFit="1" customWidth="1"/>
  </cols>
  <sheetData>
    <row r="1" spans="1:25" x14ac:dyDescent="0.2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58</v>
      </c>
      <c r="T1" s="3" t="s">
        <v>59</v>
      </c>
      <c r="U1" s="3" t="s">
        <v>60</v>
      </c>
      <c r="W1" t="s">
        <v>59</v>
      </c>
      <c r="X1" t="s">
        <v>60</v>
      </c>
      <c r="Y1" t="s">
        <v>58</v>
      </c>
    </row>
    <row r="2" spans="1:25" x14ac:dyDescent="0.2">
      <c r="A2" s="3" t="s">
        <v>12</v>
      </c>
      <c r="B2" s="3">
        <v>20</v>
      </c>
      <c r="C2" s="3">
        <v>11</v>
      </c>
      <c r="D2" s="3">
        <v>17</v>
      </c>
      <c r="E2" s="3">
        <v>26</v>
      </c>
      <c r="F2" s="3">
        <v>28</v>
      </c>
      <c r="G2" s="3">
        <v>18</v>
      </c>
      <c r="H2" s="3">
        <v>35</v>
      </c>
      <c r="I2" s="3">
        <v>50</v>
      </c>
      <c r="J2" s="3">
        <v>17</v>
      </c>
      <c r="K2" s="3">
        <v>12</v>
      </c>
      <c r="L2" s="3">
        <v>9</v>
      </c>
      <c r="M2" s="3">
        <v>10</v>
      </c>
      <c r="N2" s="3">
        <v>33</v>
      </c>
      <c r="O2" s="3">
        <v>54</v>
      </c>
      <c r="P2" s="3">
        <v>7</v>
      </c>
      <c r="Q2" s="3">
        <v>17</v>
      </c>
      <c r="R2" s="3">
        <v>149</v>
      </c>
      <c r="S2" s="4">
        <f>AVERAGE(B2:R2)</f>
        <v>30.176470588235293</v>
      </c>
      <c r="T2" s="4">
        <f>STDEV(B2:R2)</f>
        <v>33.537731166027108</v>
      </c>
      <c r="U2" s="3"/>
      <c r="W2" s="1">
        <f>COUNTIF(B14:I14, "&gt;0")/8</f>
        <v>0.875</v>
      </c>
      <c r="X2" s="1">
        <f>COUNTIF(J14:R14, "&gt;0")/9</f>
        <v>0.88888888888888884</v>
      </c>
      <c r="Y2" s="1">
        <f>COUNTIF(B14:R14, "&gt;0")/17</f>
        <v>0.88235294117647056</v>
      </c>
    </row>
    <row r="3" spans="1:25" x14ac:dyDescent="0.2">
      <c r="A3" s="3" t="s">
        <v>1</v>
      </c>
      <c r="B3" s="3">
        <v>1</v>
      </c>
      <c r="C3" s="3"/>
      <c r="D3" s="3">
        <v>1</v>
      </c>
      <c r="E3" s="3">
        <v>1</v>
      </c>
      <c r="F3" s="3"/>
      <c r="G3" s="3"/>
      <c r="H3" s="3">
        <v>1</v>
      </c>
      <c r="I3" s="3">
        <v>1</v>
      </c>
      <c r="J3" s="3"/>
      <c r="K3" s="3"/>
      <c r="L3" s="3"/>
      <c r="M3" s="3"/>
      <c r="N3" s="3"/>
      <c r="O3" s="3">
        <v>1</v>
      </c>
      <c r="P3" s="3"/>
      <c r="Q3" s="3"/>
      <c r="R3" s="3"/>
      <c r="S3" s="5">
        <f>SUM(B3:R3)/17</f>
        <v>0.35294117647058826</v>
      </c>
      <c r="T3" s="5">
        <f>SUM(B3:I3)/8</f>
        <v>0.625</v>
      </c>
      <c r="U3" s="5">
        <f>SUM(J3:R3)/9</f>
        <v>0.1111111111111111</v>
      </c>
    </row>
    <row r="4" spans="1:25" x14ac:dyDescent="0.2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>
        <f t="shared" ref="S4:S13" si="0">SUM(B4:R4)/17</f>
        <v>0</v>
      </c>
      <c r="T4" s="5">
        <f t="shared" ref="T4:T13" si="1">SUM(B4:I4)/8</f>
        <v>0</v>
      </c>
      <c r="U4" s="5">
        <f t="shared" ref="U4:U13" si="2">SUM(J4:R4)/9</f>
        <v>0</v>
      </c>
    </row>
    <row r="5" spans="1:25" x14ac:dyDescent="0.2">
      <c r="A5" s="3" t="s">
        <v>3</v>
      </c>
      <c r="B5" s="3"/>
      <c r="C5" s="3"/>
      <c r="D5" s="3"/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/>
      <c r="N5" s="3">
        <v>1</v>
      </c>
      <c r="O5" s="3"/>
      <c r="P5" s="3"/>
      <c r="Q5" s="3">
        <v>1</v>
      </c>
      <c r="R5" s="3">
        <v>1</v>
      </c>
      <c r="S5" s="5">
        <f t="shared" si="0"/>
        <v>0.6470588235294118</v>
      </c>
      <c r="T5" s="5">
        <f t="shared" si="1"/>
        <v>0.625</v>
      </c>
      <c r="U5" s="5">
        <f t="shared" si="2"/>
        <v>0.66666666666666663</v>
      </c>
    </row>
    <row r="6" spans="1:25" x14ac:dyDescent="0.2">
      <c r="A6" s="3" t="s">
        <v>4</v>
      </c>
      <c r="B6" s="3">
        <v>1</v>
      </c>
      <c r="C6" s="3"/>
      <c r="D6" s="3">
        <v>1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>
        <f t="shared" si="0"/>
        <v>0.17647058823529413</v>
      </c>
      <c r="T6" s="5">
        <f t="shared" si="1"/>
        <v>0.375</v>
      </c>
      <c r="U6" s="5">
        <f t="shared" si="2"/>
        <v>0</v>
      </c>
    </row>
    <row r="7" spans="1:25" x14ac:dyDescent="0.2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>
        <f t="shared" si="0"/>
        <v>0</v>
      </c>
      <c r="T7" s="5">
        <f t="shared" si="1"/>
        <v>0</v>
      </c>
      <c r="U7" s="5">
        <f t="shared" si="2"/>
        <v>0</v>
      </c>
    </row>
    <row r="8" spans="1:25" x14ac:dyDescent="0.2">
      <c r="A8" s="3" t="s">
        <v>6</v>
      </c>
      <c r="B8" s="3">
        <v>1</v>
      </c>
      <c r="C8" s="3"/>
      <c r="D8" s="3">
        <v>1</v>
      </c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>
        <f t="shared" si="0"/>
        <v>0.23529411764705882</v>
      </c>
      <c r="T8" s="5">
        <f t="shared" si="1"/>
        <v>0.5</v>
      </c>
      <c r="U8" s="5">
        <f t="shared" si="2"/>
        <v>0</v>
      </c>
    </row>
    <row r="9" spans="1:25" x14ac:dyDescent="0.2">
      <c r="A9" s="3" t="s">
        <v>7</v>
      </c>
      <c r="B9" s="3"/>
      <c r="C9" s="3"/>
      <c r="D9" s="3"/>
      <c r="E9" s="3"/>
      <c r="F9" s="3">
        <v>1</v>
      </c>
      <c r="G9" s="3"/>
      <c r="H9" s="3"/>
      <c r="I9" s="3"/>
      <c r="J9" s="3"/>
      <c r="K9" s="3">
        <v>1</v>
      </c>
      <c r="L9" s="3"/>
      <c r="M9" s="3"/>
      <c r="N9" s="3"/>
      <c r="O9" s="3">
        <v>1</v>
      </c>
      <c r="P9" s="3"/>
      <c r="Q9" s="3"/>
      <c r="R9" s="3">
        <v>1</v>
      </c>
      <c r="S9" s="5">
        <f t="shared" si="0"/>
        <v>0.23529411764705882</v>
      </c>
      <c r="T9" s="5">
        <f t="shared" si="1"/>
        <v>0.125</v>
      </c>
      <c r="U9" s="5">
        <f t="shared" si="2"/>
        <v>0.33333333333333331</v>
      </c>
    </row>
    <row r="10" spans="1:25" x14ac:dyDescent="0.2">
      <c r="A10" s="3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5">
        <f t="shared" si="0"/>
        <v>5.8823529411764705E-2</v>
      </c>
      <c r="T10" s="5">
        <f t="shared" si="1"/>
        <v>0</v>
      </c>
      <c r="U10" s="5">
        <f t="shared" si="2"/>
        <v>0.1111111111111111</v>
      </c>
    </row>
    <row r="11" spans="1:25" x14ac:dyDescent="0.2">
      <c r="A11" s="3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>
        <f t="shared" si="0"/>
        <v>0</v>
      </c>
      <c r="T11" s="5">
        <f t="shared" si="1"/>
        <v>0</v>
      </c>
      <c r="U11" s="5">
        <f t="shared" si="2"/>
        <v>0</v>
      </c>
    </row>
    <row r="12" spans="1:25" x14ac:dyDescent="0.2">
      <c r="A12" s="3" t="s">
        <v>10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5">
        <f t="shared" si="0"/>
        <v>0.11764705882352941</v>
      </c>
      <c r="T12" s="5">
        <f t="shared" si="1"/>
        <v>0.125</v>
      </c>
      <c r="U12" s="5">
        <f t="shared" si="2"/>
        <v>0.1111111111111111</v>
      </c>
    </row>
    <row r="13" spans="1:25" x14ac:dyDescent="0.2">
      <c r="A13" s="3" t="s">
        <v>11</v>
      </c>
      <c r="B13" s="3"/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5">
        <f t="shared" si="0"/>
        <v>0.11764705882352941</v>
      </c>
      <c r="T13" s="5">
        <f t="shared" si="1"/>
        <v>0.125</v>
      </c>
      <c r="U13" s="5">
        <f t="shared" si="2"/>
        <v>0.1111111111111111</v>
      </c>
    </row>
    <row r="14" spans="1:25" x14ac:dyDescent="0.2">
      <c r="A14" s="3"/>
      <c r="B14" s="3">
        <f>SUM(B3:B13)</f>
        <v>3</v>
      </c>
      <c r="C14" s="3">
        <f t="shared" ref="C14:R14" si="3">SUM(C3:C13)</f>
        <v>0</v>
      </c>
      <c r="D14" s="3">
        <f t="shared" si="3"/>
        <v>4</v>
      </c>
      <c r="E14" s="3">
        <f t="shared" si="3"/>
        <v>5</v>
      </c>
      <c r="F14" s="3">
        <f t="shared" si="3"/>
        <v>2</v>
      </c>
      <c r="G14" s="3">
        <f t="shared" si="3"/>
        <v>2</v>
      </c>
      <c r="H14" s="3">
        <f t="shared" si="3"/>
        <v>2</v>
      </c>
      <c r="I14" s="3">
        <f t="shared" si="3"/>
        <v>2</v>
      </c>
      <c r="J14" s="3">
        <f t="shared" si="3"/>
        <v>1</v>
      </c>
      <c r="K14" s="3">
        <f t="shared" si="3"/>
        <v>2</v>
      </c>
      <c r="L14" s="3">
        <f t="shared" si="3"/>
        <v>1</v>
      </c>
      <c r="M14" s="3">
        <f t="shared" si="3"/>
        <v>1</v>
      </c>
      <c r="N14" s="3">
        <f t="shared" si="3"/>
        <v>1</v>
      </c>
      <c r="O14" s="3">
        <f t="shared" si="3"/>
        <v>4</v>
      </c>
      <c r="P14" s="3">
        <f t="shared" si="3"/>
        <v>0</v>
      </c>
      <c r="Q14" s="3">
        <f t="shared" si="3"/>
        <v>1</v>
      </c>
      <c r="R14" s="3">
        <f t="shared" si="3"/>
        <v>2</v>
      </c>
      <c r="S14" s="6">
        <f>AVERAGE(B14:R14)</f>
        <v>1.9411764705882353</v>
      </c>
      <c r="T14" s="3"/>
      <c r="U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>
        <f>AVERAGE(B14:I14)</f>
        <v>2.5</v>
      </c>
      <c r="J15" s="3"/>
      <c r="K15" s="3"/>
      <c r="L15" s="3"/>
      <c r="M15" s="3"/>
      <c r="N15" s="3"/>
      <c r="O15" s="3"/>
      <c r="P15" s="3"/>
      <c r="Q15" s="3"/>
      <c r="R15" s="3">
        <f>AVERAGE(J14:R14)</f>
        <v>1.4444444444444444</v>
      </c>
      <c r="S15" s="3"/>
      <c r="T15" s="3"/>
      <c r="U15" s="3"/>
    </row>
  </sheetData>
  <phoneticPr fontId="3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14"/>
  <sheetViews>
    <sheetView workbookViewId="0">
      <selection activeCell="R15" sqref="R15"/>
    </sheetView>
  </sheetViews>
  <sheetFormatPr baseColWidth="10" defaultRowHeight="16" x14ac:dyDescent="0.2"/>
  <cols>
    <col min="2" max="10" width="3.1640625" bestFit="1" customWidth="1"/>
    <col min="11" max="17" width="4.1640625" bestFit="1" customWidth="1"/>
    <col min="18" max="18" width="4.1640625" style="2" bestFit="1" customWidth="1"/>
    <col min="19" max="27" width="4.1640625" bestFit="1" customWidth="1"/>
    <col min="28" max="28" width="8.1640625" bestFit="1" customWidth="1"/>
    <col min="30" max="30" width="4.33203125" bestFit="1" customWidth="1"/>
    <col min="31" max="31" width="6.33203125" bestFit="1" customWidth="1"/>
  </cols>
  <sheetData>
    <row r="1" spans="1:35" x14ac:dyDescent="0.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7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  <c r="Z1" s="3" t="s">
        <v>55</v>
      </c>
      <c r="AA1" s="3" t="s">
        <v>56</v>
      </c>
      <c r="AB1" s="3" t="s">
        <v>57</v>
      </c>
      <c r="AC1" s="3"/>
      <c r="AD1" s="3" t="s">
        <v>59</v>
      </c>
      <c r="AE1" s="3" t="s">
        <v>60</v>
      </c>
      <c r="AG1" t="s">
        <v>59</v>
      </c>
      <c r="AH1" t="s">
        <v>60</v>
      </c>
      <c r="AI1" t="s">
        <v>58</v>
      </c>
    </row>
    <row r="2" spans="1:35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>
        <v>1</v>
      </c>
      <c r="O2" s="3"/>
      <c r="P2" s="3"/>
      <c r="Q2" s="3"/>
      <c r="R2" s="7"/>
      <c r="S2" s="3"/>
      <c r="T2" s="3"/>
      <c r="U2" s="3"/>
      <c r="V2" s="3"/>
      <c r="W2" s="3"/>
      <c r="X2" s="3"/>
      <c r="Y2" s="3">
        <v>1</v>
      </c>
      <c r="Z2" s="3">
        <v>1</v>
      </c>
      <c r="AA2" s="3"/>
      <c r="AB2" s="3"/>
      <c r="AC2" s="5">
        <f>SUM(B2:AB2)/27</f>
        <v>0.1111111111111111</v>
      </c>
      <c r="AD2" s="5">
        <f>SUM(B2:R2)/17</f>
        <v>5.8823529411764705E-2</v>
      </c>
      <c r="AE2" s="5">
        <f>SUM(S2:AB2)/10</f>
        <v>0.2</v>
      </c>
      <c r="AG2">
        <f>COUNTIF(B13:R13, "&gt;0")/17</f>
        <v>0.94117647058823528</v>
      </c>
      <c r="AH2">
        <f>COUNTIF(S13:AB13, "&gt;0")/10</f>
        <v>0.9</v>
      </c>
      <c r="AI2">
        <f>COUNTIF(B13:AB13, "&gt;0")/27</f>
        <v>0.92592592592592593</v>
      </c>
    </row>
    <row r="3" spans="1:35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3"/>
      <c r="V3" s="3"/>
      <c r="W3" s="3"/>
      <c r="X3" s="3"/>
      <c r="Y3" s="3"/>
      <c r="Z3" s="3"/>
      <c r="AA3" s="3"/>
      <c r="AB3" s="3"/>
      <c r="AC3" s="5">
        <f>SUM(B3:AB3)/27</f>
        <v>0</v>
      </c>
      <c r="AD3" s="5">
        <f>SUM(B3:R3)/17</f>
        <v>0</v>
      </c>
      <c r="AE3" s="5">
        <f t="shared" ref="AE3:AE12" si="0">SUM(S3:AB3)/10</f>
        <v>0</v>
      </c>
    </row>
    <row r="4" spans="1:35" x14ac:dyDescent="0.2">
      <c r="A4" s="3" t="s">
        <v>3</v>
      </c>
      <c r="B4" s="3"/>
      <c r="C4" s="3"/>
      <c r="D4" s="3">
        <v>1</v>
      </c>
      <c r="E4" s="3"/>
      <c r="F4" s="3"/>
      <c r="G4" s="3">
        <v>1</v>
      </c>
      <c r="H4" s="3">
        <v>1</v>
      </c>
      <c r="I4" s="3">
        <v>1</v>
      </c>
      <c r="J4" s="3">
        <v>1</v>
      </c>
      <c r="K4" s="3"/>
      <c r="L4" s="3"/>
      <c r="M4" s="3">
        <v>1</v>
      </c>
      <c r="N4" s="3">
        <v>1</v>
      </c>
      <c r="O4" s="3">
        <v>1</v>
      </c>
      <c r="P4" s="3"/>
      <c r="Q4" s="3">
        <v>1</v>
      </c>
      <c r="R4" s="7"/>
      <c r="S4" s="3">
        <v>1</v>
      </c>
      <c r="T4" s="3">
        <v>1</v>
      </c>
      <c r="U4" s="3">
        <v>1</v>
      </c>
      <c r="V4" s="3">
        <v>1</v>
      </c>
      <c r="W4" s="3">
        <v>1</v>
      </c>
      <c r="X4" s="3"/>
      <c r="Y4" s="3">
        <v>1</v>
      </c>
      <c r="Z4" s="3">
        <v>1</v>
      </c>
      <c r="AA4" s="3"/>
      <c r="AB4" s="3">
        <v>1</v>
      </c>
      <c r="AC4" s="5">
        <f>SUM(B4:AB4)/27</f>
        <v>0.62962962962962965</v>
      </c>
      <c r="AD4" s="5">
        <f>SUM(B4:R4)/17</f>
        <v>0.52941176470588236</v>
      </c>
      <c r="AE4" s="5">
        <f t="shared" si="0"/>
        <v>0.8</v>
      </c>
    </row>
    <row r="5" spans="1:35" x14ac:dyDescent="0.2">
      <c r="A5" s="3" t="s">
        <v>4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R5" s="7"/>
      <c r="S5" s="3"/>
      <c r="T5" s="3">
        <v>1</v>
      </c>
      <c r="U5" s="3"/>
      <c r="V5" s="3"/>
      <c r="W5" s="3"/>
      <c r="X5" s="3"/>
      <c r="Y5" s="3">
        <v>1</v>
      </c>
      <c r="Z5" s="3">
        <v>1</v>
      </c>
      <c r="AA5" s="3"/>
      <c r="AB5" s="3">
        <v>1</v>
      </c>
      <c r="AC5" s="5">
        <f>SUM(B5:AB5)/27</f>
        <v>0.22222222222222221</v>
      </c>
      <c r="AD5" s="5">
        <f>SUM(B5:R5)/17</f>
        <v>0.11764705882352941</v>
      </c>
      <c r="AE5" s="5">
        <f t="shared" si="0"/>
        <v>0.4</v>
      </c>
    </row>
    <row r="6" spans="1:35" x14ac:dyDescent="0.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7"/>
      <c r="S6" s="3"/>
      <c r="T6" s="3"/>
      <c r="U6" s="3"/>
      <c r="V6" s="3"/>
      <c r="W6" s="3"/>
      <c r="X6" s="3"/>
      <c r="Y6" s="3"/>
      <c r="Z6" s="3"/>
      <c r="AA6" s="3"/>
      <c r="AB6" s="3"/>
      <c r="AC6" s="5">
        <f>SUM(B6:AB6)/27</f>
        <v>3.7037037037037035E-2</v>
      </c>
      <c r="AD6" s="5">
        <f>SUM(B6:R6)/17</f>
        <v>5.8823529411764705E-2</v>
      </c>
      <c r="AE6" s="5">
        <f t="shared" si="0"/>
        <v>0</v>
      </c>
    </row>
    <row r="7" spans="1:35" x14ac:dyDescent="0.2">
      <c r="A7" s="3" t="s">
        <v>6</v>
      </c>
      <c r="B7" s="3"/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/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7">
        <v>1</v>
      </c>
      <c r="S7" s="3">
        <v>1</v>
      </c>
      <c r="T7" s="3"/>
      <c r="U7" s="3">
        <v>1</v>
      </c>
      <c r="V7" s="3">
        <v>1</v>
      </c>
      <c r="W7" s="3"/>
      <c r="X7" s="3">
        <v>1</v>
      </c>
      <c r="Y7" s="3">
        <v>1</v>
      </c>
      <c r="Z7" s="3">
        <v>1</v>
      </c>
      <c r="AA7" s="3"/>
      <c r="AB7" s="3">
        <v>1</v>
      </c>
      <c r="AC7" s="5">
        <f>SUM(B7:AB7)/27</f>
        <v>0.81481481481481477</v>
      </c>
      <c r="AD7" s="5">
        <f>SUM(B7:R7)/17</f>
        <v>0.88235294117647056</v>
      </c>
      <c r="AE7" s="5">
        <f t="shared" si="0"/>
        <v>0.7</v>
      </c>
    </row>
    <row r="8" spans="1:35" x14ac:dyDescent="0.2">
      <c r="A8" s="3" t="s">
        <v>7</v>
      </c>
      <c r="B8" s="3"/>
      <c r="C8" s="3"/>
      <c r="D8" s="3"/>
      <c r="E8" s="3"/>
      <c r="F8" s="3"/>
      <c r="G8" s="3">
        <v>1</v>
      </c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/>
      <c r="R8" s="7"/>
      <c r="S8" s="3">
        <v>1</v>
      </c>
      <c r="T8" s="3">
        <v>1</v>
      </c>
      <c r="U8" s="3"/>
      <c r="V8" s="3"/>
      <c r="W8" s="3"/>
      <c r="X8" s="3"/>
      <c r="Y8" s="3">
        <v>1</v>
      </c>
      <c r="Z8" s="3"/>
      <c r="AA8" s="3"/>
      <c r="AB8" s="3">
        <v>1</v>
      </c>
      <c r="AC8" s="5">
        <f>SUM(B8:AB8)/27</f>
        <v>0.25925925925925924</v>
      </c>
      <c r="AD8" s="5">
        <f>SUM(B8:R8)/17</f>
        <v>0.17647058823529413</v>
      </c>
      <c r="AE8" s="5">
        <f t="shared" si="0"/>
        <v>0.4</v>
      </c>
    </row>
    <row r="9" spans="1:35" x14ac:dyDescent="0.2">
      <c r="A9" s="3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7"/>
      <c r="S9" s="3"/>
      <c r="T9" s="3"/>
      <c r="U9" s="3"/>
      <c r="V9" s="3"/>
      <c r="W9" s="3"/>
      <c r="X9" s="3"/>
      <c r="Y9" s="3"/>
      <c r="Z9" s="3"/>
      <c r="AA9" s="3"/>
      <c r="AB9" s="3">
        <v>1</v>
      </c>
      <c r="AC9" s="5">
        <f>SUM(B9:AB9)/27</f>
        <v>3.7037037037037035E-2</v>
      </c>
      <c r="AD9" s="5">
        <f>SUM(B9:R9)/17</f>
        <v>0</v>
      </c>
      <c r="AE9" s="5">
        <f t="shared" si="0"/>
        <v>0.1</v>
      </c>
    </row>
    <row r="10" spans="1:35" x14ac:dyDescent="0.2">
      <c r="A10" s="3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7"/>
      <c r="S10" s="3"/>
      <c r="T10" s="3"/>
      <c r="U10" s="3"/>
      <c r="V10" s="3"/>
      <c r="W10" s="3"/>
      <c r="X10" s="3"/>
      <c r="Y10" s="3">
        <v>1</v>
      </c>
      <c r="Z10" s="3"/>
      <c r="AA10" s="3"/>
      <c r="AB10" s="3"/>
      <c r="AC10" s="5">
        <f>SUM(B10:AB10)/27</f>
        <v>3.7037037037037035E-2</v>
      </c>
      <c r="AD10" s="5">
        <f>SUM(B10:R10)/17</f>
        <v>0</v>
      </c>
      <c r="AE10" s="5">
        <f t="shared" si="0"/>
        <v>0.1</v>
      </c>
    </row>
    <row r="11" spans="1:35" x14ac:dyDescent="0.2">
      <c r="A11" s="3" t="s">
        <v>10</v>
      </c>
      <c r="B11" s="3"/>
      <c r="C11" s="3">
        <v>1</v>
      </c>
      <c r="D11" s="3"/>
      <c r="E11" s="3"/>
      <c r="F11" s="3"/>
      <c r="G11" s="3"/>
      <c r="H11" s="3"/>
      <c r="I11" s="3"/>
      <c r="J11" s="3"/>
      <c r="K11" s="3">
        <v>1</v>
      </c>
      <c r="L11" s="3"/>
      <c r="M11" s="3">
        <v>1</v>
      </c>
      <c r="N11" s="3">
        <v>1</v>
      </c>
      <c r="O11" s="3">
        <v>1</v>
      </c>
      <c r="P11" s="3"/>
      <c r="Q11" s="3"/>
      <c r="R11" s="7">
        <v>1</v>
      </c>
      <c r="S11" s="3"/>
      <c r="T11" s="3">
        <v>1</v>
      </c>
      <c r="U11" s="3">
        <v>1</v>
      </c>
      <c r="V11" s="3"/>
      <c r="W11" s="3"/>
      <c r="X11" s="3"/>
      <c r="Y11" s="3">
        <v>1</v>
      </c>
      <c r="Z11" s="3">
        <v>1</v>
      </c>
      <c r="AA11" s="3"/>
      <c r="AB11" s="3">
        <v>1</v>
      </c>
      <c r="AC11" s="5">
        <f>SUM(B11:AB11)/27</f>
        <v>0.40740740740740738</v>
      </c>
      <c r="AD11" s="5">
        <f>SUM(B11:R11)/17</f>
        <v>0.35294117647058826</v>
      </c>
      <c r="AE11" s="5">
        <f t="shared" si="0"/>
        <v>0.5</v>
      </c>
    </row>
    <row r="12" spans="1:35" x14ac:dyDescent="0.2">
      <c r="A12" s="3" t="s">
        <v>11</v>
      </c>
      <c r="B12" s="3"/>
      <c r="C12" s="3"/>
      <c r="D12" s="3">
        <v>1</v>
      </c>
      <c r="E12" s="3"/>
      <c r="F12" s="3"/>
      <c r="G12" s="3"/>
      <c r="H12" s="3"/>
      <c r="I12" s="3"/>
      <c r="J12" s="3">
        <v>1</v>
      </c>
      <c r="K12" s="3"/>
      <c r="L12" s="3"/>
      <c r="M12" s="3">
        <v>1</v>
      </c>
      <c r="N12" s="3"/>
      <c r="O12" s="3"/>
      <c r="P12" s="3">
        <v>1</v>
      </c>
      <c r="Q12" s="3"/>
      <c r="R12" s="7"/>
      <c r="S12" s="3">
        <v>1</v>
      </c>
      <c r="T12" s="3"/>
      <c r="U12" s="3"/>
      <c r="V12" s="3"/>
      <c r="W12" s="3"/>
      <c r="X12" s="3"/>
      <c r="Y12" s="3"/>
      <c r="Z12" s="3">
        <v>1</v>
      </c>
      <c r="AA12" s="3"/>
      <c r="AB12" s="3">
        <v>1</v>
      </c>
      <c r="AC12" s="5">
        <f>SUM(B12:AB12)/27</f>
        <v>0.25925925925925924</v>
      </c>
      <c r="AD12" s="5">
        <f>SUM(B12:R12)/17</f>
        <v>0.23529411764705882</v>
      </c>
      <c r="AE12" s="5">
        <f t="shared" si="0"/>
        <v>0.3</v>
      </c>
    </row>
    <row r="13" spans="1:35" x14ac:dyDescent="0.2">
      <c r="A13" s="3"/>
      <c r="B13" s="3">
        <f>SUM(B2:B12)</f>
        <v>0</v>
      </c>
      <c r="C13" s="3">
        <f t="shared" ref="C13:Q13" si="1">SUM(C2:C12)</f>
        <v>2</v>
      </c>
      <c r="D13" s="3">
        <f t="shared" si="1"/>
        <v>4</v>
      </c>
      <c r="E13" s="3">
        <f t="shared" si="1"/>
        <v>1</v>
      </c>
      <c r="F13" s="3">
        <f t="shared" si="1"/>
        <v>1</v>
      </c>
      <c r="G13" s="3">
        <f t="shared" si="1"/>
        <v>3</v>
      </c>
      <c r="H13" s="3">
        <f t="shared" si="1"/>
        <v>2</v>
      </c>
      <c r="I13" s="3">
        <f t="shared" si="1"/>
        <v>2</v>
      </c>
      <c r="J13" s="3">
        <f t="shared" si="1"/>
        <v>3</v>
      </c>
      <c r="K13" s="3">
        <f t="shared" si="1"/>
        <v>2</v>
      </c>
      <c r="L13" s="3">
        <f t="shared" si="1"/>
        <v>1</v>
      </c>
      <c r="M13" s="3">
        <f t="shared" si="1"/>
        <v>5</v>
      </c>
      <c r="N13" s="3">
        <f t="shared" si="1"/>
        <v>5</v>
      </c>
      <c r="O13" s="3">
        <f t="shared" si="1"/>
        <v>3</v>
      </c>
      <c r="P13" s="3">
        <f t="shared" si="1"/>
        <v>2</v>
      </c>
      <c r="Q13" s="3">
        <f t="shared" si="1"/>
        <v>3</v>
      </c>
      <c r="R13" s="7">
        <f t="shared" ref="R13" si="2">SUM(R2:R12)</f>
        <v>2</v>
      </c>
      <c r="S13" s="3">
        <f t="shared" ref="S13" si="3">SUM(S2:S12)</f>
        <v>4</v>
      </c>
      <c r="T13" s="3">
        <f t="shared" ref="T13" si="4">SUM(T2:T12)</f>
        <v>4</v>
      </c>
      <c r="U13" s="3">
        <f t="shared" ref="U13" si="5">SUM(U2:U12)</f>
        <v>3</v>
      </c>
      <c r="V13" s="3">
        <f t="shared" ref="V13" si="6">SUM(V2:V12)</f>
        <v>2</v>
      </c>
      <c r="W13" s="3">
        <f t="shared" ref="W13" si="7">SUM(W2:W12)</f>
        <v>1</v>
      </c>
      <c r="X13" s="3">
        <f t="shared" ref="X13" si="8">SUM(X2:X12)</f>
        <v>1</v>
      </c>
      <c r="Y13" s="3">
        <f t="shared" ref="Y13" si="9">SUM(Y2:Y12)</f>
        <v>7</v>
      </c>
      <c r="Z13" s="3">
        <f t="shared" ref="Z13" si="10">SUM(Z2:Z12)</f>
        <v>6</v>
      </c>
      <c r="AA13" s="3">
        <f t="shared" ref="AA13" si="11">SUM(AA2:AA12)</f>
        <v>0</v>
      </c>
      <c r="AB13" s="3">
        <f t="shared" ref="AB13" si="12">SUM(AB2:AB12)</f>
        <v>7</v>
      </c>
      <c r="AC13" s="6">
        <f>AVERAGE(B13:AB13)</f>
        <v>2.8148148148148149</v>
      </c>
      <c r="AD13" s="3"/>
      <c r="AE13" s="3"/>
    </row>
    <row r="14" spans="1:3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7">
        <f>AVERAGE(B13:R13)</f>
        <v>2.4117647058823528</v>
      </c>
      <c r="S14" s="3"/>
      <c r="T14" s="3"/>
      <c r="U14" s="3"/>
      <c r="V14" s="3"/>
      <c r="W14" s="3"/>
      <c r="X14" s="3"/>
      <c r="Y14" s="3"/>
      <c r="Z14" s="3"/>
      <c r="AA14" s="3"/>
      <c r="AB14" s="3">
        <f>AVERAGE(S13:AB13)</f>
        <v>3.5</v>
      </c>
      <c r="AC14" s="3"/>
      <c r="AD14" s="3"/>
      <c r="AE14" s="3"/>
    </row>
  </sheetData>
  <phoneticPr fontId="3" type="noConversion"/>
  <pageMargins left="0.7" right="0.7" top="0.75" bottom="0.75" header="0.3" footer="0.3"/>
  <pageSetup scale="6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EV3</vt:lpstr>
      <vt:lpstr>Kodu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Stolee</dc:creator>
  <cp:lastModifiedBy>K. Stolee</cp:lastModifiedBy>
  <cp:lastPrinted>2016-03-01T14:42:51Z</cp:lastPrinted>
  <dcterms:created xsi:type="dcterms:W3CDTF">2016-02-29T14:30:54Z</dcterms:created>
  <dcterms:modified xsi:type="dcterms:W3CDTF">2016-03-03T19:50:55Z</dcterms:modified>
</cp:coreProperties>
</file>