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lag\Documents\ITMO\math-stat\"/>
    </mc:Choice>
  </mc:AlternateContent>
  <xr:revisionPtr revIDLastSave="0" documentId="13_ncr:1_{9C24C05F-0264-492B-A301-AE1BEA966567}" xr6:coauthVersionLast="47" xr6:coauthVersionMax="47" xr10:uidLastSave="{00000000-0000-0000-0000-000000000000}"/>
  <bookViews>
    <workbookView xWindow="-98" yWindow="-98" windowWidth="24196" windowHeight="14476" xr2:uid="{4E273E63-EDAF-44EE-A1AD-C0DF08186711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H95" i="2"/>
  <c r="H83" i="2"/>
  <c r="H84" i="2"/>
  <c r="H85" i="2"/>
  <c r="H86" i="2"/>
  <c r="H87" i="2"/>
  <c r="H88" i="2"/>
  <c r="H89" i="2"/>
  <c r="H90" i="2"/>
  <c r="H91" i="2"/>
  <c r="H92" i="2"/>
  <c r="H93" i="2"/>
  <c r="H94" i="2"/>
  <c r="H82" i="2"/>
  <c r="G95" i="2"/>
  <c r="G94" i="2"/>
  <c r="G83" i="2"/>
  <c r="G84" i="2"/>
  <c r="G85" i="2"/>
  <c r="G86" i="2"/>
  <c r="G87" i="2"/>
  <c r="G88" i="2"/>
  <c r="G89" i="2"/>
  <c r="G90" i="2"/>
  <c r="G91" i="2"/>
  <c r="G92" i="2"/>
  <c r="G93" i="2"/>
  <c r="G82" i="2"/>
  <c r="A15" i="2"/>
  <c r="L2" i="2"/>
  <c r="I9" i="2" s="1"/>
  <c r="F8" i="2"/>
  <c r="B8" i="2"/>
  <c r="D2" i="1"/>
  <c r="C2" i="1"/>
  <c r="B15" i="2" l="1"/>
  <c r="A16" i="2" s="1"/>
  <c r="C15" i="2" l="1"/>
  <c r="B16" i="2"/>
  <c r="A17" i="2" s="1"/>
  <c r="D15" i="2"/>
  <c r="E15" i="2" s="1"/>
  <c r="F15" i="2" s="1"/>
  <c r="C16" i="2" l="1"/>
  <c r="B17" i="2"/>
  <c r="A18" i="2" s="1"/>
  <c r="D17" i="2"/>
  <c r="E17" i="2" s="1"/>
  <c r="D16" i="2"/>
  <c r="E16" i="2" s="1"/>
  <c r="F16" i="2" s="1"/>
  <c r="F17" i="2" l="1"/>
  <c r="C17" i="2"/>
  <c r="B18" i="2"/>
  <c r="A19" i="2" s="1"/>
  <c r="C18" i="2" l="1"/>
  <c r="D18" i="2"/>
  <c r="E18" i="2" s="1"/>
  <c r="F18" i="2" s="1"/>
  <c r="B19" i="2"/>
  <c r="A20" i="2" s="1"/>
  <c r="D19" i="2"/>
  <c r="E19" i="2" s="1"/>
  <c r="C19" i="2" l="1"/>
  <c r="F19" i="2"/>
  <c r="B20" i="2"/>
  <c r="A21" i="2" s="1"/>
  <c r="D20" i="2"/>
  <c r="E20" i="2" s="1"/>
  <c r="F20" i="2" s="1"/>
  <c r="C20" i="2" l="1"/>
  <c r="B21" i="2"/>
  <c r="A22" i="2" s="1"/>
  <c r="D21" i="2"/>
  <c r="E21" i="2" s="1"/>
  <c r="F21" i="2" s="1"/>
  <c r="C21" i="2" l="1"/>
  <c r="B22" i="2"/>
  <c r="A23" i="2" s="1"/>
  <c r="D22" i="2"/>
  <c r="E22" i="2" s="1"/>
  <c r="F22" i="2" s="1"/>
  <c r="C22" i="2" l="1"/>
  <c r="B23" i="2"/>
  <c r="A24" i="2" s="1"/>
  <c r="D23" i="2"/>
  <c r="E23" i="2" s="1"/>
  <c r="F23" i="2" s="1"/>
  <c r="C23" i="2" l="1"/>
  <c r="B24" i="2"/>
  <c r="A25" i="2" s="1"/>
  <c r="D24" i="2"/>
  <c r="E24" i="2" s="1"/>
  <c r="F24" i="2" s="1"/>
  <c r="C24" i="2" l="1"/>
  <c r="B25" i="2"/>
  <c r="A26" i="2" s="1"/>
  <c r="C25" i="2" l="1"/>
  <c r="B26" i="2"/>
  <c r="A27" i="2" s="1"/>
  <c r="D26" i="2"/>
  <c r="E26" i="2" s="1"/>
  <c r="D25" i="2"/>
  <c r="E25" i="2" s="1"/>
  <c r="F25" i="2" s="1"/>
  <c r="D27" i="2" l="1"/>
  <c r="E27" i="2" s="1"/>
  <c r="C27" i="2"/>
  <c r="C26" i="2"/>
  <c r="F26" i="2"/>
  <c r="F27" i="2" l="1"/>
</calcChain>
</file>

<file path=xl/sharedStrings.xml><?xml version="1.0" encoding="utf-8"?>
<sst xmlns="http://schemas.openxmlformats.org/spreadsheetml/2006/main" count="26" uniqueCount="14">
  <si>
    <t>x наим</t>
  </si>
  <si>
    <t>x наиб</t>
  </si>
  <si>
    <t>оптимальное число</t>
  </si>
  <si>
    <t>шаг</t>
  </si>
  <si>
    <t>Группированная выборка</t>
  </si>
  <si>
    <t>Начало</t>
  </si>
  <si>
    <t>Конец</t>
  </si>
  <si>
    <t>Кол-во элементов</t>
  </si>
  <si>
    <t>Середина</t>
  </si>
  <si>
    <t>Функция</t>
  </si>
  <si>
    <t>мат ожидание</t>
  </si>
  <si>
    <t>сигма ^2</t>
  </si>
  <si>
    <t>единиц</t>
  </si>
  <si>
    <t>нулей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</si>
</sst>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Лист2!$D$14</c:f>
              <c:strCache>
                <c:ptCount val="1"/>
                <c:pt idx="0">
                  <c:v>Кол-во элементов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Лист2!$A$15:$A$27</c:f>
              <c:numCache>
                <c:formatCode>0.00</c:formatCode>
                <c:ptCount val="13"/>
                <c:pt idx="0" formatCode="General">
                  <c:v>-1.5</c:v>
                </c:pt>
                <c:pt idx="1">
                  <c:v>-1.1128533360032309</c:v>
                </c:pt>
                <c:pt idx="2">
                  <c:v>-0.72570667200646166</c:v>
                </c:pt>
                <c:pt idx="3">
                  <c:v>-0.33856000800969244</c:v>
                </c:pt>
                <c:pt idx="4">
                  <c:v>4.8586655987076788E-2</c:v>
                </c:pt>
                <c:pt idx="5">
                  <c:v>0.43573331998384601</c:v>
                </c:pt>
                <c:pt idx="6">
                  <c:v>0.82287998398061524</c:v>
                </c:pt>
                <c:pt idx="7">
                  <c:v>1.2100266479773845</c:v>
                </c:pt>
                <c:pt idx="8">
                  <c:v>1.5971733119741538</c:v>
                </c:pt>
                <c:pt idx="9">
                  <c:v>1.9843199759709229</c:v>
                </c:pt>
                <c:pt idx="10">
                  <c:v>2.371466639967692</c:v>
                </c:pt>
                <c:pt idx="11">
                  <c:v>2.7586133039644611</c:v>
                </c:pt>
                <c:pt idx="12">
                  <c:v>3.1457599679612303</c:v>
                </c:pt>
              </c:numCache>
            </c:numRef>
          </c:cat>
          <c:val>
            <c:numRef>
              <c:f>Лист2!$D$15:$D$27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4-4354-A4DD-187AFB17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617823"/>
        <c:axId val="499622623"/>
      </c:barChart>
      <c:catAx>
        <c:axId val="49961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22623"/>
        <c:crosses val="autoZero"/>
        <c:auto val="0"/>
        <c:lblAlgn val="ctr"/>
        <c:lblOffset val="100"/>
        <c:noMultiLvlLbl val="0"/>
      </c:catAx>
      <c:valAx>
        <c:axId val="4996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Лист2!$F$14</c:f>
              <c:strCache>
                <c:ptCount val="1"/>
                <c:pt idx="0">
                  <c:v>Функция</c:v>
                </c:pt>
              </c:strCache>
            </c:strRef>
          </c:tx>
          <c:spPr>
            <a:noFill/>
            <a:ln>
              <a:solidFill>
                <a:schemeClr val="tx1"/>
              </a:solidFill>
              <a:round/>
            </a:ln>
            <a:effectLst/>
          </c:spPr>
          <c:invertIfNegative val="0"/>
          <c:cat>
            <c:numRef>
              <c:f>Лист2!$C$15:$C$27</c:f>
              <c:numCache>
                <c:formatCode>0.00</c:formatCode>
                <c:ptCount val="13"/>
                <c:pt idx="0">
                  <c:v>-1.3064266680016154</c:v>
                </c:pt>
                <c:pt idx="1">
                  <c:v>-0.91928000400484633</c:v>
                </c:pt>
                <c:pt idx="2">
                  <c:v>-0.53213334000807699</c:v>
                </c:pt>
                <c:pt idx="3">
                  <c:v>-0.14498667601130782</c:v>
                </c:pt>
                <c:pt idx="4">
                  <c:v>0.2421599879854614</c:v>
                </c:pt>
                <c:pt idx="5">
                  <c:v>0.62930665198223057</c:v>
                </c:pt>
                <c:pt idx="6">
                  <c:v>1.0164533159789999</c:v>
                </c:pt>
                <c:pt idx="7">
                  <c:v>1.4035999799757692</c:v>
                </c:pt>
                <c:pt idx="8">
                  <c:v>1.7907466439725384</c:v>
                </c:pt>
                <c:pt idx="9">
                  <c:v>2.1778933079693075</c:v>
                </c:pt>
                <c:pt idx="10">
                  <c:v>2.5650399719660766</c:v>
                </c:pt>
                <c:pt idx="11">
                  <c:v>2.9521866359628457</c:v>
                </c:pt>
                <c:pt idx="12">
                  <c:v>3.3728799839806154</c:v>
                </c:pt>
              </c:numCache>
            </c:numRef>
          </c:cat>
          <c:val>
            <c:numRef>
              <c:f>Лист2!$F$15:$F$27</c:f>
              <c:numCache>
                <c:formatCode>General</c:formatCode>
                <c:ptCount val="13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0.125</c:v>
                </c:pt>
                <c:pt idx="4">
                  <c:v>0.2</c:v>
                </c:pt>
                <c:pt idx="5">
                  <c:v>0.25</c:v>
                </c:pt>
                <c:pt idx="6">
                  <c:v>0.4</c:v>
                </c:pt>
                <c:pt idx="7">
                  <c:v>0.52500000000000002</c:v>
                </c:pt>
                <c:pt idx="8">
                  <c:v>0.65</c:v>
                </c:pt>
                <c:pt idx="9">
                  <c:v>0.875</c:v>
                </c:pt>
                <c:pt idx="10">
                  <c:v>0.9</c:v>
                </c:pt>
                <c:pt idx="11">
                  <c:v>0.92500000000000004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2-487C-BC48-308B5BBF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8"/>
        <c:axId val="1025421328"/>
        <c:axId val="1025413168"/>
      </c:barChart>
      <c:catAx>
        <c:axId val="102542132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13168"/>
        <c:crosses val="autoZero"/>
        <c:auto val="1"/>
        <c:lblAlgn val="ctr"/>
        <c:lblOffset val="100"/>
        <c:noMultiLvlLbl val="0"/>
      </c:catAx>
      <c:valAx>
        <c:axId val="10254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2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Лист2!$F$14</c:f>
              <c:strCache>
                <c:ptCount val="1"/>
                <c:pt idx="0">
                  <c:v>Функция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Лист2!$C$15:$C$27</c:f>
              <c:numCache>
                <c:formatCode>0.00</c:formatCode>
                <c:ptCount val="13"/>
                <c:pt idx="0">
                  <c:v>-1.3064266680016154</c:v>
                </c:pt>
                <c:pt idx="1">
                  <c:v>-0.91928000400484633</c:v>
                </c:pt>
                <c:pt idx="2">
                  <c:v>-0.53213334000807699</c:v>
                </c:pt>
                <c:pt idx="3">
                  <c:v>-0.14498667601130782</c:v>
                </c:pt>
                <c:pt idx="4">
                  <c:v>0.2421599879854614</c:v>
                </c:pt>
                <c:pt idx="5">
                  <c:v>0.62930665198223057</c:v>
                </c:pt>
                <c:pt idx="6">
                  <c:v>1.0164533159789999</c:v>
                </c:pt>
                <c:pt idx="7">
                  <c:v>1.4035999799757692</c:v>
                </c:pt>
                <c:pt idx="8">
                  <c:v>1.7907466439725384</c:v>
                </c:pt>
                <c:pt idx="9">
                  <c:v>2.1778933079693075</c:v>
                </c:pt>
                <c:pt idx="10">
                  <c:v>2.5650399719660766</c:v>
                </c:pt>
                <c:pt idx="11">
                  <c:v>2.9521866359628457</c:v>
                </c:pt>
                <c:pt idx="12">
                  <c:v>3.3728799839806154</c:v>
                </c:pt>
              </c:numCache>
            </c:numRef>
          </c:xVal>
          <c:yVal>
            <c:numRef>
              <c:f>Лист2!$F$15:$F$27</c:f>
              <c:numCache>
                <c:formatCode>General</c:formatCode>
                <c:ptCount val="13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0.125</c:v>
                </c:pt>
                <c:pt idx="4">
                  <c:v>0.2</c:v>
                </c:pt>
                <c:pt idx="5">
                  <c:v>0.25</c:v>
                </c:pt>
                <c:pt idx="6">
                  <c:v>0.4</c:v>
                </c:pt>
                <c:pt idx="7">
                  <c:v>0.52500000000000002</c:v>
                </c:pt>
                <c:pt idx="8">
                  <c:v>0.65</c:v>
                </c:pt>
                <c:pt idx="9">
                  <c:v>0.875</c:v>
                </c:pt>
                <c:pt idx="10">
                  <c:v>0.9</c:v>
                </c:pt>
                <c:pt idx="11">
                  <c:v>0.92500000000000004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7-4C2F-8540-9EE016E95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189040"/>
        <c:axId val="912199600"/>
      </c:scatterChart>
      <c:valAx>
        <c:axId val="9121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99600"/>
        <c:crosses val="autoZero"/>
        <c:crossBetween val="midCat"/>
      </c:valAx>
      <c:valAx>
        <c:axId val="9121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Лист2!$J$46</c:f>
              <c:strCache>
                <c:ptCount val="1"/>
                <c:pt idx="0">
                  <c:v>Функция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Лист2!$I$47:$I$70</c:f>
              <c:numCache>
                <c:formatCode>0.00</c:formatCode>
                <c:ptCount val="24"/>
                <c:pt idx="0">
                  <c:v>-1.3064266680016154</c:v>
                </c:pt>
                <c:pt idx="1">
                  <c:v>-0.91928000400484633</c:v>
                </c:pt>
                <c:pt idx="2">
                  <c:v>-0.91928000400484633</c:v>
                </c:pt>
                <c:pt idx="3">
                  <c:v>-0.53213334000807699</c:v>
                </c:pt>
                <c:pt idx="4">
                  <c:v>-0.53213334000807699</c:v>
                </c:pt>
                <c:pt idx="5">
                  <c:v>-0.14498667601130782</c:v>
                </c:pt>
                <c:pt idx="6">
                  <c:v>-0.14498667601130782</c:v>
                </c:pt>
                <c:pt idx="7">
                  <c:v>0.2421599879854614</c:v>
                </c:pt>
                <c:pt idx="8">
                  <c:v>0.2421599879854614</c:v>
                </c:pt>
                <c:pt idx="9">
                  <c:v>0.62930665198223057</c:v>
                </c:pt>
                <c:pt idx="10">
                  <c:v>0.62930665198223057</c:v>
                </c:pt>
                <c:pt idx="11">
                  <c:v>1.0164533159789999</c:v>
                </c:pt>
                <c:pt idx="12">
                  <c:v>1.0164533159789999</c:v>
                </c:pt>
                <c:pt idx="13">
                  <c:v>1.4035999799757692</c:v>
                </c:pt>
                <c:pt idx="14">
                  <c:v>1.4035999799757692</c:v>
                </c:pt>
                <c:pt idx="15">
                  <c:v>1.7907466439725384</c:v>
                </c:pt>
                <c:pt idx="16">
                  <c:v>1.7907466439725384</c:v>
                </c:pt>
                <c:pt idx="17">
                  <c:v>2.1778933079693075</c:v>
                </c:pt>
                <c:pt idx="18">
                  <c:v>2.1778933079693075</c:v>
                </c:pt>
                <c:pt idx="19">
                  <c:v>2.5650399719660766</c:v>
                </c:pt>
                <c:pt idx="20">
                  <c:v>2.5650399719660766</c:v>
                </c:pt>
                <c:pt idx="21">
                  <c:v>2.9521866359628457</c:v>
                </c:pt>
                <c:pt idx="22">
                  <c:v>2.9521866359628457</c:v>
                </c:pt>
                <c:pt idx="23">
                  <c:v>3.3728799839806154</c:v>
                </c:pt>
              </c:numCache>
            </c:numRef>
          </c:xVal>
          <c:yVal>
            <c:numRef>
              <c:f>Лист2!$J$47:$J$70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0.1</c:v>
                </c:pt>
                <c:pt idx="4">
                  <c:v>0.125</c:v>
                </c:pt>
                <c:pt idx="5">
                  <c:v>0.125</c:v>
                </c:pt>
                <c:pt idx="6">
                  <c:v>0.2</c:v>
                </c:pt>
                <c:pt idx="7">
                  <c:v>0.2</c:v>
                </c:pt>
                <c:pt idx="8">
                  <c:v>0.25</c:v>
                </c:pt>
                <c:pt idx="9">
                  <c:v>0.25</c:v>
                </c:pt>
                <c:pt idx="10">
                  <c:v>0.4</c:v>
                </c:pt>
                <c:pt idx="11">
                  <c:v>0.4</c:v>
                </c:pt>
                <c:pt idx="12">
                  <c:v>0.52500000000000002</c:v>
                </c:pt>
                <c:pt idx="13">
                  <c:v>0.52500000000000002</c:v>
                </c:pt>
                <c:pt idx="14">
                  <c:v>0.65</c:v>
                </c:pt>
                <c:pt idx="15">
                  <c:v>0.65</c:v>
                </c:pt>
                <c:pt idx="16">
                  <c:v>0.875</c:v>
                </c:pt>
                <c:pt idx="17">
                  <c:v>0.875</c:v>
                </c:pt>
                <c:pt idx="18">
                  <c:v>0.9</c:v>
                </c:pt>
                <c:pt idx="19">
                  <c:v>0.9</c:v>
                </c:pt>
                <c:pt idx="20">
                  <c:v>0.92500000000000004</c:v>
                </c:pt>
                <c:pt idx="21">
                  <c:v>0.92500000000000004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E-4917-85DB-582F5FEB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15216"/>
        <c:axId val="903206576"/>
      </c:scatterChart>
      <c:valAx>
        <c:axId val="90321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06576"/>
        <c:crosses val="autoZero"/>
        <c:crossBetween val="midCat"/>
      </c:valAx>
      <c:valAx>
        <c:axId val="9032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1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129510</xdr:colOff>
      <xdr:row>10</xdr:row>
      <xdr:rowOff>18460</xdr:rowOff>
    </xdr:from>
    <xdr:to>
      <xdr:col>12</xdr:col>
      <xdr:colOff>431929</xdr:colOff>
      <xdr:row>27</xdr:row>
      <xdr:rowOff>158683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53B5135-374E-6528-5B8A-E3DA6E662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411955</xdr:colOff>
      <xdr:row>10</xdr:row>
      <xdr:rowOff>47623</xdr:rowOff>
    </xdr:from>
    <xdr:to>
      <xdr:col>20</xdr:col>
      <xdr:colOff>252413</xdr:colOff>
      <xdr:row>27</xdr:row>
      <xdr:rowOff>157161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3F774B-8E9D-4599-DD9B-FFA7E3828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83342</xdr:colOff>
      <xdr:row>28</xdr:row>
      <xdr:rowOff>85724</xdr:rowOff>
    </xdr:from>
    <xdr:to>
      <xdr:col>11</xdr:col>
      <xdr:colOff>35717</xdr:colOff>
      <xdr:row>43</xdr:row>
      <xdr:rowOff>114299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4FE4C55-670C-3BDF-AAEA-67CEF632F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3667</xdr:colOff>
      <xdr:row>45</xdr:row>
      <xdr:rowOff>52820</xdr:rowOff>
    </xdr:from>
    <xdr:to>
      <xdr:col>18</xdr:col>
      <xdr:colOff>25975</xdr:colOff>
      <xdr:row>60</xdr:row>
      <xdr:rowOff>68406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245ABD0-B6F6-E6D4-20AB-E7C831510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7318-0FA5-4D62-9448-072A392A158F}">
  <dimension ref="A1:AD3"/>
  <sheetViews>
    <sheetView tabSelected="1" zoomScale="145" zoomScaleNormal="145" workbookViewId="0">
      <selection activeCell="C4" sqref="C4"/>
    </sheetView>
  </sheetViews>
  <sheetFormatPr defaultRowHeight="14.25" x14ac:dyDescent="0.45"/>
  <cols>
    <col min="4" max="4" width="9.796875" bestFit="1" customWidth="1"/>
  </cols>
  <sheetData>
    <row r="1" spans="1:30" x14ac:dyDescent="0.45">
      <c r="A1">
        <v>1</v>
      </c>
      <c r="B1">
        <v>0</v>
      </c>
      <c r="C1">
        <v>1</v>
      </c>
      <c r="D1">
        <v>1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1</v>
      </c>
      <c r="L1">
        <v>1</v>
      </c>
      <c r="M1">
        <v>0</v>
      </c>
      <c r="N1">
        <v>1</v>
      </c>
      <c r="O1">
        <v>1</v>
      </c>
      <c r="P1">
        <v>1</v>
      </c>
      <c r="Q1">
        <v>1</v>
      </c>
      <c r="R1">
        <v>0</v>
      </c>
      <c r="S1">
        <v>1</v>
      </c>
      <c r="T1">
        <v>1</v>
      </c>
      <c r="U1">
        <v>1</v>
      </c>
      <c r="V1">
        <v>0</v>
      </c>
      <c r="W1">
        <v>0</v>
      </c>
      <c r="X1">
        <v>1</v>
      </c>
      <c r="Y1">
        <v>0</v>
      </c>
      <c r="Z1">
        <v>0</v>
      </c>
      <c r="AA1">
        <v>1</v>
      </c>
      <c r="AB1">
        <v>1</v>
      </c>
      <c r="AC1">
        <v>1</v>
      </c>
      <c r="AD1">
        <v>1</v>
      </c>
    </row>
    <row r="2" spans="1:30" x14ac:dyDescent="0.45">
      <c r="B2" t="s">
        <v>12</v>
      </c>
      <c r="C2">
        <f>SUM(A1:AD1)</f>
        <v>18</v>
      </c>
      <c r="D2" s="1">
        <f>C2/30</f>
        <v>0.6</v>
      </c>
    </row>
    <row r="3" spans="1:30" x14ac:dyDescent="0.45">
      <c r="B3" t="s">
        <v>13</v>
      </c>
      <c r="C3">
        <f>30-18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9C80C-EA7D-4004-8413-15318D3F289D}">
  <dimension ref="A1:L95"/>
  <sheetViews>
    <sheetView topLeftCell="A73" zoomScale="118" zoomScaleNormal="130" workbookViewId="0">
      <selection activeCell="K90" sqref="K90"/>
    </sheetView>
  </sheetViews>
  <sheetFormatPr defaultRowHeight="14.25" x14ac:dyDescent="0.45"/>
  <cols>
    <col min="9" max="9" width="10.265625" bestFit="1" customWidth="1"/>
  </cols>
  <sheetData>
    <row r="1" spans="1:12" x14ac:dyDescent="0.45">
      <c r="A1">
        <v>1.63</v>
      </c>
      <c r="B1">
        <v>0.25</v>
      </c>
      <c r="D1">
        <v>1.04</v>
      </c>
      <c r="E1">
        <v>1.48</v>
      </c>
      <c r="F1">
        <v>1.05</v>
      </c>
      <c r="G1">
        <v>2.09</v>
      </c>
      <c r="H1">
        <v>2.31</v>
      </c>
      <c r="I1">
        <v>0.69</v>
      </c>
      <c r="L1" t="s">
        <v>2</v>
      </c>
    </row>
    <row r="2" spans="1:12" x14ac:dyDescent="0.45">
      <c r="A2">
        <v>1.27</v>
      </c>
      <c r="B2">
        <v>-0.66</v>
      </c>
      <c r="D2">
        <v>3.2</v>
      </c>
      <c r="E2">
        <v>0.85</v>
      </c>
      <c r="F2">
        <v>3.33</v>
      </c>
      <c r="G2">
        <v>1.75</v>
      </c>
      <c r="H2">
        <v>0.69</v>
      </c>
      <c r="I2">
        <v>2.2599999999999998</v>
      </c>
      <c r="L2">
        <f>3.3*LN(40)+1</f>
        <v>13.173302198575989</v>
      </c>
    </row>
    <row r="3" spans="1:12" x14ac:dyDescent="0.45">
      <c r="A3">
        <v>1.04</v>
      </c>
      <c r="B3">
        <v>3.59</v>
      </c>
      <c r="D3">
        <v>1.78</v>
      </c>
      <c r="E3">
        <v>-1.1200000000000001</v>
      </c>
      <c r="F3">
        <v>1.87</v>
      </c>
      <c r="G3">
        <v>-0.02</v>
      </c>
      <c r="H3">
        <v>-1.43</v>
      </c>
      <c r="I3">
        <v>0.17</v>
      </c>
    </row>
    <row r="4" spans="1:12" x14ac:dyDescent="0.45">
      <c r="A4">
        <v>2.1</v>
      </c>
      <c r="B4">
        <v>2.1800000000000002</v>
      </c>
      <c r="D4">
        <v>1.31</v>
      </c>
      <c r="E4">
        <v>0.11</v>
      </c>
      <c r="F4">
        <v>2.76</v>
      </c>
      <c r="G4">
        <v>-0.68</v>
      </c>
      <c r="H4">
        <v>2.62</v>
      </c>
      <c r="I4">
        <v>2.0699999999999998</v>
      </c>
    </row>
    <row r="5" spans="1:12" x14ac:dyDescent="0.45">
      <c r="A5">
        <v>1.26</v>
      </c>
      <c r="B5">
        <v>1</v>
      </c>
      <c r="D5">
        <v>2.04</v>
      </c>
      <c r="E5">
        <v>0.99</v>
      </c>
      <c r="F5">
        <v>1.48</v>
      </c>
      <c r="G5">
        <v>2.11</v>
      </c>
      <c r="H5">
        <v>1.63</v>
      </c>
      <c r="I5">
        <v>2.2799999999999998</v>
      </c>
    </row>
    <row r="8" spans="1:12" x14ac:dyDescent="0.45">
      <c r="B8">
        <f>MIN(A1:I5)</f>
        <v>-1.43</v>
      </c>
      <c r="F8">
        <f>MAX(A1:I5)</f>
        <v>3.59</v>
      </c>
    </row>
    <row r="9" spans="1:12" x14ac:dyDescent="0.45">
      <c r="A9" t="s">
        <v>0</v>
      </c>
      <c r="B9">
        <v>-1.5</v>
      </c>
      <c r="E9" t="s">
        <v>1</v>
      </c>
      <c r="F9">
        <v>3.6</v>
      </c>
      <c r="H9" t="s">
        <v>3</v>
      </c>
      <c r="I9" s="2">
        <f>(F9-B9)/L2</f>
        <v>0.38714666399676922</v>
      </c>
    </row>
    <row r="12" spans="1:12" x14ac:dyDescent="0.45">
      <c r="A12" t="s">
        <v>4</v>
      </c>
    </row>
    <row r="14" spans="1:12" x14ac:dyDescent="0.45">
      <c r="A14" t="s">
        <v>5</v>
      </c>
      <c r="B14" t="s">
        <v>6</v>
      </c>
      <c r="C14" t="s">
        <v>8</v>
      </c>
      <c r="D14" t="s">
        <v>7</v>
      </c>
      <c r="F14" t="s">
        <v>9</v>
      </c>
    </row>
    <row r="15" spans="1:12" x14ac:dyDescent="0.45">
      <c r="A15">
        <f>B9</f>
        <v>-1.5</v>
      </c>
      <c r="B15" s="2">
        <f t="shared" ref="B15:B26" si="0">A15+$I$9</f>
        <v>-1.1128533360032309</v>
      </c>
      <c r="C15" s="2">
        <f>AVERAGE(A15:B15)</f>
        <v>-1.3064266680016154</v>
      </c>
      <c r="D15">
        <f t="shared" ref="D15:D27" si="1">COUNTIFS($A$1:$I$5, "&gt;"&amp;A15, $A$1:$I$5, "&lt;="&amp;B15)</f>
        <v>2</v>
      </c>
      <c r="E15">
        <f>D15/40</f>
        <v>0.05</v>
      </c>
      <c r="F15">
        <f>E15</f>
        <v>0.05</v>
      </c>
    </row>
    <row r="16" spans="1:12" x14ac:dyDescent="0.45">
      <c r="A16" s="2">
        <f>B15</f>
        <v>-1.1128533360032309</v>
      </c>
      <c r="B16" s="2">
        <f t="shared" si="0"/>
        <v>-0.72570667200646166</v>
      </c>
      <c r="C16" s="2">
        <f t="shared" ref="C16:C27" si="2">AVERAGE(A16:B16)</f>
        <v>-0.91928000400484633</v>
      </c>
      <c r="D16">
        <f t="shared" si="1"/>
        <v>0</v>
      </c>
      <c r="E16">
        <f t="shared" ref="E16:E27" si="3">D16/40</f>
        <v>0</v>
      </c>
      <c r="F16">
        <f>F15+E16</f>
        <v>0.05</v>
      </c>
    </row>
    <row r="17" spans="1:6" x14ac:dyDescent="0.45">
      <c r="A17" s="2">
        <f t="shared" ref="A17:A27" si="4">B16</f>
        <v>-0.72570667200646166</v>
      </c>
      <c r="B17" s="2">
        <f t="shared" si="0"/>
        <v>-0.33856000800969244</v>
      </c>
      <c r="C17" s="2">
        <f t="shared" si="2"/>
        <v>-0.53213334000807699</v>
      </c>
      <c r="D17">
        <f t="shared" si="1"/>
        <v>2</v>
      </c>
      <c r="E17">
        <f t="shared" si="3"/>
        <v>0.05</v>
      </c>
      <c r="F17">
        <f t="shared" ref="F17:F27" si="5">F16+E17</f>
        <v>0.1</v>
      </c>
    </row>
    <row r="18" spans="1:6" x14ac:dyDescent="0.45">
      <c r="A18" s="2">
        <f t="shared" si="4"/>
        <v>-0.33856000800969244</v>
      </c>
      <c r="B18" s="2">
        <f t="shared" si="0"/>
        <v>4.8586655987076788E-2</v>
      </c>
      <c r="C18" s="2">
        <f t="shared" si="2"/>
        <v>-0.14498667601130782</v>
      </c>
      <c r="D18">
        <f t="shared" si="1"/>
        <v>1</v>
      </c>
      <c r="E18">
        <f t="shared" si="3"/>
        <v>2.5000000000000001E-2</v>
      </c>
      <c r="F18">
        <f t="shared" si="5"/>
        <v>0.125</v>
      </c>
    </row>
    <row r="19" spans="1:6" x14ac:dyDescent="0.45">
      <c r="A19" s="2">
        <f t="shared" si="4"/>
        <v>4.8586655987076788E-2</v>
      </c>
      <c r="B19" s="2">
        <f t="shared" si="0"/>
        <v>0.43573331998384601</v>
      </c>
      <c r="C19" s="2">
        <f t="shared" si="2"/>
        <v>0.2421599879854614</v>
      </c>
      <c r="D19">
        <f t="shared" si="1"/>
        <v>3</v>
      </c>
      <c r="E19">
        <f t="shared" si="3"/>
        <v>7.4999999999999997E-2</v>
      </c>
      <c r="F19">
        <f t="shared" si="5"/>
        <v>0.2</v>
      </c>
    </row>
    <row r="20" spans="1:6" x14ac:dyDescent="0.45">
      <c r="A20" s="2">
        <f>B19</f>
        <v>0.43573331998384601</v>
      </c>
      <c r="B20" s="2">
        <f t="shared" si="0"/>
        <v>0.82287998398061524</v>
      </c>
      <c r="C20" s="2">
        <f t="shared" si="2"/>
        <v>0.62930665198223057</v>
      </c>
      <c r="D20">
        <f t="shared" si="1"/>
        <v>2</v>
      </c>
      <c r="E20">
        <f t="shared" si="3"/>
        <v>0.05</v>
      </c>
      <c r="F20">
        <f t="shared" si="5"/>
        <v>0.25</v>
      </c>
    </row>
    <row r="21" spans="1:6" x14ac:dyDescent="0.45">
      <c r="A21" s="2">
        <f t="shared" si="4"/>
        <v>0.82287998398061524</v>
      </c>
      <c r="B21" s="2">
        <f t="shared" si="0"/>
        <v>1.2100266479773845</v>
      </c>
      <c r="C21" s="2">
        <f t="shared" si="2"/>
        <v>1.0164533159789999</v>
      </c>
      <c r="D21">
        <f t="shared" si="1"/>
        <v>6</v>
      </c>
      <c r="E21">
        <f t="shared" si="3"/>
        <v>0.15</v>
      </c>
      <c r="F21">
        <f t="shared" si="5"/>
        <v>0.4</v>
      </c>
    </row>
    <row r="22" spans="1:6" x14ac:dyDescent="0.45">
      <c r="A22" s="2">
        <f t="shared" si="4"/>
        <v>1.2100266479773845</v>
      </c>
      <c r="B22" s="2">
        <f t="shared" si="0"/>
        <v>1.5971733119741538</v>
      </c>
      <c r="C22" s="2">
        <f t="shared" si="2"/>
        <v>1.4035999799757692</v>
      </c>
      <c r="D22">
        <f t="shared" si="1"/>
        <v>5</v>
      </c>
      <c r="E22">
        <f t="shared" si="3"/>
        <v>0.125</v>
      </c>
      <c r="F22">
        <f t="shared" si="5"/>
        <v>0.52500000000000002</v>
      </c>
    </row>
    <row r="23" spans="1:6" x14ac:dyDescent="0.45">
      <c r="A23" s="2">
        <f t="shared" si="4"/>
        <v>1.5971733119741538</v>
      </c>
      <c r="B23" s="2">
        <f t="shared" si="0"/>
        <v>1.9843199759709229</v>
      </c>
      <c r="C23" s="2">
        <f t="shared" si="2"/>
        <v>1.7907466439725384</v>
      </c>
      <c r="D23">
        <f t="shared" si="1"/>
        <v>5</v>
      </c>
      <c r="E23">
        <f t="shared" si="3"/>
        <v>0.125</v>
      </c>
      <c r="F23">
        <f t="shared" si="5"/>
        <v>0.65</v>
      </c>
    </row>
    <row r="24" spans="1:6" x14ac:dyDescent="0.45">
      <c r="A24" s="2">
        <f>B23</f>
        <v>1.9843199759709229</v>
      </c>
      <c r="B24" s="2">
        <f t="shared" si="0"/>
        <v>2.371466639967692</v>
      </c>
      <c r="C24" s="2">
        <f t="shared" si="2"/>
        <v>2.1778933079693075</v>
      </c>
      <c r="D24">
        <f t="shared" si="1"/>
        <v>9</v>
      </c>
      <c r="E24">
        <f t="shared" si="3"/>
        <v>0.22500000000000001</v>
      </c>
      <c r="F24">
        <f t="shared" si="5"/>
        <v>0.875</v>
      </c>
    </row>
    <row r="25" spans="1:6" x14ac:dyDescent="0.45">
      <c r="A25" s="2">
        <f t="shared" si="4"/>
        <v>2.371466639967692</v>
      </c>
      <c r="B25" s="2">
        <f t="shared" si="0"/>
        <v>2.7586133039644611</v>
      </c>
      <c r="C25" s="2">
        <f t="shared" si="2"/>
        <v>2.5650399719660766</v>
      </c>
      <c r="D25">
        <f t="shared" si="1"/>
        <v>1</v>
      </c>
      <c r="E25">
        <f t="shared" si="3"/>
        <v>2.5000000000000001E-2</v>
      </c>
      <c r="F25">
        <f t="shared" si="5"/>
        <v>0.9</v>
      </c>
    </row>
    <row r="26" spans="1:6" x14ac:dyDescent="0.45">
      <c r="A26" s="2">
        <f t="shared" si="4"/>
        <v>2.7586133039644611</v>
      </c>
      <c r="B26" s="2">
        <f t="shared" si="0"/>
        <v>3.1457599679612303</v>
      </c>
      <c r="C26" s="2">
        <f t="shared" si="2"/>
        <v>2.9521866359628457</v>
      </c>
      <c r="D26">
        <f t="shared" si="1"/>
        <v>1</v>
      </c>
      <c r="E26">
        <f t="shared" si="3"/>
        <v>2.5000000000000001E-2</v>
      </c>
      <c r="F26">
        <f t="shared" si="5"/>
        <v>0.92500000000000004</v>
      </c>
    </row>
    <row r="27" spans="1:6" x14ac:dyDescent="0.45">
      <c r="A27" s="2">
        <f t="shared" si="4"/>
        <v>3.1457599679612303</v>
      </c>
      <c r="B27" s="2">
        <v>3.6</v>
      </c>
      <c r="C27" s="2">
        <f t="shared" si="2"/>
        <v>3.3728799839806154</v>
      </c>
      <c r="D27">
        <f t="shared" si="1"/>
        <v>3</v>
      </c>
      <c r="E27">
        <f t="shared" si="3"/>
        <v>7.4999999999999997E-2</v>
      </c>
      <c r="F27">
        <f t="shared" si="5"/>
        <v>1</v>
      </c>
    </row>
    <row r="28" spans="1:6" x14ac:dyDescent="0.45">
      <c r="A28" s="2"/>
      <c r="B28" s="2"/>
      <c r="C28" s="2"/>
    </row>
    <row r="29" spans="1:6" x14ac:dyDescent="0.45">
      <c r="A29" s="2"/>
      <c r="B29" s="2"/>
      <c r="C29" s="2"/>
    </row>
    <row r="46" spans="1:10" x14ac:dyDescent="0.45">
      <c r="A46" t="s">
        <v>5</v>
      </c>
      <c r="B46" t="s">
        <v>6</v>
      </c>
      <c r="C46" t="s">
        <v>8</v>
      </c>
      <c r="D46" t="s">
        <v>7</v>
      </c>
      <c r="F46" t="s">
        <v>9</v>
      </c>
      <c r="I46" t="s">
        <v>8</v>
      </c>
      <c r="J46" t="s">
        <v>9</v>
      </c>
    </row>
    <row r="47" spans="1:10" x14ac:dyDescent="0.45">
      <c r="A47">
        <v>-1.5</v>
      </c>
      <c r="B47">
        <v>-1.1128533360032309</v>
      </c>
      <c r="C47">
        <v>-1.3064266680016154</v>
      </c>
      <c r="D47">
        <v>2</v>
      </c>
      <c r="E47">
        <v>0.05</v>
      </c>
      <c r="F47">
        <v>0.05</v>
      </c>
      <c r="I47" s="2">
        <v>-1.3064266680016154</v>
      </c>
      <c r="J47">
        <v>0.05</v>
      </c>
    </row>
    <row r="48" spans="1:10" x14ac:dyDescent="0.45">
      <c r="A48">
        <v>-1.1128533360032309</v>
      </c>
      <c r="B48">
        <v>-0.72570667200646166</v>
      </c>
      <c r="C48">
        <v>-0.91928000400484633</v>
      </c>
      <c r="D48">
        <v>0</v>
      </c>
      <c r="E48">
        <v>0</v>
      </c>
      <c r="F48">
        <v>0.05</v>
      </c>
      <c r="I48" s="2">
        <v>-0.91928000400484633</v>
      </c>
      <c r="J48">
        <v>0.05</v>
      </c>
    </row>
    <row r="49" spans="1:10" x14ac:dyDescent="0.45">
      <c r="A49">
        <v>-0.72570667200646166</v>
      </c>
      <c r="B49">
        <v>-0.33856000800969244</v>
      </c>
      <c r="C49">
        <v>-0.53213334000807699</v>
      </c>
      <c r="D49">
        <v>2</v>
      </c>
      <c r="E49">
        <v>0.05</v>
      </c>
      <c r="F49">
        <v>0.1</v>
      </c>
      <c r="I49" s="2">
        <v>-0.91928000400484633</v>
      </c>
      <c r="J49">
        <v>0.1</v>
      </c>
    </row>
    <row r="50" spans="1:10" x14ac:dyDescent="0.45">
      <c r="A50">
        <v>-0.33856000800969244</v>
      </c>
      <c r="B50">
        <v>4.8586655987076788E-2</v>
      </c>
      <c r="C50">
        <v>-0.14498667601130782</v>
      </c>
      <c r="D50">
        <v>1</v>
      </c>
      <c r="E50">
        <v>2.5000000000000001E-2</v>
      </c>
      <c r="F50">
        <v>0.125</v>
      </c>
      <c r="I50" s="2">
        <v>-0.53213334000807699</v>
      </c>
      <c r="J50">
        <v>0.1</v>
      </c>
    </row>
    <row r="51" spans="1:10" x14ac:dyDescent="0.45">
      <c r="A51">
        <v>4.8586655987076788E-2</v>
      </c>
      <c r="B51">
        <v>0.43573331998384601</v>
      </c>
      <c r="C51">
        <v>0.2421599879854614</v>
      </c>
      <c r="D51">
        <v>3</v>
      </c>
      <c r="E51">
        <v>7.4999999999999997E-2</v>
      </c>
      <c r="F51">
        <v>0.2</v>
      </c>
      <c r="I51" s="2">
        <v>-0.53213334000807699</v>
      </c>
      <c r="J51">
        <v>0.125</v>
      </c>
    </row>
    <row r="52" spans="1:10" x14ac:dyDescent="0.45">
      <c r="A52">
        <v>0.43573331998384601</v>
      </c>
      <c r="B52">
        <v>0.82287998398061524</v>
      </c>
      <c r="C52">
        <v>0.62930665198223057</v>
      </c>
      <c r="D52">
        <v>2</v>
      </c>
      <c r="E52">
        <v>0.05</v>
      </c>
      <c r="F52">
        <v>0.25</v>
      </c>
      <c r="I52" s="2">
        <v>-0.14498667601130782</v>
      </c>
      <c r="J52">
        <v>0.125</v>
      </c>
    </row>
    <row r="53" spans="1:10" x14ac:dyDescent="0.45">
      <c r="A53">
        <v>0.82287998398061524</v>
      </c>
      <c r="B53">
        <v>1.2100266479773845</v>
      </c>
      <c r="C53">
        <v>1.0164533159789999</v>
      </c>
      <c r="D53">
        <v>6</v>
      </c>
      <c r="E53">
        <v>0.15</v>
      </c>
      <c r="F53">
        <v>0.4</v>
      </c>
      <c r="I53" s="2">
        <v>-0.14498667601130782</v>
      </c>
      <c r="J53">
        <v>0.2</v>
      </c>
    </row>
    <row r="54" spans="1:10" x14ac:dyDescent="0.45">
      <c r="A54">
        <v>1.2100266479773845</v>
      </c>
      <c r="B54">
        <v>1.5971733119741538</v>
      </c>
      <c r="C54">
        <v>1.4035999799757692</v>
      </c>
      <c r="D54">
        <v>5</v>
      </c>
      <c r="E54">
        <v>0.125</v>
      </c>
      <c r="F54">
        <v>0.52500000000000002</v>
      </c>
      <c r="I54" s="2">
        <v>0.2421599879854614</v>
      </c>
      <c r="J54">
        <v>0.2</v>
      </c>
    </row>
    <row r="55" spans="1:10" x14ac:dyDescent="0.45">
      <c r="A55">
        <v>1.5971733119741538</v>
      </c>
      <c r="B55">
        <v>1.9843199759709229</v>
      </c>
      <c r="C55">
        <v>1.7907466439725384</v>
      </c>
      <c r="D55">
        <v>5</v>
      </c>
      <c r="E55">
        <v>0.125</v>
      </c>
      <c r="F55">
        <v>0.65</v>
      </c>
      <c r="I55" s="2">
        <v>0.2421599879854614</v>
      </c>
      <c r="J55">
        <v>0.25</v>
      </c>
    </row>
    <row r="56" spans="1:10" x14ac:dyDescent="0.45">
      <c r="A56">
        <v>1.9843199759709229</v>
      </c>
      <c r="B56">
        <v>2.371466639967692</v>
      </c>
      <c r="C56">
        <v>2.1778933079693075</v>
      </c>
      <c r="D56">
        <v>9</v>
      </c>
      <c r="E56">
        <v>0.22500000000000001</v>
      </c>
      <c r="F56">
        <v>0.875</v>
      </c>
      <c r="I56" s="2">
        <v>0.62930665198223057</v>
      </c>
      <c r="J56">
        <v>0.25</v>
      </c>
    </row>
    <row r="57" spans="1:10" x14ac:dyDescent="0.45">
      <c r="A57">
        <v>2.371466639967692</v>
      </c>
      <c r="B57">
        <v>2.7586133039644611</v>
      </c>
      <c r="C57">
        <v>2.5650399719660766</v>
      </c>
      <c r="D57">
        <v>1</v>
      </c>
      <c r="E57">
        <v>2.5000000000000001E-2</v>
      </c>
      <c r="F57">
        <v>0.9</v>
      </c>
      <c r="I57" s="2">
        <v>0.62930665198223057</v>
      </c>
      <c r="J57">
        <v>0.4</v>
      </c>
    </row>
    <row r="58" spans="1:10" x14ac:dyDescent="0.45">
      <c r="A58">
        <v>2.7586133039644611</v>
      </c>
      <c r="B58">
        <v>3.1457599679612303</v>
      </c>
      <c r="C58">
        <v>2.9521866359628457</v>
      </c>
      <c r="D58">
        <v>1</v>
      </c>
      <c r="E58">
        <v>2.5000000000000001E-2</v>
      </c>
      <c r="F58">
        <v>0.92500000000000004</v>
      </c>
      <c r="I58" s="2">
        <v>1.0164533159789999</v>
      </c>
      <c r="J58">
        <v>0.4</v>
      </c>
    </row>
    <row r="59" spans="1:10" x14ac:dyDescent="0.45">
      <c r="A59">
        <v>3.1457599679612303</v>
      </c>
      <c r="B59">
        <v>3.6</v>
      </c>
      <c r="C59">
        <v>3.3728799839806154</v>
      </c>
      <c r="D59">
        <v>3</v>
      </c>
      <c r="E59">
        <v>7.4999999999999997E-2</v>
      </c>
      <c r="F59">
        <v>1</v>
      </c>
      <c r="I59" s="2">
        <v>1.0164533159789999</v>
      </c>
      <c r="J59">
        <v>0.52500000000000002</v>
      </c>
    </row>
    <row r="60" spans="1:10" x14ac:dyDescent="0.45">
      <c r="I60" s="2">
        <v>1.4035999799757692</v>
      </c>
      <c r="J60">
        <v>0.52500000000000002</v>
      </c>
    </row>
    <row r="61" spans="1:10" x14ac:dyDescent="0.45">
      <c r="I61" s="2">
        <v>1.4035999799757692</v>
      </c>
      <c r="J61">
        <v>0.65</v>
      </c>
    </row>
    <row r="62" spans="1:10" x14ac:dyDescent="0.45">
      <c r="I62" s="2">
        <v>1.7907466439725384</v>
      </c>
      <c r="J62">
        <v>0.65</v>
      </c>
    </row>
    <row r="63" spans="1:10" x14ac:dyDescent="0.45">
      <c r="I63" s="2">
        <v>1.7907466439725384</v>
      </c>
      <c r="J63">
        <v>0.875</v>
      </c>
    </row>
    <row r="64" spans="1:10" x14ac:dyDescent="0.45">
      <c r="I64" s="2">
        <v>2.1778933079693075</v>
      </c>
      <c r="J64">
        <v>0.875</v>
      </c>
    </row>
    <row r="65" spans="9:10" x14ac:dyDescent="0.45">
      <c r="I65" s="2">
        <v>2.1778933079693075</v>
      </c>
      <c r="J65">
        <v>0.9</v>
      </c>
    </row>
    <row r="66" spans="9:10" x14ac:dyDescent="0.45">
      <c r="I66" s="2">
        <v>2.5650399719660766</v>
      </c>
      <c r="J66">
        <v>0.9</v>
      </c>
    </row>
    <row r="67" spans="9:10" x14ac:dyDescent="0.45">
      <c r="I67" s="2">
        <v>2.5650399719660766</v>
      </c>
      <c r="J67">
        <v>0.92500000000000004</v>
      </c>
    </row>
    <row r="68" spans="9:10" x14ac:dyDescent="0.45">
      <c r="I68" s="2">
        <v>2.9521866359628457</v>
      </c>
      <c r="J68">
        <v>0.92500000000000004</v>
      </c>
    </row>
    <row r="69" spans="9:10" x14ac:dyDescent="0.45">
      <c r="I69" s="2">
        <v>2.9521866359628457</v>
      </c>
      <c r="J69">
        <v>1</v>
      </c>
    </row>
    <row r="70" spans="9:10" x14ac:dyDescent="0.45">
      <c r="I70" s="2">
        <v>3.3728799839806154</v>
      </c>
      <c r="J70">
        <v>1</v>
      </c>
    </row>
    <row r="81" spans="1:8" x14ac:dyDescent="0.45">
      <c r="A81" t="s">
        <v>5</v>
      </c>
      <c r="B81" t="s">
        <v>6</v>
      </c>
      <c r="C81" t="s">
        <v>8</v>
      </c>
      <c r="D81" t="s">
        <v>7</v>
      </c>
      <c r="F81" t="s">
        <v>9</v>
      </c>
      <c r="G81" t="s">
        <v>10</v>
      </c>
      <c r="H81" t="s">
        <v>11</v>
      </c>
    </row>
    <row r="82" spans="1:8" x14ac:dyDescent="0.45">
      <c r="A82">
        <v>-1.5</v>
      </c>
      <c r="B82">
        <v>-1.1128533360032309</v>
      </c>
      <c r="C82">
        <v>-1.3064266680016154</v>
      </c>
      <c r="D82">
        <v>2</v>
      </c>
      <c r="E82">
        <v>0.05</v>
      </c>
      <c r="F82">
        <v>0.05</v>
      </c>
      <c r="G82">
        <f>C82*E82</f>
        <v>-6.5321333400080769E-2</v>
      </c>
      <c r="H82">
        <f>POWER(C82-G82,2)*E82</f>
        <v>7.7017122578819375E-2</v>
      </c>
    </row>
    <row r="83" spans="1:8" x14ac:dyDescent="0.45">
      <c r="A83">
        <v>-1.1128533360032309</v>
      </c>
      <c r="B83">
        <v>-0.72570667200646166</v>
      </c>
      <c r="C83">
        <v>-0.91928000400484633</v>
      </c>
      <c r="D83">
        <v>0</v>
      </c>
      <c r="E83">
        <v>0</v>
      </c>
      <c r="F83">
        <v>0.05</v>
      </c>
      <c r="G83">
        <f t="shared" ref="G83:G94" si="6">C83*E83</f>
        <v>0</v>
      </c>
      <c r="H83">
        <f t="shared" ref="H83:H94" si="7">POWER(C83-G83,2)*E83</f>
        <v>0</v>
      </c>
    </row>
    <row r="84" spans="1:8" x14ac:dyDescent="0.45">
      <c r="A84">
        <v>-0.72570667200646166</v>
      </c>
      <c r="B84">
        <v>-0.33856000800969244</v>
      </c>
      <c r="C84">
        <v>-0.53213334000807699</v>
      </c>
      <c r="D84">
        <v>2</v>
      </c>
      <c r="E84">
        <v>0.05</v>
      </c>
      <c r="F84">
        <v>0.1</v>
      </c>
      <c r="G84">
        <f t="shared" si="6"/>
        <v>-2.6606667000403851E-2</v>
      </c>
      <c r="H84">
        <f t="shared" si="7"/>
        <v>1.2777860856110346E-2</v>
      </c>
    </row>
    <row r="85" spans="1:8" x14ac:dyDescent="0.45">
      <c r="A85">
        <v>-0.33856000800969244</v>
      </c>
      <c r="B85">
        <v>4.8586655987076788E-2</v>
      </c>
      <c r="C85">
        <v>-0.14498667601130782</v>
      </c>
      <c r="D85">
        <v>1</v>
      </c>
      <c r="E85">
        <v>2.5000000000000001E-2</v>
      </c>
      <c r="F85">
        <v>0.125</v>
      </c>
      <c r="G85">
        <f t="shared" si="6"/>
        <v>-3.624666900282696E-3</v>
      </c>
      <c r="H85">
        <f t="shared" si="7"/>
        <v>4.995804404976387E-4</v>
      </c>
    </row>
    <row r="86" spans="1:8" x14ac:dyDescent="0.45">
      <c r="A86">
        <v>4.8586655987076788E-2</v>
      </c>
      <c r="B86">
        <v>0.43573331998384601</v>
      </c>
      <c r="C86">
        <v>0.2421599879854614</v>
      </c>
      <c r="D86">
        <v>3</v>
      </c>
      <c r="E86">
        <v>7.4999999999999997E-2</v>
      </c>
      <c r="F86">
        <v>0.2</v>
      </c>
      <c r="G86">
        <f t="shared" si="6"/>
        <v>1.8161999098909604E-2</v>
      </c>
      <c r="H86">
        <f t="shared" si="7"/>
        <v>3.7631324268914833E-3</v>
      </c>
    </row>
    <row r="87" spans="1:8" x14ac:dyDescent="0.45">
      <c r="A87">
        <v>0.43573331998384601</v>
      </c>
      <c r="B87">
        <v>0.82287998398061524</v>
      </c>
      <c r="C87">
        <v>0.62930665198223057</v>
      </c>
      <c r="D87">
        <v>2</v>
      </c>
      <c r="E87">
        <v>0.05</v>
      </c>
      <c r="F87">
        <v>0.25</v>
      </c>
      <c r="G87">
        <f t="shared" si="6"/>
        <v>3.146533259911153E-2</v>
      </c>
      <c r="H87">
        <f t="shared" si="7"/>
        <v>1.7870712158087425E-2</v>
      </c>
    </row>
    <row r="88" spans="1:8" x14ac:dyDescent="0.45">
      <c r="A88">
        <v>0.82287998398061524</v>
      </c>
      <c r="B88">
        <v>1.2100266479773845</v>
      </c>
      <c r="C88">
        <v>1.0164533159789999</v>
      </c>
      <c r="D88">
        <v>6</v>
      </c>
      <c r="E88">
        <v>0.15</v>
      </c>
      <c r="F88">
        <v>0.4</v>
      </c>
      <c r="G88">
        <f t="shared" si="6"/>
        <v>0.15246799739684999</v>
      </c>
      <c r="H88">
        <f t="shared" si="7"/>
        <v>0.11197059460882484</v>
      </c>
    </row>
    <row r="89" spans="1:8" x14ac:dyDescent="0.45">
      <c r="A89">
        <v>1.2100266479773845</v>
      </c>
      <c r="B89">
        <v>1.5971733119741538</v>
      </c>
      <c r="C89">
        <v>1.4035999799757692</v>
      </c>
      <c r="D89">
        <v>5</v>
      </c>
      <c r="E89">
        <v>0.125</v>
      </c>
      <c r="F89">
        <v>0.52500000000000002</v>
      </c>
      <c r="G89">
        <f t="shared" si="6"/>
        <v>0.17544999749697116</v>
      </c>
      <c r="H89">
        <f t="shared" si="7"/>
        <v>0.18854404743283398</v>
      </c>
    </row>
    <row r="90" spans="1:8" x14ac:dyDescent="0.45">
      <c r="A90">
        <v>1.5971733119741538</v>
      </c>
      <c r="B90">
        <v>1.9843199759709229</v>
      </c>
      <c r="C90">
        <v>1.7907466439725384</v>
      </c>
      <c r="D90">
        <v>5</v>
      </c>
      <c r="E90">
        <v>0.125</v>
      </c>
      <c r="F90">
        <v>0.65</v>
      </c>
      <c r="G90">
        <f t="shared" si="6"/>
        <v>0.22384333049656729</v>
      </c>
      <c r="H90">
        <f t="shared" si="7"/>
        <v>0.30689824922274717</v>
      </c>
    </row>
    <row r="91" spans="1:8" x14ac:dyDescent="0.45">
      <c r="A91">
        <v>1.9843199759709229</v>
      </c>
      <c r="B91">
        <v>2.371466639967692</v>
      </c>
      <c r="C91">
        <v>2.1778933079693075</v>
      </c>
      <c r="D91">
        <v>9</v>
      </c>
      <c r="E91">
        <v>0.22500000000000001</v>
      </c>
      <c r="F91">
        <v>0.875</v>
      </c>
      <c r="G91">
        <f t="shared" si="6"/>
        <v>0.49002599429309418</v>
      </c>
      <c r="H91">
        <f t="shared" si="7"/>
        <v>0.64100161542972522</v>
      </c>
    </row>
    <row r="92" spans="1:8" x14ac:dyDescent="0.45">
      <c r="A92">
        <v>2.371466639967692</v>
      </c>
      <c r="B92">
        <v>2.7586133039644611</v>
      </c>
      <c r="C92">
        <v>2.5650399719660766</v>
      </c>
      <c r="D92">
        <v>1</v>
      </c>
      <c r="E92">
        <v>2.5000000000000001E-2</v>
      </c>
      <c r="F92">
        <v>0.9</v>
      </c>
      <c r="G92">
        <f t="shared" si="6"/>
        <v>6.4125999299151915E-2</v>
      </c>
      <c r="H92">
        <f t="shared" si="7"/>
        <v>0.15636426746701648</v>
      </c>
    </row>
    <row r="93" spans="1:8" x14ac:dyDescent="0.45">
      <c r="A93">
        <v>2.7586133039644611</v>
      </c>
      <c r="B93">
        <v>3.1457599679612303</v>
      </c>
      <c r="C93">
        <v>2.9521866359628457</v>
      </c>
      <c r="D93">
        <v>1</v>
      </c>
      <c r="E93">
        <v>2.5000000000000001E-2</v>
      </c>
      <c r="F93">
        <v>0.92500000000000004</v>
      </c>
      <c r="G93">
        <f t="shared" si="6"/>
        <v>7.3804665899071142E-2</v>
      </c>
      <c r="H93">
        <f t="shared" si="7"/>
        <v>0.20712706913970547</v>
      </c>
    </row>
    <row r="94" spans="1:8" x14ac:dyDescent="0.45">
      <c r="A94">
        <v>3.1457599679612303</v>
      </c>
      <c r="B94">
        <v>3.6</v>
      </c>
      <c r="C94">
        <v>3.3728799839806154</v>
      </c>
      <c r="D94">
        <v>3</v>
      </c>
      <c r="E94">
        <v>7.4999999999999997E-2</v>
      </c>
      <c r="F94">
        <v>1</v>
      </c>
      <c r="G94">
        <f t="shared" si="6"/>
        <v>0.25296599879854614</v>
      </c>
      <c r="H94">
        <f t="shared" si="7"/>
        <v>0.73003974562009954</v>
      </c>
    </row>
    <row r="95" spans="1:8" x14ac:dyDescent="0.45">
      <c r="G95" s="3">
        <f>SUM(G82:G94)</f>
        <v>1.3867586480775058</v>
      </c>
      <c r="H95" s="3">
        <f>SUM(H82:H94)</f>
        <v>2.453873997381359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Vyacheslav Kulagin</dc:creator>
  <cp:lastModifiedBy>Vyacheslav Kulagin</cp:lastModifiedBy>
  <dcterms:created xsi:type="dcterms:W3CDTF">2025-03-02T17:30:44Z</dcterms:created>
  <dcterms:modified xsi:type="dcterms:W3CDTF">2025-03-15T10:40:19Z</dcterms:modified>
</cp:coreProperties>
</file>