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common" sheetId="1" r:id="rId1"/>
    <sheet name="#领悟技能概率" sheetId="2" r:id="rId2"/>
    <sheet name="#农场经营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服务端用的key，定好了就不要改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客户端用的Key，定好了就不改</t>
        </r>
      </text>
    </comment>
    <comment ref="C100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0随机
1公
2母
</t>
        </r>
      </text>
    </comment>
    <comment ref="B11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小猪升级领悟技能的随机范围，1-100</t>
        </r>
      </text>
    </comment>
    <comment ref="A1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技能/武器品质系数平均值  = 总和(根据技能/武器的品质，寻找对应的系数）/技能(武器）的总个数</t>
        </r>
      </text>
    </comment>
    <comment ref="B1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(#restraintK != null ? (1+#restraintK/10000)*(1-#restrainedK/10000) : 1)为克制加成
（1+#MatchAttackBuff/10000F)，#MatchAttackBuff为县级比赛助威加成值，只有在县级比赛才有效果</t>
        </r>
      </text>
    </comment>
    <comment ref="B1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(#restraintK != null ? (1+#restraintK/10000)*(1-#restrainedK/10000) : 1)
（1+#MatchAttackBuff/10000F)，#MatchAttackBuff为县级比赛助威加成值，只有在县级比赛才有效果
</t>
        </r>
      </text>
    </comment>
    <comment ref="B14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1水，2风，3火，4地</t>
        </r>
      </text>
    </comment>
    <comment ref="B15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服务器这个算法写在代码里</t>
        </r>
      </text>
    </comment>
    <comment ref="B16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服务器这个算法写在代码里
</t>
        </r>
      </text>
    </comment>
    <comment ref="B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最高150点积分，每往上跑2000米获得30分</t>
        </r>
      </text>
    </comment>
    <comment ref="B20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消除个数最多满分100分，135个格子额外分配另外的90分</t>
        </r>
      </text>
    </comment>
    <comment ref="B206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单次消除可获得积分，最少20分，最多60分（大概20个球）</t>
        </r>
      </text>
    </comment>
    <comment ref="B20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每5点积分转换成1点小游戏币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R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最多可获得200分</t>
        </r>
      </text>
    </comment>
  </commentList>
</comments>
</file>

<file path=xl/sharedStrings.xml><?xml version="1.0" encoding="utf-8"?>
<sst xmlns="http://schemas.openxmlformats.org/spreadsheetml/2006/main" count="1112" uniqueCount="1037">
  <si>
    <r>
      <rPr>
        <sz val="12"/>
        <color theme="1"/>
        <rFont val="宋体"/>
        <charset val="134"/>
        <scheme val="minor"/>
      </rPr>
      <t>k</t>
    </r>
    <r>
      <rPr>
        <sz val="12"/>
        <color theme="1"/>
        <rFont val="宋体"/>
        <charset val="134"/>
        <scheme val="minor"/>
      </rPr>
      <t>ey</t>
    </r>
  </si>
  <si>
    <t>值</t>
  </si>
  <si>
    <t>解释</t>
  </si>
  <si>
    <r>
      <rPr>
        <sz val="12"/>
        <color theme="1"/>
        <rFont val="宋体"/>
        <charset val="134"/>
        <scheme val="minor"/>
      </rPr>
      <t>i</t>
    </r>
    <r>
      <rPr>
        <sz val="12"/>
        <color theme="1"/>
        <rFont val="宋体"/>
        <charset val="134"/>
        <scheme val="minor"/>
      </rPr>
      <t>d</t>
    </r>
  </si>
  <si>
    <t>key</t>
  </si>
  <si>
    <r>
      <rPr>
        <sz val="12"/>
        <color theme="1"/>
        <rFont val="宋体"/>
        <charset val="134"/>
        <scheme val="minor"/>
      </rPr>
      <t>v</t>
    </r>
    <r>
      <rPr>
        <sz val="12"/>
        <color theme="1"/>
        <rFont val="宋体"/>
        <charset val="134"/>
        <scheme val="minor"/>
      </rPr>
      <t>alue</t>
    </r>
  </si>
  <si>
    <t>desc</t>
  </si>
  <si>
    <r>
      <rPr>
        <sz val="12"/>
        <color theme="1"/>
        <rFont val="宋体"/>
        <charset val="134"/>
        <scheme val="minor"/>
      </rPr>
      <t>s</t>
    </r>
    <r>
      <rPr>
        <sz val="12"/>
        <color theme="1"/>
        <rFont val="宋体"/>
        <charset val="134"/>
        <scheme val="minor"/>
      </rPr>
      <t>tring</t>
    </r>
  </si>
  <si>
    <r>
      <rPr>
        <sz val="12"/>
        <color theme="1"/>
        <rFont val="宋体"/>
        <charset val="134"/>
        <scheme val="minor"/>
      </rPr>
      <t>i</t>
    </r>
    <r>
      <rPr>
        <sz val="12"/>
        <color theme="1"/>
        <rFont val="宋体"/>
        <charset val="134"/>
        <scheme val="minor"/>
      </rPr>
      <t>nt</t>
    </r>
  </si>
  <si>
    <r>
      <rPr>
        <sz val="12"/>
        <color theme="1"/>
        <rFont val="宋体"/>
        <charset val="134"/>
        <scheme val="minor"/>
      </rPr>
      <t>c</t>
    </r>
    <r>
      <rPr>
        <sz val="12"/>
        <color theme="1"/>
        <rFont val="宋体"/>
        <charset val="134"/>
        <scheme val="minor"/>
      </rPr>
      <t>s</t>
    </r>
  </si>
  <si>
    <t>c</t>
  </si>
  <si>
    <t>pigBreedingNum</t>
  </si>
  <si>
    <t>配种(自己)消耗</t>
  </si>
  <si>
    <t>breedingGetPercent</t>
  </si>
  <si>
    <t>配种（对方）获得比率</t>
  </si>
  <si>
    <t>stealPigProb</t>
  </si>
  <si>
    <t>偷猪失败几率</t>
  </si>
  <si>
    <t>pigValueLiliang</t>
  </si>
  <si>
    <t>10,5</t>
  </si>
  <si>
    <t>二级属性力量对攻击，血量的修正</t>
  </si>
  <si>
    <t>pigValueMinjie</t>
  </si>
  <si>
    <t>0.15,0.1,0.15</t>
  </si>
  <si>
    <t>二级属性敏捷对暴击，速度，闪避的修正</t>
  </si>
  <si>
    <t>pigValueTili</t>
  </si>
  <si>
    <t>45,0.1</t>
  </si>
  <si>
    <t>二级属性体力对血量，抗暴的修正</t>
  </si>
  <si>
    <t>pigValueNaili</t>
  </si>
  <si>
    <t>5,0.1</t>
  </si>
  <si>
    <t>二级属性耐力对防御，命中的修正</t>
  </si>
  <si>
    <r>
      <rPr>
        <sz val="12"/>
        <color theme="1"/>
        <rFont val="宋体"/>
        <charset val="134"/>
        <scheme val="minor"/>
      </rPr>
      <t>o</t>
    </r>
    <r>
      <rPr>
        <sz val="12"/>
        <color theme="1"/>
        <rFont val="宋体"/>
        <charset val="134"/>
        <scheme val="minor"/>
      </rPr>
      <t>nhookSpeedup</t>
    </r>
  </si>
  <si>
    <t>挂机加速消耗钻石系数（/分）</t>
  </si>
  <si>
    <t>breedExpformula</t>
  </si>
  <si>
    <t>70 * #quality + 10</t>
  </si>
  <si>
    <t>配种获得经验的公式:10*品质+5</t>
  </si>
  <si>
    <t>PVPCoinsFormula</t>
  </si>
  <si>
    <t>(#lv^1.8 + 1000)*#min(2,#max(#enemyPower/#myPower,1))*0</t>
  </si>
  <si>
    <t>挑战好友获得金币计算公式/次</t>
  </si>
  <si>
    <t>PVPExpFormula</t>
  </si>
  <si>
    <t>(10.4 * #lv^1.2 + 89.6)*#min(#max(1,#enemyPower/#myPower),2)</t>
  </si>
  <si>
    <t>挑战好友获得小猪经验值/次</t>
  </si>
  <si>
    <t>pvpBattleRecordCount</t>
  </si>
  <si>
    <t>PVP战绩保存数量</t>
  </si>
  <si>
    <r>
      <rPr>
        <sz val="12"/>
        <color theme="1"/>
        <rFont val="宋体"/>
        <charset val="134"/>
        <scheme val="minor"/>
      </rPr>
      <t>p</t>
    </r>
    <r>
      <rPr>
        <sz val="12"/>
        <color theme="1"/>
        <rFont val="宋体"/>
        <charset val="134"/>
        <scheme val="minor"/>
      </rPr>
      <t>rocessSpeedup</t>
    </r>
  </si>
  <si>
    <t>加工厂加速消耗钻石系数(/分)</t>
  </si>
  <si>
    <t>PVPBattleCount</t>
  </si>
  <si>
    <t>PVP每日挑战次数</t>
  </si>
  <si>
    <r>
      <rPr>
        <sz val="12"/>
        <color theme="1"/>
        <rFont val="宋体"/>
        <charset val="134"/>
        <scheme val="minor"/>
      </rPr>
      <t>b</t>
    </r>
    <r>
      <rPr>
        <sz val="12"/>
        <color theme="1"/>
        <rFont val="宋体"/>
        <charset val="134"/>
        <scheme val="minor"/>
      </rPr>
      <t>abyPigStolenProTime</t>
    </r>
  </si>
  <si>
    <t>小猪被偷保护时间(:分)</t>
  </si>
  <si>
    <t>babyPigStolenDurTime</t>
  </si>
  <si>
    <t>小猪被偷持续时间(:分)</t>
  </si>
  <si>
    <t>illPigStolenProTime</t>
  </si>
  <si>
    <t>病猪被偷保护时间(:分)</t>
  </si>
  <si>
    <t>seniorRebirthItem</t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</si>
  <si>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063:1</t>
    </r>
  </si>
  <si>
    <t>究极重生消耗道具</t>
  </si>
  <si>
    <t>battlePigRebornItem</t>
  </si>
  <si>
    <t>3070,3071,3072,3073</t>
  </si>
  <si>
    <t>斗猪重生获得道具</t>
  </si>
  <si>
    <t>battlePigRebornSkillItem</t>
  </si>
  <si>
    <t>4101,4102,4103</t>
  </si>
  <si>
    <t>斗猪重生获得技能材料</t>
  </si>
  <si>
    <t>stolenOtherGet</t>
  </si>
  <si>
    <t>偷猪（对方）获得百分比</t>
  </si>
  <si>
    <r>
      <rPr>
        <sz val="12"/>
        <color theme="1"/>
        <rFont val="宋体"/>
        <charset val="134"/>
        <scheme val="minor"/>
      </rPr>
      <t>d</t>
    </r>
    <r>
      <rPr>
        <sz val="12"/>
        <color theme="1"/>
        <rFont val="宋体"/>
        <charset val="134"/>
        <scheme val="minor"/>
      </rPr>
      <t>ailyMissionExpFormula</t>
    </r>
  </si>
  <si>
    <t>26 * #lv^1.2 + 1474</t>
  </si>
  <si>
    <t>日常任务获得经验值公式，需要乘以表中的系数</t>
  </si>
  <si>
    <t>orderFreeNum</t>
  </si>
  <si>
    <t>每日免费生成订单的次数</t>
  </si>
  <si>
    <t>orderFreeRefreshTime</t>
  </si>
  <si>
    <t>免费订单的刷新时间（：分）</t>
  </si>
  <si>
    <t>orderHelpDiamond</t>
  </si>
  <si>
    <t>好友帮助消耗钻石系数（：个）</t>
  </si>
  <si>
    <t>orderAllFreeCompleteReward</t>
  </si>
  <si>
    <t>9002:50</t>
  </si>
  <si>
    <t>订单完成所有免费内容奖励（道具表ID）</t>
  </si>
  <si>
    <t>orderRewardCoinsFormula</t>
  </si>
  <si>
    <t>0.25*#lv^2.5 + 7499</t>
  </si>
  <si>
    <t>订单完成获得金币公式</t>
  </si>
  <si>
    <t>orderRewardExpFormula</t>
  </si>
  <si>
    <t>订单完成获得经验公式</t>
  </si>
  <si>
    <t>orderAddCostDiamondNum</t>
  </si>
  <si>
    <t>orderAddCostDiamond作用次数</t>
  </si>
  <si>
    <t>orderAddCostDiamond</t>
  </si>
  <si>
    <t>订单加派数小于等于orderAddCostDiamondNum 消耗基础数量（钻石）</t>
  </si>
  <si>
    <t>orderHelpGetExp</t>
  </si>
  <si>
    <t>(23 * #lv^1.2 + 377)/2</t>
  </si>
  <si>
    <t>订单帮助好友获得经验公式（以帮助的人等级为标准，不是以被帮助的人等级为标准）</t>
  </si>
  <si>
    <t>orderAddCostDiamondFormula</t>
  </si>
  <si>
    <t>10+ #num * 10</t>
  </si>
  <si>
    <t>订单加派消耗钻石公式（从orderAddCostDiamond中第N次开始才生效） num = 加派订单数- orderAddCostDiamondNum</t>
  </si>
  <si>
    <t>roleSaveInterval</t>
  </si>
  <si>
    <t>角色数据定时落地时间分钟(m)</t>
  </si>
  <si>
    <t>orderHelpNum</t>
  </si>
  <si>
    <t>每日可帮助好友订单次数</t>
  </si>
  <si>
    <t>pigRenameCostDiamond</t>
  </si>
  <si>
    <t>给猪改名消耗钻石</t>
  </si>
  <si>
    <t>roleOfflineCleanTime</t>
  </si>
  <si>
    <t>角色离线清理数据时间分钟(m)</t>
  </si>
  <si>
    <t>battlePigRebornPre</t>
  </si>
  <si>
    <t>0.6,1</t>
  </si>
  <si>
    <t>斗猪重生获得经验百分比（普通重生,究极重生）</t>
  </si>
  <si>
    <t>babyPigProportion</t>
  </si>
  <si>
    <t>幼猪缩小比例</t>
  </si>
  <si>
    <t>shopMarkupFormula</t>
  </si>
  <si>
    <t>#max(#price, #price+#price*(#num-#priceInvariantNum)*0.1)</t>
  </si>
  <si>
    <t>商店价格增加公式：价格+价格*（购买次数-不变价的次数）*0.1；购买次数大于pigShop中的priceInvariantNum时才增加</t>
  </si>
  <si>
    <t>robotEnable</t>
  </si>
  <si>
    <t>是否开启机器人(0:关闭 1:开启)</t>
  </si>
  <si>
    <t>pvpRobotBattleCount</t>
  </si>
  <si>
    <t>机器人每日挑战次数</t>
  </si>
  <si>
    <t>pigSpeActionPlayUpper</t>
  </si>
  <si>
    <t>农场特殊动作同时播放上限</t>
  </si>
  <si>
    <t>shopMarkupFormulaClient</t>
  </si>
  <si>
    <t>#price+#price*(#num-#priceInvariantNum)*0.1</t>
  </si>
  <si>
    <t>商店价格增加公式（客户端专用，服务端用上面的公式）</t>
  </si>
  <si>
    <t>sceneUpgradeSpeedup</t>
  </si>
  <si>
    <t>建筑升级加速消耗钻石系数（/分）</t>
  </si>
  <si>
    <t>sportRacePlaySpeedMax</t>
  </si>
  <si>
    <t>运动会中场景播放速度上限（起跑速度，超过这个值所有的猪都会等比减速）</t>
  </si>
  <si>
    <t>sportRaceUpSlowSpeedTime</t>
  </si>
  <si>
    <t>运动会赛跑中加速与减速时间(第一个是加速时长 :秒）</t>
  </si>
  <si>
    <t>sportRaceUpperSpeedWaveRatio</t>
  </si>
  <si>
    <t>0.7,1.3</t>
  </si>
  <si>
    <t>运动会赛跑中最高速度的波动系数</t>
  </si>
  <si>
    <t>sportRaceChangeRange</t>
  </si>
  <si>
    <t>0.6,1.5</t>
  </si>
  <si>
    <t>以开始波动的速度为标准，作为波动的上限与上限</t>
  </si>
  <si>
    <t>worldChatLevelLimit</t>
  </si>
  <si>
    <t>世界聊天等级限制</t>
  </si>
  <si>
    <t>worldChatFrequencyLimit</t>
  </si>
  <si>
    <t>世界聊天间隔时间(秒)</t>
  </si>
  <si>
    <t>pigDialogNumUpper</t>
  </si>
  <si>
    <t>农场猪对话数量上限（程序1-此上限随机）</t>
  </si>
  <si>
    <t>pigDialogShowTimeUnnormal</t>
  </si>
  <si>
    <t>农场猪对话出现倒计时（异常状态）：秒</t>
  </si>
  <si>
    <t>pigDialogShowTimeNormal</t>
  </si>
  <si>
    <t>15,25</t>
  </si>
  <si>
    <t>农场猪对话出现倒计时（区间）：秒</t>
  </si>
  <si>
    <t>pigDialogShowContinueTime</t>
  </si>
  <si>
    <t>农场猪对话持续时间（通用）：秒</t>
  </si>
  <si>
    <t>pigDialogShowTimeRange</t>
  </si>
  <si>
    <t>0,5</t>
  </si>
  <si>
    <t>农场猪对话出现时间随机区间 ：秒</t>
  </si>
  <si>
    <t>sportRaceWaveTimeInterval</t>
  </si>
  <si>
    <t>运动会赛跑最高速波动时间间隔（：秒）</t>
  </si>
  <si>
    <t>roleNickLength</t>
  </si>
  <si>
    <t>角色昵称长度</t>
  </si>
  <si>
    <t>worldChatHistoryCount</t>
  </si>
  <si>
    <t>世界聊天历史记录条数</t>
  </si>
  <si>
    <t>privateChatHistoryCount</t>
  </si>
  <si>
    <t>私聊历史记录条数</t>
  </si>
  <si>
    <t>mailUpperLimit</t>
  </si>
  <si>
    <t>邮件上限</t>
  </si>
  <si>
    <t>accelerateItemList</t>
  </si>
  <si>
    <t>3050,3051,3052</t>
  </si>
  <si>
    <t>加速道具配置</t>
  </si>
  <si>
    <t>orderDropMaximumOneDay</t>
  </si>
  <si>
    <t>订单日掉落次数上限（前后端都用 pig 表中的 orderDropMaxNum 字段代替，该配置废弃）</t>
  </si>
  <si>
    <t>evolutionLowerlimitQuality</t>
  </si>
  <si>
    <t>可进化的最低品质小猪（1：白，2：绿，3：蓝，4：紫，5：橙，6：金，7：红，8：粉）</t>
  </si>
  <si>
    <t>characterRenameCostDiamond</t>
  </si>
  <si>
    <t>给角色改名消耗钻石</t>
  </si>
  <si>
    <t>villageChatHistoryCount</t>
  </si>
  <si>
    <t>村子聊天历史记录条数</t>
  </si>
  <si>
    <t>specialFocusFriendsUpperLimit</t>
  </si>
  <si>
    <t>好友中特别关注的好友上限</t>
  </si>
  <si>
    <t>openBoxCountMax</t>
  </si>
  <si>
    <t>批量开宝箱数量上限</t>
  </si>
  <si>
    <t>orderCostNormalItemNum</t>
  </si>
  <si>
    <t>(2.5*(#lv*0.1)^2.1+1.2*#lv+5)/15</t>
  </si>
  <si>
    <t>订单消耗普通道具公式（用从配置表中随机到的系数乘以该公式）</t>
  </si>
  <si>
    <t>orderCostSpecialItemNum</t>
  </si>
  <si>
    <t>(0.8*(#lv*0.1)^3.5+1.2*#lv+2)/30</t>
  </si>
  <si>
    <t>订单消耗专属道具公式（用从配置表中随机到的系数乘以该公式）</t>
  </si>
  <si>
    <t>highVariationFloorsPool</t>
  </si>
  <si>
    <t>高级变异药保底随机池（掉落表ID）</t>
  </si>
  <si>
    <t>orderNormalAndSpecialBoundaryNum</t>
  </si>
  <si>
    <t>订单容易与难的数量分界（容易的不刷专属道具，难的刷专属道具，每日达到该数量就会刷难的）</t>
  </si>
  <si>
    <t>box10thListId</t>
  </si>
  <si>
    <t>10101,10102,11101,11102</t>
  </si>
  <si>
    <t>宝箱保底物品列表ID</t>
  </si>
  <si>
    <t>highVariationFloorQuality</t>
  </si>
  <si>
    <t>4</t>
  </si>
  <si>
    <t>高级变异药保底生效最低品质（低于该品质才生效）（1：白，2：绿，3：蓝，4：紫，5：橙，6：金）</t>
  </si>
  <si>
    <t>onhookUseFloorQuality</t>
  </si>
  <si>
    <t>2</t>
  </si>
  <si>
    <t>探索能使用的最低品质猪（大于或等于该品质）（1：白，2：绿，3：蓝，4：紫，5：橙，6：金，7：红，8：粉）</t>
  </si>
  <si>
    <t>factorySpeedupFloorQuality</t>
  </si>
  <si>
    <t>1</t>
  </si>
  <si>
    <t>制造厂中加速能使用的最低品质猪（大于或等于该品质）（1：白，2：绿，3：蓝，4：紫，5：橙，6：金，7：红，8：粉）</t>
  </si>
  <si>
    <t>orderBoxGetNum</t>
  </si>
  <si>
    <t>10</t>
  </si>
  <si>
    <t>订单宝箱领取数量</t>
  </si>
  <si>
    <t>PVPNpcCoinsFormula</t>
  </si>
  <si>
    <t>(#lv^1.8 + 1000)*0</t>
  </si>
  <si>
    <t>挑战NPC获得金币计算公式/次</t>
  </si>
  <si>
    <t>PVPNpcExpFormula</t>
  </si>
  <si>
    <t>10.4 * #lv^1.2 + 89.6</t>
  </si>
  <si>
    <t>挑战NPC获得小猪经验值/次</t>
  </si>
  <si>
    <t>pigMenuDoOnePigMinTimes</t>
  </si>
  <si>
    <t>加工厂加工单只小猪最少时间（分钟</t>
  </si>
  <si>
    <t>pigMenuDoOnePigMaxTimes</t>
  </si>
  <si>
    <t>加工厂单个加工格子最大加工时长（分钟）</t>
  </si>
  <si>
    <t>orderAddCostCoins</t>
  </si>
  <si>
    <t>(0.25*#lv^2.5 + 7499)/4</t>
  </si>
  <si>
    <t>订单加派消耗金币公式（11--20个订单）</t>
  </si>
  <si>
    <t>orderFreeDiamondNum</t>
  </si>
  <si>
    <t>不需要耗费钻石生成的订单个数</t>
  </si>
  <si>
    <t>effectLevelLimited</t>
  </si>
  <si>
    <t>任务快捷面板特效等级限制，小于等于</t>
  </si>
  <si>
    <t>isOpenPay</t>
  </si>
  <si>
    <t>是否开启充值功能(0:不开，1：开）</t>
  </si>
  <si>
    <t>oneKeyGetLevelLimited</t>
  </si>
  <si>
    <t>订单材料一键拾取</t>
  </si>
  <si>
    <t>variationFloorQuality</t>
  </si>
  <si>
    <t>3</t>
  </si>
  <si>
    <t>变异药保底生效最低品质（低于该品质才生效）（1：白，2：绿，3：蓝，4：紫，5：橙，6：金）</t>
  </si>
  <si>
    <t>variationFloorsPool</t>
  </si>
  <si>
    <t>变异药保底随机池（掉落表ID）</t>
  </si>
  <si>
    <t>variationFloorsPoolSpecail</t>
  </si>
  <si>
    <t>高级变异药特殊保底（掉落表ID）</t>
  </si>
  <si>
    <t>lineUpIsOpen</t>
  </si>
  <si>
    <t>服务器登录排队开关（0关，1开）</t>
  </si>
  <si>
    <t>remindShowContinueTime</t>
  </si>
  <si>
    <t>提醒显示持续时长（秒，支持小数）</t>
  </si>
  <si>
    <t>remindReplaceShowContinueTime</t>
  </si>
  <si>
    <t>提醒有多个时交替显示间隔（秒，支持小数）</t>
  </si>
  <si>
    <t>onhookGetVillageRewardFormula</t>
  </si>
  <si>
    <t>#villageRewardCoef*#villageLv^3.5*0.07+2499.93</t>
  </si>
  <si>
    <t>探索事件获得的村资金奖励公式(与村等级相关联,需要乘以事件表中的奖励系数）</t>
  </si>
  <si>
    <t>exchangeShopLimitedLevel</t>
  </si>
  <si>
    <t>22,1,10,1</t>
  </si>
  <si>
    <t>兑换商店几个页签增加开启条件限制（荣誉，村商店，活动,配种商店</t>
  </si>
  <si>
    <t>dailyMissionGetUpper</t>
  </si>
  <si>
    <t>日常任务每日领取上限</t>
  </si>
  <si>
    <t>dailyMissionPiggyCoinsGetNum</t>
  </si>
  <si>
    <t>存钱罐中每日充值可以领取的猪猪硬币数量</t>
  </si>
  <si>
    <t>breedLuckySexSelect</t>
  </si>
  <si>
    <t>配种幸运值保底性别选择默认值</t>
  </si>
  <si>
    <t>firstChargeGetPigID</t>
  </si>
  <si>
    <t>首充送的小猪ID</t>
  </si>
  <si>
    <t>firstChargeLevel</t>
  </si>
  <si>
    <t>首充自动弹出1次等级</t>
  </si>
  <si>
    <t>starsFloorQuality</t>
  </si>
  <si>
    <t>升星最低品质（大于等于该品质的小猪才能升星）</t>
  </si>
  <si>
    <t>starsGetWeightPre</t>
  </si>
  <si>
    <t>升星体重继承比例（消耗的材料猪体重按这个比较附加给目标猪，除以100）</t>
  </si>
  <si>
    <t>directOnhookTimeUpper</t>
  </si>
  <si>
    <t>直播离线奖励挂机时长上限（：分）</t>
  </si>
  <si>
    <t>directOnhookRewardsFormula</t>
  </si>
  <si>
    <t>2.8*#floor^1 + 58.2</t>
  </si>
  <si>
    <t>直播离线奖励公式（粉丝数），再乘以挂机时间（时）就是最终的奖励</t>
  </si>
  <si>
    <t>accelerateFreeTime</t>
  </si>
  <si>
    <t>加速免费时长（小于这个时间就不消耗钻石，单位：分）</t>
  </si>
  <si>
    <t>adLevelLimited</t>
  </si>
  <si>
    <t>探索列表的首充猪限制等级</t>
  </si>
  <si>
    <t>directMax</t>
  </si>
  <si>
    <t>直播订单上限数</t>
  </si>
  <si>
    <t>starsUnincludeItemsID</t>
  </si>
  <si>
    <t>3030,3031</t>
  </si>
  <si>
    <t>升星减免材料不包括的ID（关联 pigItem 中的ID，配了Id的材料不受减免）</t>
  </si>
  <si>
    <t>pigTypeCheckValue</t>
  </si>
  <si>
    <t>战斗小猪类型判断阈值（确定小猪的属性类型，如力量型</t>
  </si>
  <si>
    <t>pigSkillStudyValue</t>
  </si>
  <si>
    <t>战斗小猪技能学习阈值</t>
  </si>
  <si>
    <t>pigWeaponStudyValue</t>
  </si>
  <si>
    <t>战斗小猪武器学习阈值</t>
  </si>
  <si>
    <t>pigInitGetSkillPercent</t>
  </si>
  <si>
    <t>战斗小猪初始领悟技能概率</t>
  </si>
  <si>
    <t>pigInitGetWeaponPercent</t>
  </si>
  <si>
    <t>战斗小猪初始领悟武器概率</t>
  </si>
  <si>
    <t>pigGetSkillOrWeaponLevelLimited</t>
  </si>
  <si>
    <t>5,10,15,20,25,30</t>
  </si>
  <si>
    <t>战斗小猪初始学习技能武器等级要求</t>
  </si>
  <si>
    <t>fightPower</t>
  </si>
  <si>
    <t>(#atk*10+#def*10+#hp)*(1+(#weaponAvg-1)*#weaponCount/10) * (1+(#skillAvg-1)*#skillCount/10)*#hit/100F * (1+#dodge/100F)*(1+#critic/100F)*(1+#riot/100F)*#speed/100F</t>
  </si>
  <si>
    <t>战力算法：(攻击*10+防御*10+血量)* 武器品质系数平均值 * 技能品质系数平均值 *命中/100 *(1+闪避/100) *(1+暴击/100) *(1+抗暴/100)*速度/100</t>
  </si>
  <si>
    <t>fightPowerSkillParam</t>
  </si>
  <si>
    <t>1.1,1.24,1.39,1.57,1.75,1.94,2.14,1</t>
  </si>
  <si>
    <t>战力算法，技能/武器品质系数(白，绿，蓝，紫，橙，金，红，粉</t>
  </si>
  <si>
    <t>fightDmg</t>
  </si>
  <si>
    <t>(#max((#atk - #def) /(#defLevel^1.2*0.0074+0.9925)* #rand(0.85,1.0), #atk * #rand(0.08,0.1)) * #dmgPercent / 10000F + #dmgNum) * #restraint *(1+#MatchAttackBuff/10000F)</t>
  </si>
  <si>
    <t>战斗伤害计算公式,buff类型为2,3，对应属性为攻击力(max((#{atk}-#{def})*rand(0.85,1),#{atk}*rand(0.08,0.1))*dmgPercent/10000+dmgNum)</t>
  </si>
  <si>
    <t>fightDmg2</t>
  </si>
  <si>
    <t>(#dmgPro * #dmgPercent / 10000F + #dmgNum) * #restraint *(1+#MatchAttackBuff/10000F)</t>
  </si>
  <si>
    <t>战斗伤害计算公式,buff类型为2,3，对应属性不为攻击力的时候(#{技能表中对应属性}*dmgPercent/10000+dmgNum)</t>
  </si>
  <si>
    <t>fightHit</t>
  </si>
  <si>
    <t>#max((#hit - #dodge) * 0.01, #minHit * 0.01 * 0.5)</t>
  </si>
  <si>
    <t>战斗伤害命中公式(max(#{我方总命中}-#{敌方总闪避})*0.01,#{我方基础命中}*0.01*0.5))</t>
  </si>
  <si>
    <t>fightCritic</t>
  </si>
  <si>
    <t>#max((#critic - #riot) * 0.01, #minCritic * 0.01 * 0.5)</t>
  </si>
  <si>
    <t>战斗伤害暴击公式(max(#{我方总暴击}-#{敌方总抗暴})*0.01,#{我方基础暴击}*0.01*0.5)</t>
  </si>
  <si>
    <t>fightRecover</t>
  </si>
  <si>
    <t>#dmgPro*#dmgPercent/10000F+#dmgNum</t>
  </si>
  <si>
    <t>战斗回复生命公式(#{技能表中对应属性}*dmgPercent/10000+dmgNum)</t>
  </si>
  <si>
    <t>fightCriticDmg</t>
  </si>
  <si>
    <t>#dmg + (#dmg * 0.5)</t>
  </si>
  <si>
    <t>战斗暴击伤害值计算公式</t>
  </si>
  <si>
    <t>fightReboundDmg</t>
  </si>
  <si>
    <t>#dmg * #rebPropValue</t>
  </si>
  <si>
    <t>战斗反弹伤害计算公式：dmg*反弹属性数值/10000</t>
  </si>
  <si>
    <t>fightTurnMax</t>
  </si>
  <si>
    <t>战斗最大回合数（如果超过最大回合，算进攻者方输</t>
  </si>
  <si>
    <t>fightBuffUp</t>
  </si>
  <si>
    <t>#fightProp*(1+#dmgPercent/10000F)+#dmgNum</t>
  </si>
  <si>
    <t>战斗buff计算公式{对应的属性}*(1+{dmgpercent/10000})+{dmgNum}</t>
  </si>
  <si>
    <t>fightBuffDown</t>
  </si>
  <si>
    <t>#fightProp*(1-#dmgPercent/10000F)+#dmgNum</t>
  </si>
  <si>
    <t>战斗buff计算公式{对应的属性}*(1-{dmgpercent/10000})+{dmgNum}</t>
  </si>
  <si>
    <t>fightHitBackCd</t>
  </si>
  <si>
    <t>战斗反击CD（回合）</t>
  </si>
  <si>
    <t>fightComboCd</t>
  </si>
  <si>
    <t>战斗连击CD（回合）</t>
  </si>
  <si>
    <t>fightDropList</t>
  </si>
  <si>
    <t>4001,4002,4003,4004,4005,4006</t>
  </si>
  <si>
    <t>战斗胜利后掉落组</t>
  </si>
  <si>
    <t>fightReboundCd</t>
  </si>
  <si>
    <t>战斗反弹CD（回合）</t>
  </si>
  <si>
    <t>fightCanNotDie</t>
  </si>
  <si>
    <t>战斗假死CD（回合）</t>
  </si>
  <si>
    <t>fightDefaultSpeed</t>
  </si>
  <si>
    <t>1.5,3</t>
  </si>
  <si>
    <t>战斗默认速度(1倍，2倍</t>
  </si>
  <si>
    <t>fightBgm</t>
  </si>
  <si>
    <t>battleBgm1</t>
  </si>
  <si>
    <t>战斗场景背景音乐</t>
  </si>
  <si>
    <t>fightRebornItemId</t>
  </si>
  <si>
    <t>3063:1</t>
  </si>
  <si>
    <t>斗猪重生消耗的道具</t>
  </si>
  <si>
    <t>fightRestraintParam</t>
  </si>
  <si>
    <t>1.1</t>
  </si>
  <si>
    <t>克制战斗伤害修正</t>
  </si>
  <si>
    <t>fightRestraintedParam</t>
  </si>
  <si>
    <t>0.8</t>
  </si>
  <si>
    <t>被克制战斗伤害修正</t>
  </si>
  <si>
    <t>fightLostSkillItemId</t>
  </si>
  <si>
    <t>6001:1</t>
  </si>
  <si>
    <t>遗忘技能/武器消耗的道具ID</t>
  </si>
  <si>
    <t>fightMaxRecord</t>
  </si>
  <si>
    <t>100</t>
  </si>
  <si>
    <t>战斗日志最大记录数</t>
  </si>
  <si>
    <t>fightRestraintRelationship</t>
  </si>
  <si>
    <t>13,24,32,41</t>
  </si>
  <si>
    <t>克制关系串</t>
  </si>
  <si>
    <t>fightRestrainedRelationship</t>
  </si>
  <si>
    <t>14,23,31,42</t>
  </si>
  <si>
    <t>被克制关系串</t>
  </si>
  <si>
    <t>fightQuickFightLevelLimited</t>
  </si>
  <si>
    <t>战斗扫荡功能开启等级限制</t>
  </si>
  <si>
    <t>fightGetHonorMoney</t>
  </si>
  <si>
    <t>(#lv^1.2*0.15+49.9)*#min(#max(1,#enemyPower/#myPower),1.3)</t>
  </si>
  <si>
    <t>挑战获得荣誉值计算公式（和等级以及战力差有关</t>
  </si>
  <si>
    <t>fightNpcGetHonorMoney</t>
  </si>
  <si>
    <t>#lv^1.2*0.15+49.9</t>
  </si>
  <si>
    <t>挑战NPC获得荣誉值计算公式（和等级有关</t>
  </si>
  <si>
    <t>fightHeartPigId</t>
  </si>
  <si>
    <t>受伤猪id</t>
  </si>
  <si>
    <t>fightHeartCleanTaskId</t>
  </si>
  <si>
    <t>受伤猪解除状态主剧情任务id（系列）</t>
  </si>
  <si>
    <t>fightHeartPigTalk</t>
  </si>
  <si>
    <t>点击受伤小猪对白</t>
  </si>
  <si>
    <t>fightHeartPigUnlockTaskId</t>
  </si>
  <si>
    <t>stageOffLineTimesMax</t>
  </si>
  <si>
    <t>战斗-关卡挂机最大时间上限（分钟</t>
  </si>
  <si>
    <t>stageOffLineGetItemPerTime</t>
  </si>
  <si>
    <t>战斗-关卡挂机间隔时长(分钟</t>
  </si>
  <si>
    <t>stageOffLineGetEquipPerTime</t>
  </si>
  <si>
    <t>战斗-关卡挂机装备间隔时长(分钟</t>
  </si>
  <si>
    <t>stageTeacherHelpCounts</t>
  </si>
  <si>
    <t>关卡每天师傅帮助次数</t>
  </si>
  <si>
    <t>stageTeacherHelpItemId</t>
  </si>
  <si>
    <t>每天师傅帮助消耗道具id</t>
  </si>
  <si>
    <t>stageJumpLevelLimited</t>
  </si>
  <si>
    <t>战斗-关卡跳过按钮开启关卡ID</t>
  </si>
  <si>
    <t>equipmentExpLost</t>
  </si>
  <si>
    <t>战斗装备强化经验折损系数</t>
  </si>
  <si>
    <t>equipmentCoinParam</t>
  </si>
  <si>
    <t>战斗装备强化金币需求系数</t>
  </si>
  <si>
    <t>equipmentStarMaxLevel</t>
  </si>
  <si>
    <t>10,20,30,40,50,60</t>
  </si>
  <si>
    <t>装备最大强化等级，根据星级0,1,2,3,4,5</t>
  </si>
  <si>
    <t>equipmentBaseAttribute</t>
  </si>
  <si>
    <t>#baseAttribute+#level*#baseAttribute/5</t>
  </si>
  <si>
    <t>装备基础属性，强化计算公式</t>
  </si>
  <si>
    <t>equipmentAddAttribute</t>
  </si>
  <si>
    <t>#addAttribute*(#level+1)</t>
  </si>
  <si>
    <t>装备附加属性，强化计算公式</t>
  </si>
  <si>
    <t>sportManMatcheUpDown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</si>
  <si>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,2</t>
    </r>
  </si>
  <si>
    <t>运动会中赛跑真人对手匹配的等级下限与上限（程序实现只用到上限部分）</t>
  </si>
  <si>
    <t>sportRobotMatcheUpDown</t>
  </si>
  <si>
    <t>3,5</t>
  </si>
  <si>
    <t>运动会中赛跑机器人对手匹配的等级下限与上限（程序实现只用到上限部分）</t>
  </si>
  <si>
    <t>sportSpeedup</t>
  </si>
  <si>
    <t>运动会中加速消耗钻石系数（/分）</t>
  </si>
  <si>
    <t>sportRecordMax</t>
  </si>
  <si>
    <t>运动会比赛记录的上限</t>
  </si>
  <si>
    <t>sportExtraAddAtt</t>
  </si>
  <si>
    <t>运动会玩法中每获得多少经验值加额外属性</t>
  </si>
  <si>
    <t>sportMatchRewardCoins</t>
  </si>
  <si>
    <t>(#lv^1.8 + 1000)/#ranking</t>
  </si>
  <si>
    <t>运动会比赛获得金币公式；所得金币除以名次</t>
  </si>
  <si>
    <t>sportRaceStrongToSpeed</t>
  </si>
  <si>
    <t>0.6*#strong</t>
  </si>
  <si>
    <t>运动会猪猪赛跑中强壮与速度的换算公式</t>
  </si>
  <si>
    <t>sportRaceDexterousToSpeed</t>
  </si>
  <si>
    <t>1.2*#dexterous</t>
  </si>
  <si>
    <t>运动会猪猪赛跑中灵巧与速度的换算公式</t>
  </si>
  <si>
    <t>sportRaceStableToSpeedPro</t>
  </si>
  <si>
    <t>#stable/500,(#stable+100)/500</t>
  </si>
  <si>
    <t>运动会猪猪赛跑中稳定与速度比例的下限和上限</t>
  </si>
  <si>
    <t>sportRaceContinueToTime</t>
  </si>
  <si>
    <t>#continue/20,#continue/13</t>
  </si>
  <si>
    <t>运动会猪猪赛跑中持续与最高速度持续时间的下限和上限</t>
  </si>
  <si>
    <t>sportRaceUpdateSpeed</t>
  </si>
  <si>
    <t>运动会猪猪赛跑中每隔多久降低一次速度(：秒）</t>
  </si>
  <si>
    <t>sportRaceMaxMatchingTime</t>
  </si>
  <si>
    <t>运动会猪猪赛跑最大匹配时间（：秒）</t>
  </si>
  <si>
    <t>sportRaceDistance</t>
  </si>
  <si>
    <t>1-5:2000,6-10:3000,11-15:4000,16-20:6000,21-9999:10000</t>
  </si>
  <si>
    <t>运动会猪猪赛跑的距离（匹配到的下限以这个区间为限制）</t>
  </si>
  <si>
    <t>sportRaceAccCoefficient</t>
  </si>
  <si>
    <t>0.1</t>
  </si>
  <si>
    <t>运动会猪猪赛跑减速阶段的加速度系数；第二阶段的末尾速度为标准</t>
  </si>
  <si>
    <t>sportRaceClientWaitTime</t>
  </si>
  <si>
    <t>运动会猪猪赛跑中客户端等待时间（全部匹配完成后的等待时间 ：秒）</t>
  </si>
  <si>
    <t>sportRaceAbnormalContinuedTime</t>
  </si>
  <si>
    <t>2,2,2,2</t>
  </si>
  <si>
    <t>运动会猪猪赛跑各异常状态持续时间（:秒）（顺序：受伤,分神,激励,正常）</t>
  </si>
  <si>
    <t>sportRaceAbnormalHurtRate</t>
  </si>
  <si>
    <t>50/(#stable+(#lv-5)*2)</t>
  </si>
  <si>
    <t>运动会猪猪赛跑异常状态触发机率（受伤，给公式，与稳定和运动猪的等级相关）</t>
  </si>
  <si>
    <t>sportRaceAbnormalFallRate</t>
  </si>
  <si>
    <t>50/(#stable+(#lv-8)*2)</t>
  </si>
  <si>
    <t>运动会猪猪赛跑异常状态触发机率（分神、惊吓、摔倒，给公式，与稳定和运动猪的等级相关）</t>
  </si>
  <si>
    <t>sportRaceAbnormalExcitationRate</t>
  </si>
  <si>
    <t>运动会猪猪赛跑异常状态触发机率（激励、诱惑，给公式，与稳定和运动猪的等级相关）</t>
  </si>
  <si>
    <t>sportRidePigBaseSpeed</t>
  </si>
  <si>
    <t>#strong*0.3+#dexterous*0.3</t>
  </si>
  <si>
    <t>运动会骑猪大赛 速度     强壮*0.3+灵巧*0.2</t>
  </si>
  <si>
    <t>sportRidePigCountdown</t>
  </si>
  <si>
    <t>#strong*0.05</t>
  </si>
  <si>
    <t>运动会骑猪大赛 倒计时   强壮*0.05</t>
  </si>
  <si>
    <t>sportRidePigModulus</t>
  </si>
  <si>
    <t>0.99,1.01</t>
  </si>
  <si>
    <t>运动会骑猪大赛 公式计算的系数区间</t>
  </si>
  <si>
    <t>sportRidePigHpUpper</t>
  </si>
  <si>
    <t>#strong*8*#sportRidePigModulus</t>
  </si>
  <si>
    <t>运动会骑猪大赛 血量上限 强壮*8*[0.9, 1.1]</t>
  </si>
  <si>
    <t>sportRidePigHurtHp</t>
  </si>
  <si>
    <t>300*#sportRidePigModulus</t>
  </si>
  <si>
    <t>运动会骑猪大赛 扣血数量 300*[0.9,1.1]</t>
  </si>
  <si>
    <t>sportRidePigSpeedUpRate</t>
  </si>
  <si>
    <t>0.4,0.8</t>
  </si>
  <si>
    <t>运动会骑猪大赛 加速比例 (灵巧*0.2+持续*0.3)/100  前面一个是有效区域的加速，后面一个是完美区域的加速</t>
  </si>
  <si>
    <t>sportRidePigValidArea</t>
  </si>
  <si>
    <t>(#stable*0.1+#continue*0.1)/100,(#stable*0.2+#continue*0.2)/100,0.1</t>
  </si>
  <si>
    <t>运动会骑猪大赛 区域大小 稳定*0.2+持续*0.1(第一个是完美区域，第二个是有效区域    -的固定百分比；每隔4秒变化1次，在初始区域比例上减少对应的比例</t>
  </si>
  <si>
    <t>sportRidePigSlideSpeed</t>
  </si>
  <si>
    <t>#stable*0.25,7</t>
  </si>
  <si>
    <t>运动会骑猪大赛 滑动速度 稳定*0.02            +时间/300；每隔4秒变化1次，在初始速度上增加对应的比例速度</t>
  </si>
  <si>
    <t>sportRidePigDuringTime</t>
  </si>
  <si>
    <t>运动会骑猪大赛 区域大小、滑动速度变化间隔（：秒）</t>
  </si>
  <si>
    <t>sportRidePigEndWeekday</t>
  </si>
  <si>
    <t>0</t>
  </si>
  <si>
    <t>运动会骑猪大赛 清除数据时间（：星期几，默认0点，填0代表不清数据）</t>
  </si>
  <si>
    <t>sportRidePigAddHpCount</t>
  </si>
  <si>
    <t>运动会骑猪大赛 完美加血计数</t>
  </si>
  <si>
    <t>sportRidePigAddHpFormula</t>
  </si>
  <si>
    <t>运动会骑猪大赛 完美加血公式(灵巧*0.2+稳定*0.2+持续*0.1)*[0.9,1.1]</t>
  </si>
  <si>
    <t>sportRidePigRankRangeReward</t>
  </si>
  <si>
    <t>1-1:6511|6512|6513|6514,2-5:6521|6522|6523,6-15:6531|6532|6533,16-100:6541|6542|6543</t>
  </si>
  <si>
    <t>运动会骑猪大赛 排名区间奖励（与掉落表关联），需要配置奖励多个的可以用“|”隔开</t>
  </si>
  <si>
    <t>sportRidePigNewRecordReward</t>
  </si>
  <si>
    <t>#min(#max(50,(#distance-2000)/30+50),150)</t>
  </si>
  <si>
    <t>小游戏骑猪大赛 积分奖励(一定要往上取整）</t>
  </si>
  <si>
    <t>sportRidePigPauseTime</t>
  </si>
  <si>
    <t>0.5</t>
  </si>
  <si>
    <t>运动会骑猪大赛 点击屏幕滑轮暂停的时间（：秒）</t>
  </si>
  <si>
    <t>sportRidePigSpeedUpContinueTime</t>
  </si>
  <si>
    <t>2,2</t>
  </si>
  <si>
    <t>运动会骑猪大赛 点击成功加速的持续时间（：秒） 前面一个是有效区域的加速，后面一个是完美区域的加速</t>
  </si>
  <si>
    <t>sportRidePigSlidAreaLowerLimit</t>
  </si>
  <si>
    <t>0.1,0.2</t>
  </si>
  <si>
    <t>运动会骑猪大赛 区域大小的下限（第一个是完美区域，第二个是有效区域）</t>
  </si>
  <si>
    <t>tinyGamePhysicalUpper</t>
  </si>
  <si>
    <t>小游戏通用体力上限</t>
  </si>
  <si>
    <t>tinyGamePhysicalRecovery</t>
  </si>
  <si>
    <t>30</t>
  </si>
  <si>
    <t>小游戏通用体力回复时间（单位：分）</t>
  </si>
  <si>
    <t>tinyGameRidePigAttribute</t>
  </si>
  <si>
    <t>120,120,120,120</t>
  </si>
  <si>
    <t>小游戏骑猪大赛固定属性（强壮、灵巧、稳定、持续）</t>
  </si>
  <si>
    <t>tinyGameRidePigMaleIDs</t>
  </si>
  <si>
    <t>40011,40021,40031,40041</t>
  </si>
  <si>
    <t>小游戏骑猪大赛男性角色ID集合</t>
  </si>
  <si>
    <t>tinyGameRidePigFemaleIDs</t>
  </si>
  <si>
    <t>40042,40052,40062,40072</t>
  </si>
  <si>
    <t>小游戏骑猪大赛女性角色ID集合</t>
  </si>
  <si>
    <t>tinyGameOnepigNumReward</t>
  </si>
  <si>
    <t>#min(#max(10,#num*30/42+10),40)&amp;
#min(#max(10,#num*50/135+10),60)&amp;
#min(#max(10,#num*90/135+10),100)</t>
  </si>
  <si>
    <t>小游戏猪了个猪消除数量奖励（与成功消除的数量有关  积分,向下取整），从左往右：简单模式、普通模式、地狱模式</t>
  </si>
  <si>
    <t>tinyGameOnepigVictoryReward</t>
  </si>
  <si>
    <t>60,100,200</t>
  </si>
  <si>
    <t>小游戏猪了个猪通关奖励（积分），从左往右：简单模式、普通模式、地狱模式</t>
  </si>
  <si>
    <t>tinyGameOnepigUseItemUpper</t>
  </si>
  <si>
    <t>2,1,1</t>
  </si>
  <si>
    <t>小游戏猪了个猪使用道具上限（从左到右：移出道具、洗牌道具、撤回道具）</t>
  </si>
  <si>
    <t>tinyGameOnepigAliveCostDiamond</t>
  </si>
  <si>
    <t>小游戏猪了个猪复活消耗钻石</t>
  </si>
  <si>
    <t>tinyGameBubbleScoreFormula</t>
  </si>
  <si>
    <t>#min(#max(20,#num^0.5*14.6-5.29),60)</t>
  </si>
  <si>
    <t>小游戏泡泡龙得分公式（与消除的个数有关）</t>
  </si>
  <si>
    <t>tinyGameBubbleRoundTime</t>
  </si>
  <si>
    <t>150</t>
  </si>
  <si>
    <t>小游戏泡泡龙一局时长（单位：秒）</t>
  </si>
  <si>
    <t>tinyGameIntegraFormula</t>
  </si>
  <si>
    <t>#min(#score/5,180)</t>
  </si>
  <si>
    <t>小游戏泡泡龙得分与积分的换算公式</t>
  </si>
  <si>
    <t>tinyGameBubbleIceUpper</t>
  </si>
  <si>
    <t>20</t>
  </si>
  <si>
    <t>小游戏泡泡龙一局出现冰块的数量上限</t>
  </si>
  <si>
    <t>tinyGameBubbleRefreshUpper</t>
  </si>
  <si>
    <t>小游戏泡泡龙一局出现横向刷新道具的数量上限</t>
  </si>
  <si>
    <t>tinyGameBubbleRefreshDuringTimes</t>
  </si>
  <si>
    <t>小游戏泡泡龙每发射多少次判断1次刷新道具</t>
  </si>
  <si>
    <t>tinyGameBubbleRefreshShowPro</t>
  </si>
  <si>
    <t>0.2</t>
  </si>
  <si>
    <t>小游戏泡泡龙刷新道具每次刷新的概率</t>
  </si>
  <si>
    <t>tinyGameRefreshNum</t>
  </si>
  <si>
    <t>小游戏泡泡龙活动期间初始刷新道具个数</t>
  </si>
  <si>
    <t>tinyGameRefreshScore</t>
  </si>
  <si>
    <t>110</t>
  </si>
  <si>
    <t>小游戏泡泡龙活动期间每获得x积分，可再次刷新1个道具</t>
  </si>
  <si>
    <t>breedLuckyQuality</t>
  </si>
  <si>
    <t>交配幸运值品质界限，交配公母双方品质大于等于橙才会有幸运值逻辑</t>
  </si>
  <si>
    <t>breedLuckyValueAdd5</t>
  </si>
  <si>
    <t>交配橙色幸运值增加量</t>
  </si>
  <si>
    <t>breedLuckyValueMax5</t>
  </si>
  <si>
    <t>交配橙色幸运值最大值</t>
  </si>
  <si>
    <t>breedLuckyValueAdd6</t>
  </si>
  <si>
    <t>交配金色幸运值增加量</t>
  </si>
  <si>
    <t>breedLuckyValueMax6</t>
  </si>
  <si>
    <t>交配金色幸运值最大值</t>
  </si>
  <si>
    <t>breedLuckyValueAdd7</t>
  </si>
  <si>
    <t>交配红色幸运值增加量</t>
  </si>
  <si>
    <t>breedLuckyValueMax7</t>
  </si>
  <si>
    <t>交配红色幸运值最大值</t>
  </si>
  <si>
    <t>breedLuckyValueUseItem</t>
  </si>
  <si>
    <t>使用变异药增加幸运值的倍率</t>
  </si>
  <si>
    <t>breedLuckyValueUseItemSpecial</t>
  </si>
  <si>
    <t>使用高级变异药增加幸运值的倍率</t>
  </si>
  <si>
    <t>breedTwinsQualityLimited</t>
  </si>
  <si>
    <t>双胎算法伪随机品质限制，大于金</t>
  </si>
  <si>
    <t>breedTwinsHighQualityValueDown</t>
  </si>
  <si>
    <t>双胎算法伪随机下调出货率</t>
  </si>
  <si>
    <t>breedBeautifulAlgorithm</t>
  </si>
  <si>
    <t>#min(120,(#A+#B)/2*#random(0.75,1.1))</t>
  </si>
  <si>
    <t>交配颜值算法</t>
  </si>
  <si>
    <t>breedBeautifulEffect</t>
  </si>
  <si>
    <t>0,0,0,0,0,#yanzhi/76,#yanzhi/71,#yanzhi/66</t>
  </si>
  <si>
    <t>交配颜值提高出货率加成</t>
  </si>
  <si>
    <t>breedNpcBeautiDefault</t>
  </si>
  <si>
    <t>npc小猪默认颜值</t>
  </si>
  <si>
    <t>breedBeautifulQualityWeight1</t>
  </si>
  <si>
    <t>400</t>
  </si>
  <si>
    <t>颜值各品质权重-普通</t>
  </si>
  <si>
    <t>breedBeautifulQualityWeight2</t>
  </si>
  <si>
    <t>250</t>
  </si>
  <si>
    <t>颜值各品质权重-优秀</t>
  </si>
  <si>
    <t>breedBeautifulQualityWeight3</t>
  </si>
  <si>
    <t>颜值各品质权重-精良</t>
  </si>
  <si>
    <t>breedBeautifulQualityWeight4</t>
  </si>
  <si>
    <t>颜值各品质权重-卓越</t>
  </si>
  <si>
    <t>breedBeautifulQualityWeight5</t>
  </si>
  <si>
    <t>50</t>
  </si>
  <si>
    <t>颜值各品质权重-完美</t>
  </si>
  <si>
    <t>breedBeautifulQualityValue1</t>
  </si>
  <si>
    <t>60,70</t>
  </si>
  <si>
    <t>颜值随机数值-普通</t>
  </si>
  <si>
    <t>breedBeautifulQualityValue2</t>
  </si>
  <si>
    <t>71,80</t>
  </si>
  <si>
    <t>颜值随机数值-优秀</t>
  </si>
  <si>
    <t>breedBeautifulQualityValue3</t>
  </si>
  <si>
    <t>81,90</t>
  </si>
  <si>
    <t>颜值随机数值-精良</t>
  </si>
  <si>
    <t>breedBeautifulQualityValue4</t>
  </si>
  <si>
    <t>91,95</t>
  </si>
  <si>
    <t>颜值随机数值-卓越</t>
  </si>
  <si>
    <t>breedBeautifulQualityValue5</t>
  </si>
  <si>
    <t>96,100</t>
  </si>
  <si>
    <t>颜值随机数值-完美</t>
  </si>
  <si>
    <t>breedLuckyValueAdd3</t>
  </si>
  <si>
    <t>交配紫色幸运值增加量</t>
  </si>
  <si>
    <t>breedLuckyValueMax3</t>
  </si>
  <si>
    <t>交配紫色幸运值最大值</t>
  </si>
  <si>
    <t>breedLuckyValueAdd4</t>
  </si>
  <si>
    <t>breedLuckyValueMax4</t>
  </si>
  <si>
    <t>breedLuckyGoldItem</t>
  </si>
  <si>
    <t>1401,1</t>
  </si>
  <si>
    <t>交配获得金色精粹道具id，基础数量</t>
  </si>
  <si>
    <t>breedLuckyRedItem</t>
  </si>
  <si>
    <t>1402,1</t>
  </si>
  <si>
    <t>交配获得红色精粹道具id，基础数量</t>
  </si>
  <si>
    <t>breedLuckyPinkItem</t>
  </si>
  <si>
    <t>1403,1</t>
  </si>
  <si>
    <t>交配获得粉色精粹道具id，基础数量</t>
  </si>
  <si>
    <t>breedLuckyUseItem</t>
  </si>
  <si>
    <t>交配使用变异药增加精粹倍率</t>
  </si>
  <si>
    <t>breedLuckyUseItemSpecial</t>
  </si>
  <si>
    <t>交配使用高级变异药增加精粹倍率</t>
  </si>
  <si>
    <t>masterWorkCountMaxPerday</t>
  </si>
  <si>
    <t>师徒打工次数上限</t>
  </si>
  <si>
    <t>masterExpelCd</t>
  </si>
  <si>
    <t>师徒逐出师门再收徒的CD（天</t>
  </si>
  <si>
    <t>masterPracticeTotalTime</t>
  </si>
  <si>
    <t>师徒历练持续时长（分钟</t>
  </si>
  <si>
    <t>masterPracticePerTime</t>
  </si>
  <si>
    <t>师徒历练事件触发单位时间（分钟</t>
  </si>
  <si>
    <t>masterPracticeCleanCd</t>
  </si>
  <si>
    <t>师徒历练清时间消耗钻石（/分）</t>
  </si>
  <si>
    <t>masterSlaveCount</t>
  </si>
  <si>
    <t>战斗徒弟个数</t>
  </si>
  <si>
    <t>pvpNoticeMaxCount</t>
  </si>
  <si>
    <t>战斗通知消息最大上限</t>
  </si>
  <si>
    <t>experienceFightAddRecord</t>
  </si>
  <si>
    <t>历练挑战是否加入战绩列表</t>
  </si>
  <si>
    <t>villageChangeNameItem</t>
  </si>
  <si>
    <t>9002,100</t>
  </si>
  <si>
    <t>村管理变更村名字消耗道具</t>
  </si>
  <si>
    <t>villageStartVotePeopleNum</t>
  </si>
  <si>
    <t>村管理开启选举人数限制</t>
  </si>
  <si>
    <t>villageStartVoteTime</t>
  </si>
  <si>
    <t>村管理选举，报名开启具体时间（中午12点</t>
  </si>
  <si>
    <t>villageVotePrepareTime</t>
  </si>
  <si>
    <t>村管理选举,报名持续时间（分钟,开启的时间开始计算</t>
  </si>
  <si>
    <t>villageVoteTime</t>
  </si>
  <si>
    <t>村管理选举，投票持续时间（分钟，报名时间结束开始计算</t>
  </si>
  <si>
    <t>villageVoteNextTime</t>
  </si>
  <si>
    <t>村管理选举，下一次选举的时间（分钟</t>
  </si>
  <si>
    <t>villageVoteJoinLevel</t>
  </si>
  <si>
    <t>村管理选举，报名等级限制</t>
  </si>
  <si>
    <t>villageVoteLevel</t>
  </si>
  <si>
    <t>村管理选举，投票等级限制</t>
  </si>
  <si>
    <t>villageKickTime</t>
  </si>
  <si>
    <t>村管理踢人，踢人指令持续时间(分钟</t>
  </si>
  <si>
    <t>villageNotLoginTime</t>
  </si>
  <si>
    <t>村管理未登录处理，持续天数（分钟</t>
  </si>
  <si>
    <t>villageChangeOtherVillageItem</t>
  </si>
  <si>
    <t>村管理搬迁，消耗道具</t>
  </si>
  <si>
    <t>villageChangeOtherVillageCD</t>
  </si>
  <si>
    <t>村管理搬迁CD（分钟</t>
  </si>
  <si>
    <t>villageDistributionMaxPeople</t>
  </si>
  <si>
    <t>村管理智能分配最大人数</t>
  </si>
  <si>
    <t>villageDeclarationLengthMax</t>
  </si>
  <si>
    <t>村管理宣言最大长度</t>
  </si>
  <si>
    <t>villageNameLengthMax</t>
  </si>
  <si>
    <t>村管理村名字长度</t>
  </si>
  <si>
    <t>villageVoteTimeLimited</t>
  </si>
  <si>
    <t>村管理选举，投票入村时间限制（分钟</t>
  </si>
  <si>
    <t>villageVoteCd</t>
  </si>
  <si>
    <t>村管理选举，投票权刷新时长（分钟</t>
  </si>
  <si>
    <t>villageHeadReward</t>
  </si>
  <si>
    <t>村管理，村长获得奖励</t>
  </si>
  <si>
    <t>villageOrderBeginTime</t>
  </si>
  <si>
    <t>村订单开始的时间（填数字代表星期几，填0代表一直开没有限制）</t>
  </si>
  <si>
    <t>villageOrderCatchUpperNum</t>
  </si>
  <si>
    <t>村订单在一个周期内最多可接的数量上限</t>
  </si>
  <si>
    <t>villageOrderBoxNum</t>
  </si>
  <si>
    <t>村订单宝箱的领取数量</t>
  </si>
  <si>
    <t>villageOrderRewards</t>
  </si>
  <si>
    <t>9002:150</t>
  </si>
  <si>
    <t>村订单宝箱的奖励（道具ID：数量）</t>
  </si>
  <si>
    <t>villageOrderRefreshCost</t>
  </si>
  <si>
    <t>9002:10</t>
  </si>
  <si>
    <t>村订单刷新消耗道具(道具ID:数量)</t>
  </si>
  <si>
    <t>villageEnterpriseNeedNum</t>
  </si>
  <si>
    <t>#villageLv^0.8*200+799</t>
  </si>
  <si>
    <t>村企业的需求数量（公式，与村等级相关）</t>
  </si>
  <si>
    <t>villageEnterpriseRewardsNum</t>
  </si>
  <si>
    <t>#villageLv^2*50.13+19949.87,
#villageLv^3.5*0.14+4999.86,
#villageLv^0.8*200.29+799.71</t>
  </si>
  <si>
    <t>村企业的达成奖励数量（公式，与村等级相关，从左往右：村资金、经验值、贡献值）</t>
  </si>
  <si>
    <t>villageEnterpriseWeekRewardsNum</t>
  </si>
  <si>
    <t>#villageLv^0.8*60.09+239.91</t>
  </si>
  <si>
    <t>村企业每周福利的公式（贡献值，与村等级相关）</t>
  </si>
  <si>
    <t>villageEnterpriseBeginTime</t>
  </si>
  <si>
    <t>村企业开始的时间（填数字代表星期几，填0代表一直开没有限制）</t>
  </si>
  <si>
    <t>villagePigstyUpper</t>
  </si>
  <si>
    <t>村猪窝每个村民的容纳上限</t>
  </si>
  <si>
    <t>villagePigstyOpenLv</t>
  </si>
  <si>
    <t>1,30</t>
  </si>
  <si>
    <t>村猪窝中共享位开启条件（角色等级）</t>
  </si>
  <si>
    <t>villagePigstyUpUpper</t>
  </si>
  <si>
    <t>村猪窝每个共享位每天上阵的次数</t>
  </si>
  <si>
    <t>villageEnterpriseDevoteUpper</t>
  </si>
  <si>
    <t>村企业每个任务捐献上限（最多需要多少个村民捐才能完成，捐献上限=villageEnterpriseNeedNum/配置，往上取整）</t>
  </si>
  <si>
    <t>villageLoginFundRewardFormula</t>
  </si>
  <si>
    <t>#villageLv^3.5*0.014+499.99</t>
  </si>
  <si>
    <t>村签到中村资金的奖励公式</t>
  </si>
  <si>
    <t>villageInitFundNumber</t>
  </si>
  <si>
    <t>30000</t>
  </si>
  <si>
    <t>村子初始化时默认给的村资金</t>
  </si>
  <si>
    <t>villageHeadItemReward</t>
  </si>
  <si>
    <t>16006:1</t>
  </si>
  <si>
    <t>村管理，村长获得道具奖励</t>
  </si>
  <si>
    <t>secondDevoteCountDown</t>
  </si>
  <si>
    <t>集体玩法中集体捐献事件二次捐献开启倒计时（：分）</t>
  </si>
  <si>
    <t>villageEnterpriseDevoteCountDown</t>
  </si>
  <si>
    <t>村企业二次捐献开启倒计时（：分）</t>
  </si>
  <si>
    <t>villageEnterPriseMissionUpper</t>
  </si>
  <si>
    <t>村企业每个周期可领任务上限</t>
  </si>
  <si>
    <t>villageEnterPriseShowMission</t>
  </si>
  <si>
    <t>村企业显示的任务上限</t>
  </si>
  <si>
    <t>villageEnterPriseCoinFormula</t>
  </si>
  <si>
    <t>#rewardsCoeff1*(#enterPriseLv^0.001*0.2+#enterPriseLv*100+400)</t>
  </si>
  <si>
    <t>村企业奖励公式（金币）,与村企业等级有关</t>
  </si>
  <si>
    <t>villageEnterPriseNeedFormula</t>
  </si>
  <si>
    <t>#enterPriseLv^0.001*0.002+#enterPriseLv*1+4</t>
  </si>
  <si>
    <t>村企业需要道具数量公式，与村企业等级有关</t>
  </si>
  <si>
    <t>villageEnterPriseDevoteFormula</t>
  </si>
  <si>
    <t>#rewardsCoeff2*(#enterPriseLv*500)</t>
  </si>
  <si>
    <t>村企业奖励公式（村贡献值）,与村企业等级有关</t>
  </si>
  <si>
    <t>villageMissionCd</t>
  </si>
  <si>
    <t>村企业任务放弃CD（分</t>
  </si>
  <si>
    <t>exploreBreedCostItem</t>
  </si>
  <si>
    <t>探险交配事件，使用变异药ID</t>
  </si>
  <si>
    <t>explorePvPPowerWaveUp</t>
  </si>
  <si>
    <t>探险镜像战力浮动-向上</t>
  </si>
  <si>
    <t>exploreEarlyReturnTime</t>
  </si>
  <si>
    <t>探险提前返回时间（分钟</t>
  </si>
  <si>
    <t>exploreEventTimesMax</t>
  </si>
  <si>
    <t>探险个人事件上限</t>
  </si>
  <si>
    <t>accessLimitEnable</t>
  </si>
  <si>
    <t>是否开启限制消息频率</t>
  </si>
  <si>
    <t>accessLimitFrequency</t>
  </si>
  <si>
    <t>限制消息访问频率(毫秒)</t>
  </si>
  <si>
    <t>statOnlineTime</t>
  </si>
  <si>
    <t>多长时间统计一次在线玩家数量(秒)</t>
  </si>
  <si>
    <t>roleOfflineCheckTime</t>
  </si>
  <si>
    <t xml:space="preserve">玩家角色离线检查时间(秒) </t>
  </si>
  <si>
    <t>roleOfflineKickOutTime</t>
  </si>
  <si>
    <t>玩家角色离线多久踢出游戏(秒)</t>
  </si>
  <si>
    <t>exploreRecoverTimes</t>
  </si>
  <si>
    <t>探索事件恢复时间（分钟</t>
  </si>
  <si>
    <t>explorePvPPowerWaveDown</t>
  </si>
  <si>
    <t>探险镜像战力浮动-向下</t>
  </si>
  <si>
    <t>explorePvPInviteMaster</t>
  </si>
  <si>
    <t>探险邀请师傅出战</t>
  </si>
  <si>
    <t>exploreBreedEvent1to20</t>
  </si>
  <si>
    <t>0,0,0,0,900,100,0,0</t>
  </si>
  <si>
    <t>探索天赐良缘匹配等级1-20</t>
  </si>
  <si>
    <t>exploreBreedEvent21to30</t>
  </si>
  <si>
    <t>0,0,0,0,750,220,30,0</t>
  </si>
  <si>
    <t>探索天赐良缘匹配等级21-30</t>
  </si>
  <si>
    <t>exploreBreedEvent31to40</t>
  </si>
  <si>
    <t>0,0,0,0,700,250,50,0</t>
  </si>
  <si>
    <t>探索天赐良缘匹配等级31-40</t>
  </si>
  <si>
    <t>exploreBreedEvent41to60</t>
  </si>
  <si>
    <t>0,0,0,0,700,200,100,0</t>
  </si>
  <si>
    <t>探索天赐良缘匹配等级41-60</t>
  </si>
  <si>
    <t>exploreBossHpCalculation</t>
  </si>
  <si>
    <t>(#min(130,#max(#people,50))^0.8*301-3899)*5*#min(130,#max(#people,50))</t>
  </si>
  <si>
    <t>探索世界BOSS血量计算公式</t>
  </si>
  <si>
    <t>explorePlacePositionCount</t>
  </si>
  <si>
    <t>探索点单次显示数据项数量</t>
  </si>
  <si>
    <t>exploreEventDonateLimited</t>
  </si>
  <si>
    <t>100,40,20</t>
  </si>
  <si>
    <t>探索集体捐献事件，捐献物资单次事件上限(第1个绿色、第2个蓝色、第3个紫色）</t>
  </si>
  <si>
    <t>exploreHelpOtherGetPoint</t>
  </si>
  <si>
    <t>探索帮助村民收菜单次收获村个人贡献</t>
  </si>
  <si>
    <t>exploreDonateNeedNumFormula</t>
  </si>
  <si>
    <t>#max(1,(5*(#lv*0.1)^2.8+1.8*#lv+8)/30)</t>
  </si>
  <si>
    <t>探索捐献事件需求数值公式</t>
  </si>
  <si>
    <t>explorePigAddEfficiency</t>
  </si>
  <si>
    <t>探索猪增加的探索效率（前端显示用）</t>
  </si>
  <si>
    <t>exploreQualityAddEfficiency</t>
  </si>
  <si>
    <t>0,0,10,20,30,40,50</t>
  </si>
  <si>
    <t>探索中各品质对应的探索效率（从左往右依次：绿、蓝、紫、橙、金、红、粉）</t>
  </si>
  <si>
    <t>exploreHelpOtherMaxPoint</t>
  </si>
  <si>
    <t>探索帮助村民收菜单次收获村个人贡献每日最大值</t>
  </si>
  <si>
    <t>exploreSpecialItemGetNum</t>
  </si>
  <si>
    <t>探索出特殊道具的保底次数</t>
  </si>
  <si>
    <t>serverVillageMaxPeople</t>
  </si>
  <si>
    <t>1个村最大人数</t>
  </si>
  <si>
    <t>serverTownMaxVillage</t>
  </si>
  <si>
    <t>1个县N个村</t>
  </si>
  <si>
    <t>serverCityMaxTown</t>
  </si>
  <si>
    <t>1个市N个县</t>
  </si>
  <si>
    <t>serverNewCityPeoplePer</t>
  </si>
  <si>
    <t>开新市的人口占比</t>
  </si>
  <si>
    <t>serverJoinNewCityPeoplePer</t>
  </si>
  <si>
    <t>强制导入新市的人口占比</t>
  </si>
  <si>
    <t>serverNewCityOpenNeedHour</t>
  </si>
  <si>
    <t>新市加入解封天数限制（小时）</t>
  </si>
  <si>
    <t>serverNewCityNotOpenNeedHour</t>
  </si>
  <si>
    <t>未解封新市加入时间限制（小时）</t>
  </si>
  <si>
    <t>serverInitCityTownVillage</t>
  </si>
  <si>
    <t>初始化市的个数</t>
  </si>
  <si>
    <t>serverVillageDefaultNotice</t>
  </si>
  <si>
    <t>欢迎加入我们的小村庄。</t>
  </si>
  <si>
    <t>村子默认宣言</t>
  </si>
  <si>
    <t>serverDefaultVillageIcon</t>
  </si>
  <si>
    <t>村子默认图标ID</t>
  </si>
  <si>
    <t>farmGetMoneyAlgorithm</t>
  </si>
  <si>
    <t>#buildCoinValue+#pigCoinValue</t>
  </si>
  <si>
    <t>农场经营金币算法(中心大楼基础收益+农场小猪收益</t>
  </si>
  <si>
    <t>farmGetExpAlgorithm</t>
  </si>
  <si>
    <t>#buildExpValue+#pigExpValue</t>
  </si>
  <si>
    <t>农场经营经验算法(中心大楼基础收益+农场小猪收益</t>
  </si>
  <si>
    <t>farmGetMoneyAndExpMaxTimes</t>
  </si>
  <si>
    <t>农场经营最大时长（小时）</t>
  </si>
  <si>
    <t>farmProgressPic</t>
  </si>
  <si>
    <t>10,120</t>
  </si>
  <si>
    <t>农场状态图标时间节点（分钟</t>
  </si>
  <si>
    <t>chapterLevelMaxTimes</t>
  </si>
  <si>
    <t>12</t>
  </si>
  <si>
    <t>关卡挂机最大时长（小时）</t>
  </si>
  <si>
    <t>FeedingInterval</t>
  </si>
  <si>
    <t>饱腹感下降1点的间隔时间(秒)</t>
  </si>
  <si>
    <t>FeedCanEatPercent</t>
  </si>
  <si>
    <t>小猪吃食的饱腹感万分比，小于等于这个值</t>
  </si>
  <si>
    <t>FeedRecoveryTimes</t>
  </si>
  <si>
    <t>小猪零食回收时间（秒）</t>
  </si>
  <si>
    <t>FeedFoodList</t>
  </si>
  <si>
    <t>13001,13002,13003,0</t>
  </si>
  <si>
    <t>小猪零食列表，道具ID，0代表+号</t>
  </si>
  <si>
    <t>FeedFoodMaxNum</t>
  </si>
  <si>
    <t>小猪零食农场出现最大数量</t>
  </si>
  <si>
    <t>EntryCountCalculation</t>
  </si>
  <si>
    <t>0.29+#count^2*0.001</t>
  </si>
  <si>
    <t>词条生成概率算法（生成概率 = 0.1^词条个数</t>
  </si>
  <si>
    <t>EntryCountQuality3</t>
  </si>
  <si>
    <t>0.2,0.2,0,0</t>
  </si>
  <si>
    <t>词条数量算法蓝</t>
  </si>
  <si>
    <t>EntryCountQuality4</t>
  </si>
  <si>
    <t>0.2,0.3,0,0</t>
  </si>
  <si>
    <t>词条数量算法紫</t>
  </si>
  <si>
    <t>EntryCountQuality5</t>
  </si>
  <si>
    <t>0.3,0.3,0,0</t>
  </si>
  <si>
    <t>词条数量算法橙</t>
  </si>
  <si>
    <t>EntryCountQuality6</t>
  </si>
  <si>
    <t>0.35,0.3,0.2,0</t>
  </si>
  <si>
    <t>词条数量算法金</t>
  </si>
  <si>
    <t>EntryCountQuality7</t>
  </si>
  <si>
    <t>0.35,0.3,0.1,0.1</t>
  </si>
  <si>
    <t>词条数量算法红</t>
  </si>
  <si>
    <t>EntryCountQuality8</t>
  </si>
  <si>
    <t>0.35,0.3,0.2,0.2</t>
  </si>
  <si>
    <t>词条数量算法粉</t>
  </si>
  <si>
    <t>enableMonitorLog</t>
  </si>
  <si>
    <t>是否开启服务器消息日志</t>
  </si>
  <si>
    <t>friendlyValueMaxPerDay</t>
  </si>
  <si>
    <t>亲密每日提升上限</t>
  </si>
  <si>
    <t>friendlyCountMaxPerDay</t>
  </si>
  <si>
    <t>亲密送礼每日上限</t>
  </si>
  <si>
    <t>friendAddValueBreed</t>
  </si>
  <si>
    <t>亲密配种增加数值</t>
  </si>
  <si>
    <t>friendAddValueFood</t>
  </si>
  <si>
    <t>亲密给好友喂食增加数值</t>
  </si>
  <si>
    <t>friendAddValueHelpGetFood</t>
  </si>
  <si>
    <t>亲密帮好友村里收菜</t>
  </si>
  <si>
    <t>friendGiftList</t>
  </si>
  <si>
    <t>1301,1302,1303</t>
  </si>
  <si>
    <t>亲密度给好友送的礼物列表</t>
  </si>
  <si>
    <t>friendAddValueHepOrder</t>
  </si>
  <si>
    <t>亲密度帮好友完成订单</t>
  </si>
  <si>
    <t>friendDiscountMethod</t>
  </si>
  <si>
    <t>#min((#friendlyLv-1)/100,0.1)</t>
  </si>
  <si>
    <t>亲密度影响配种价格算法</t>
  </si>
  <si>
    <t>redLuckValueIntermediateValue</t>
  </si>
  <si>
    <t>红色幸运值中间值</t>
  </si>
  <si>
    <t>redLuckValueDownMethod</t>
  </si>
  <si>
    <t>(#redLuckyValue^1.5*9.9+100)/10000</t>
  </si>
  <si>
    <t>红色幸运低保算法</t>
  </si>
  <si>
    <t>redLuckValueUpMethod</t>
  </si>
  <si>
    <t>(#redLuckyValue^1.5*1.09+8906.16)/10000</t>
  </si>
  <si>
    <t>红色幸运提升算法</t>
  </si>
  <si>
    <t>pinkLuckValueIntermediateValue</t>
  </si>
  <si>
    <t>粉色幸运值中间值</t>
  </si>
  <si>
    <t>pinkLuckValueDownMethod</t>
  </si>
  <si>
    <t>(#pinkLuckyValue^1.5*5.39+100)/10000</t>
  </si>
  <si>
    <t>粉色幸运低保算法</t>
  </si>
  <si>
    <t>pinkLuckValueUpMethod</t>
  </si>
  <si>
    <t>(#pinkLuckyValue^1.5*0.6+8906.16)/10000</t>
  </si>
  <si>
    <t>粉色幸运提升算法</t>
  </si>
  <si>
    <t>goldLuckValueIntermediateValue</t>
  </si>
  <si>
    <t>金幸运值中间值</t>
  </si>
  <si>
    <t>goldLuckValueDownMethod</t>
  </si>
  <si>
    <t>(#goldLuckyValue^1.5*98.2+2500)/10000</t>
  </si>
  <si>
    <t>金色幸运低保算法</t>
  </si>
  <si>
    <t>goldLuckValueUpMethod</t>
  </si>
  <si>
    <t>(#goldLuckyValue^1.5*0+10000)/10000</t>
  </si>
  <si>
    <t>金色幸运提升算法</t>
  </si>
  <si>
    <t>purpleLuckValueIntermediateValue</t>
  </si>
  <si>
    <t>紫幸运值中间值</t>
  </si>
  <si>
    <t>purpleLuckValueDownMethod</t>
  </si>
  <si>
    <t>(#purpleLuckyValue^0.6*3620.9+1000)/10000</t>
  </si>
  <si>
    <t>紫色幸运低保算法</t>
  </si>
  <si>
    <t>purpleLuckValueUpMethod</t>
  </si>
  <si>
    <t>(#purpleLuckyValue^1.5*0+10000)/10000</t>
  </si>
  <si>
    <t>紫色幸运提升算法</t>
  </si>
  <si>
    <t>orangeLuckValueIntermediateValue</t>
  </si>
  <si>
    <t>橙幸运值中间值</t>
  </si>
  <si>
    <t>orangeLuckValueDownMethod</t>
  </si>
  <si>
    <t>(#orangeLuckyValue^0.8*1931.6+1000)/10000</t>
  </si>
  <si>
    <t>橙色幸运低保算法</t>
  </si>
  <si>
    <t>orangeLuckValueUpMethod</t>
  </si>
  <si>
    <t>(#orangeLuckyValue^1.5*0+10000)/10000</t>
  </si>
  <si>
    <t>橙色幸运提升算法</t>
  </si>
  <si>
    <t>sellRandomItems1</t>
  </si>
  <si>
    <t>820001</t>
  </si>
  <si>
    <t>展售台每日随机道具1,dropbiaoid</t>
  </si>
  <si>
    <t>sellRandomItems2</t>
  </si>
  <si>
    <t>820002</t>
  </si>
  <si>
    <t>展售台每日随机道具2,dropbiaoid</t>
  </si>
  <si>
    <t>sellRandomItems3</t>
  </si>
  <si>
    <t>820003</t>
  </si>
  <si>
    <t>展售台每日随机道具3,dropbiaoid</t>
  </si>
  <si>
    <t>sellRandomAdd</t>
  </si>
  <si>
    <t>展售台每日随机道具出售加成</t>
  </si>
  <si>
    <t>sellRandomPig1</t>
  </si>
  <si>
    <t>1001,1002,2001,2002,2004,2005</t>
  </si>
  <si>
    <t>展售台每日随机小猪类型1，小猪类别id</t>
  </si>
  <si>
    <t>sellRandomPig2</t>
  </si>
  <si>
    <t>3002,3005,4002,4006,5002,5003,5020</t>
  </si>
  <si>
    <t>展售台每日随机小猪类型2，小猪类别id</t>
  </si>
  <si>
    <t>sellRandomPig3</t>
  </si>
  <si>
    <t>5021,5023,5025,5026,6005,6011,6012</t>
  </si>
  <si>
    <t>展售台每日随机小猪类型3，小猪类别id</t>
  </si>
  <si>
    <t>praiseIntervaltime</t>
  </si>
  <si>
    <t>点赞间隔时间，单位：秒</t>
  </si>
  <si>
    <t>commentUnlockLevel</t>
  </si>
  <si>
    <t>小猪评论等级</t>
  </si>
  <si>
    <t>pigStoryTaskCount</t>
  </si>
  <si>
    <t>剧情故事任务数量</t>
  </si>
  <si>
    <t>limitLoveDayLotteryId</t>
  </si>
  <si>
    <t>7012:1</t>
  </si>
  <si>
    <t>情人节活动扭蛋券id：单次抽取消耗数量</t>
  </si>
  <si>
    <t>limitLoveDayExchangePig</t>
  </si>
  <si>
    <t>6010:1</t>
  </si>
  <si>
    <t>情人节活动兑换罗密欧猪消耗玫瑰花猪，小猪id：数量</t>
  </si>
  <si>
    <t>limitLoveDayExchangeItem</t>
  </si>
  <si>
    <t>7013:238</t>
  </si>
  <si>
    <t>情人节活动兑换罗密欧猪消耗玫瑰花，玫瑰花id：数量</t>
  </si>
  <si>
    <t>limitLoveDayExchangeResult</t>
  </si>
  <si>
    <t>70201</t>
  </si>
  <si>
    <t>情人节活动兑换获得罗密欧猪id</t>
  </si>
  <si>
    <t>limitLoveDayRecycle</t>
  </si>
  <si>
    <t>7011,7012,7013</t>
  </si>
  <si>
    <t>情人节活动回收道具id</t>
  </si>
  <si>
    <t>limitLoveDayPayId</t>
  </si>
  <si>
    <t>情人节活动高级权限pay表id</t>
  </si>
  <si>
    <t>limitLoveDayPayShow</t>
  </si>
  <si>
    <t>情人节活动高级权限显示收益加成，显示需要加%</t>
  </si>
  <si>
    <t>villageOrderCount</t>
  </si>
  <si>
    <t>村订单个数</t>
  </si>
  <si>
    <t>liveTimes</t>
  </si>
  <si>
    <t>每天可直播次数</t>
  </si>
  <si>
    <t>startAvatar</t>
  </si>
  <si>
    <t>101,102</t>
  </si>
  <si>
    <t>玩家初始头像：男玩家头像，女玩家头像</t>
  </si>
  <si>
    <t>limitPandaDayLotteryLucky</t>
  </si>
  <si>
    <t>竹林乐园抽卡大奖幸运值配置</t>
  </si>
  <si>
    <t>limitPandaDayExchangeShopUnlock</t>
  </si>
  <si>
    <t>1:0,2:2,3:4</t>
  </si>
  <si>
    <t>竹林乐园商店开启配置</t>
  </si>
  <si>
    <t>limitPandaDayLotteryId</t>
  </si>
  <si>
    <t>7022:1</t>
  </si>
  <si>
    <t>竹林乐园活动扭蛋券id：单次抽取消耗数量</t>
  </si>
  <si>
    <t>limitPandaDayPigId</t>
  </si>
  <si>
    <t>80141</t>
  </si>
  <si>
    <t>竹林乐园活动首页小猪id</t>
  </si>
  <si>
    <t>limitPandaDayMissionBook</t>
  </si>
  <si>
    <t>1:0,2:0,3:2,4:4</t>
  </si>
  <si>
    <t>竹林乐园活动任务页签开启配置</t>
  </si>
  <si>
    <t>limitPandaDayRecycle</t>
  </si>
  <si>
    <t>7021,7022,7023</t>
  </si>
  <si>
    <t>竹林乐园活动回收道具id</t>
  </si>
  <si>
    <t>limitPandaDayDiscount</t>
  </si>
  <si>
    <t>竹林乐园活动扭蛋界面礼包折扣显示</t>
  </si>
  <si>
    <t>seizeTreasurePreGetLuck</t>
  </si>
  <si>
    <t>海外夺宝（转盘）活动每抽1次增加的幸运值（不用展示给玩家看）</t>
  </si>
  <si>
    <t>seizeTreasurePreGetIntegral</t>
  </si>
  <si>
    <t>海外夺宝（转盘）活动每抽1次增加的夺宝积分</t>
  </si>
  <si>
    <t>seizeTreasureLuckUpper</t>
  </si>
  <si>
    <t>海外夺宝（转盘）活动的幸运值上限（达到这个上限值就不再增加）</t>
  </si>
  <si>
    <t>seizeTreasureLuckToWeight</t>
  </si>
  <si>
    <t>海外夺宝（转盘）活动幸运值增加权重比例（用配置的基础权重 * (这里的配置*幸运值+1）=最终权重）</t>
  </si>
  <si>
    <t>seizeTreasureCost</t>
  </si>
  <si>
    <t>9002:60,9002:550</t>
  </si>
  <si>
    <t>海外夺宝（转盘）活动抽奖消耗钻石数量（前一个是单抽，后一个是10连抽的价格）</t>
  </si>
  <si>
    <t>等级</t>
  </si>
  <si>
    <t>概率</t>
  </si>
  <si>
    <t>获得词条概率</t>
  </si>
  <si>
    <t>单词条概率</t>
  </si>
  <si>
    <t>实际概率</t>
  </si>
  <si>
    <t>预期值</t>
  </si>
  <si>
    <t>次方曲线</t>
  </si>
  <si>
    <t>a</t>
  </si>
  <si>
    <t>b</t>
  </si>
  <si>
    <t>point1</t>
  </si>
  <si>
    <t>point2</t>
  </si>
  <si>
    <t>蓝</t>
  </si>
  <si>
    <t>紫</t>
  </si>
  <si>
    <t>#max((#level^0.3*-24+69)*0.5,5)</t>
  </si>
  <si>
    <t>橙</t>
  </si>
  <si>
    <t>#max((#level^0.3*-24+69),5)</t>
  </si>
  <si>
    <t>金</t>
  </si>
  <si>
    <t>红</t>
  </si>
  <si>
    <t>#max((#level^1.1*-1.34+51.34)*0.5,5)</t>
  </si>
  <si>
    <t>粉</t>
  </si>
  <si>
    <t>经验值/10分钟</t>
  </si>
  <si>
    <t>每分钟</t>
  </si>
  <si>
    <t>金币/10分钟</t>
  </si>
  <si>
    <t>白</t>
  </si>
  <si>
    <t>绿</t>
  </si>
  <si>
    <t>领悟技能/武器概率</t>
  </si>
  <si>
    <t>品质</t>
  </si>
  <si>
    <t>经验</t>
  </si>
  <si>
    <t>金币</t>
  </si>
  <si>
    <t>数量</t>
  </si>
  <si>
    <t>经验收益</t>
  </si>
  <si>
    <t>金币收益</t>
  </si>
  <si>
    <t>时间（分</t>
  </si>
  <si>
    <t>泡泡积分算法</t>
  </si>
  <si>
    <t>参考积分</t>
  </si>
  <si>
    <t>参考可消除的次数</t>
  </si>
  <si>
    <t>消除个数</t>
  </si>
  <si>
    <t>获得积分</t>
  </si>
  <si>
    <t>达成贡献</t>
  </si>
  <si>
    <t>序列</t>
  </si>
  <si>
    <t>次幂</t>
  </si>
  <si>
    <t>钻石数</t>
  </si>
  <si>
    <t>立即效果</t>
  </si>
  <si>
    <t>小猪个数</t>
  </si>
  <si>
    <t>总体重</t>
  </si>
  <si>
    <t>道具数量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</si>
</sst>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7" tint="0.399456770531327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2" fillId="0" borderId="0" xfId="0" applyFont="1" applyFill="1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49" fontId="0" fillId="0" borderId="0" xfId="0" applyNumberFormat="1">
      <alignment vertical="center"/>
    </xf>
    <xf numFmtId="10" fontId="0" fillId="0" borderId="0" xfId="3" applyNumberFormat="1" applyFont="1">
      <alignment vertical="center"/>
    </xf>
    <xf numFmtId="0" fontId="3" fillId="0" borderId="7" xfId="0" applyFont="1" applyFill="1" applyBorder="1" applyAlignment="1"/>
    <xf numFmtId="0" fontId="2" fillId="0" borderId="7" xfId="0" applyFont="1" applyFill="1" applyBorder="1" applyAlignment="1"/>
    <xf numFmtId="0" fontId="0" fillId="0" borderId="0" xfId="0" applyFont="1">
      <alignment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0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Fill="1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5"/>
  <sheetViews>
    <sheetView tabSelected="1" topLeftCell="A12" workbookViewId="0">
      <selection activeCell="B47" sqref="B47"/>
    </sheetView>
  </sheetViews>
  <sheetFormatPr defaultColWidth="9.625" defaultRowHeight="14.25" outlineLevelCol="4"/>
  <cols>
    <col min="1" max="1" width="34.875" customWidth="1"/>
    <col min="2" max="2" width="59" customWidth="1"/>
    <col min="3" max="3" width="102.875" customWidth="1"/>
    <col min="4" max="4" width="17.125" customWidth="1"/>
    <col min="5" max="5" width="19.625" customWidth="1"/>
    <col min="6" max="6" width="18.625" customWidth="1"/>
  </cols>
  <sheetData>
    <row r="1" s="29" customFormat="1" ht="24.95" customHeight="1" spans="1:4">
      <c r="A1" s="36" t="s">
        <v>0</v>
      </c>
      <c r="B1" s="36" t="s">
        <v>1</v>
      </c>
      <c r="C1" s="36" t="s">
        <v>2</v>
      </c>
      <c r="D1" s="36" t="s">
        <v>3</v>
      </c>
    </row>
    <row r="2" s="30" customFormat="1" ht="24.95" customHeight="1" spans="1:4">
      <c r="A2" s="37" t="s">
        <v>4</v>
      </c>
      <c r="B2" s="37" t="s">
        <v>5</v>
      </c>
      <c r="C2" s="37" t="s">
        <v>6</v>
      </c>
      <c r="D2" s="37" t="s">
        <v>3</v>
      </c>
    </row>
    <row r="3" s="31" customFormat="1" ht="24.95" customHeight="1" spans="1:4">
      <c r="A3" s="38" t="s">
        <v>7</v>
      </c>
      <c r="B3" s="38" t="s">
        <v>7</v>
      </c>
      <c r="C3" s="38" t="s">
        <v>7</v>
      </c>
      <c r="D3" s="38" t="s">
        <v>8</v>
      </c>
    </row>
    <row r="4" s="32" customFormat="1" ht="24.95" customHeight="1" spans="1:4">
      <c r="A4" s="39" t="s">
        <v>9</v>
      </c>
      <c r="B4" s="39" t="s">
        <v>9</v>
      </c>
      <c r="C4" s="39" t="s">
        <v>9</v>
      </c>
      <c r="D4" s="39" t="s">
        <v>10</v>
      </c>
    </row>
    <row r="5" spans="1:4">
      <c r="A5" t="s">
        <v>11</v>
      </c>
      <c r="B5">
        <v>1000</v>
      </c>
      <c r="C5" t="s">
        <v>12</v>
      </c>
      <c r="D5">
        <v>1001</v>
      </c>
    </row>
    <row r="6" spans="1:4">
      <c r="A6" t="s">
        <v>13</v>
      </c>
      <c r="B6">
        <v>50</v>
      </c>
      <c r="C6" t="s">
        <v>14</v>
      </c>
      <c r="D6">
        <v>1002</v>
      </c>
    </row>
    <row r="7" spans="1:4">
      <c r="A7" t="s">
        <v>15</v>
      </c>
      <c r="B7">
        <v>0.4</v>
      </c>
      <c r="C7" t="s">
        <v>16</v>
      </c>
      <c r="D7">
        <v>1003</v>
      </c>
    </row>
    <row r="8" spans="1:5">
      <c r="A8" t="s">
        <v>17</v>
      </c>
      <c r="B8" t="s">
        <v>18</v>
      </c>
      <c r="C8" t="s">
        <v>19</v>
      </c>
      <c r="D8">
        <v>1004</v>
      </c>
      <c r="E8" s="9"/>
    </row>
    <row r="9" spans="1:5">
      <c r="A9" t="s">
        <v>20</v>
      </c>
      <c r="B9" t="s">
        <v>21</v>
      </c>
      <c r="C9" t="s">
        <v>22</v>
      </c>
      <c r="D9">
        <v>1005</v>
      </c>
      <c r="E9" s="9"/>
    </row>
    <row r="10" spans="1:5">
      <c r="A10" t="s">
        <v>23</v>
      </c>
      <c r="B10" t="s">
        <v>24</v>
      </c>
      <c r="C10" t="s">
        <v>25</v>
      </c>
      <c r="D10">
        <v>1006</v>
      </c>
      <c r="E10" s="9"/>
    </row>
    <row r="11" spans="1:5">
      <c r="A11" t="s">
        <v>26</v>
      </c>
      <c r="B11" t="s">
        <v>27</v>
      </c>
      <c r="C11" t="s">
        <v>28</v>
      </c>
      <c r="D11">
        <v>1007</v>
      </c>
      <c r="E11" s="9"/>
    </row>
    <row r="12" spans="1:5">
      <c r="A12" s="28" t="s">
        <v>29</v>
      </c>
      <c r="B12">
        <v>0.33</v>
      </c>
      <c r="C12" s="28" t="s">
        <v>30</v>
      </c>
      <c r="D12">
        <v>1008</v>
      </c>
      <c r="E12" s="9"/>
    </row>
    <row r="13" spans="1:5">
      <c r="A13" s="28" t="s">
        <v>31</v>
      </c>
      <c r="B13" s="28" t="s">
        <v>32</v>
      </c>
      <c r="C13" s="28" t="s">
        <v>33</v>
      </c>
      <c r="D13">
        <v>1009</v>
      </c>
      <c r="E13" s="9"/>
    </row>
    <row r="14" spans="1:5">
      <c r="A14" s="28" t="s">
        <v>34</v>
      </c>
      <c r="B14" s="28" t="s">
        <v>35</v>
      </c>
      <c r="C14" s="34" t="s">
        <v>36</v>
      </c>
      <c r="D14">
        <v>1010</v>
      </c>
      <c r="E14" s="9"/>
    </row>
    <row r="15" spans="1:5">
      <c r="A15" s="28" t="s">
        <v>37</v>
      </c>
      <c r="B15" s="28" t="s">
        <v>38</v>
      </c>
      <c r="C15" s="34" t="s">
        <v>39</v>
      </c>
      <c r="D15">
        <v>1011</v>
      </c>
      <c r="E15" s="9"/>
    </row>
    <row r="16" spans="1:5">
      <c r="A16" t="s">
        <v>40</v>
      </c>
      <c r="B16">
        <v>15</v>
      </c>
      <c r="C16" t="s">
        <v>41</v>
      </c>
      <c r="D16" s="34">
        <v>1012</v>
      </c>
      <c r="E16" s="9"/>
    </row>
    <row r="17" spans="1:4">
      <c r="A17" s="28" t="s">
        <v>42</v>
      </c>
      <c r="B17">
        <v>0.33</v>
      </c>
      <c r="C17" s="28" t="s">
        <v>43</v>
      </c>
      <c r="D17" s="34">
        <v>1013</v>
      </c>
    </row>
    <row r="18" spans="1:4">
      <c r="A18" t="s">
        <v>44</v>
      </c>
      <c r="B18">
        <v>10</v>
      </c>
      <c r="C18" t="s">
        <v>45</v>
      </c>
      <c r="D18" s="34">
        <v>1014</v>
      </c>
    </row>
    <row r="19" spans="1:4">
      <c r="A19" s="28" t="s">
        <v>46</v>
      </c>
      <c r="B19">
        <v>30</v>
      </c>
      <c r="C19" s="28" t="s">
        <v>47</v>
      </c>
      <c r="D19" s="34">
        <v>1015</v>
      </c>
    </row>
    <row r="20" spans="1:4">
      <c r="A20" s="28" t="s">
        <v>48</v>
      </c>
      <c r="B20">
        <v>120</v>
      </c>
      <c r="C20" s="28" t="s">
        <v>49</v>
      </c>
      <c r="D20" s="34">
        <v>1016</v>
      </c>
    </row>
    <row r="21" spans="1:4">
      <c r="A21" s="28" t="s">
        <v>50</v>
      </c>
      <c r="B21">
        <v>720</v>
      </c>
      <c r="C21" s="28" t="s">
        <v>51</v>
      </c>
      <c r="D21" s="34">
        <v>1017</v>
      </c>
    </row>
    <row r="22" spans="1:4">
      <c r="A22" s="28" t="s">
        <v>52</v>
      </c>
      <c r="B22" s="40" t="s">
        <v>53</v>
      </c>
      <c r="C22" s="28" t="s">
        <v>54</v>
      </c>
      <c r="D22" s="34">
        <v>1018</v>
      </c>
    </row>
    <row r="23" spans="1:4">
      <c r="A23" t="s">
        <v>55</v>
      </c>
      <c r="B23" s="41" t="s">
        <v>56</v>
      </c>
      <c r="C23" t="s">
        <v>57</v>
      </c>
      <c r="D23" s="34">
        <v>1019</v>
      </c>
    </row>
    <row r="24" customFormat="1" spans="1:4">
      <c r="A24" t="s">
        <v>58</v>
      </c>
      <c r="B24" s="41" t="s">
        <v>59</v>
      </c>
      <c r="C24" t="s">
        <v>60</v>
      </c>
      <c r="D24" s="34">
        <v>1020</v>
      </c>
    </row>
    <row r="25" spans="1:4">
      <c r="A25" s="28" t="s">
        <v>61</v>
      </c>
      <c r="B25">
        <v>80</v>
      </c>
      <c r="C25" s="28" t="s">
        <v>62</v>
      </c>
      <c r="D25" s="34">
        <v>1021</v>
      </c>
    </row>
    <row r="26" spans="1:4">
      <c r="A26" s="28" t="s">
        <v>63</v>
      </c>
      <c r="B26" s="28" t="s">
        <v>64</v>
      </c>
      <c r="C26" s="28" t="s">
        <v>65</v>
      </c>
      <c r="D26" s="34">
        <v>1022</v>
      </c>
    </row>
    <row r="27" spans="1:4">
      <c r="A27" t="s">
        <v>66</v>
      </c>
      <c r="B27">
        <v>10</v>
      </c>
      <c r="C27" t="s">
        <v>67</v>
      </c>
      <c r="D27">
        <v>1023</v>
      </c>
    </row>
    <row r="28" spans="1:4">
      <c r="A28" t="s">
        <v>68</v>
      </c>
      <c r="B28">
        <v>5</v>
      </c>
      <c r="C28" t="s">
        <v>69</v>
      </c>
      <c r="D28">
        <v>1024</v>
      </c>
    </row>
    <row r="29" spans="1:4">
      <c r="A29" t="s">
        <v>70</v>
      </c>
      <c r="B29">
        <v>1</v>
      </c>
      <c r="C29" t="s">
        <v>71</v>
      </c>
      <c r="D29">
        <v>1025</v>
      </c>
    </row>
    <row r="30" spans="1:4">
      <c r="A30" t="s">
        <v>72</v>
      </c>
      <c r="B30" s="24" t="s">
        <v>73</v>
      </c>
      <c r="C30" t="s">
        <v>74</v>
      </c>
      <c r="D30">
        <v>1026</v>
      </c>
    </row>
    <row r="31" spans="1:4">
      <c r="A31" t="s">
        <v>75</v>
      </c>
      <c r="B31" t="s">
        <v>76</v>
      </c>
      <c r="C31" t="s">
        <v>77</v>
      </c>
      <c r="D31">
        <v>1027</v>
      </c>
    </row>
    <row r="32" spans="1:4">
      <c r="A32" t="s">
        <v>78</v>
      </c>
      <c r="B32" s="28" t="s">
        <v>64</v>
      </c>
      <c r="C32" t="s">
        <v>79</v>
      </c>
      <c r="D32">
        <v>1028</v>
      </c>
    </row>
    <row r="33" spans="1:4">
      <c r="A33" t="s">
        <v>80</v>
      </c>
      <c r="B33">
        <v>1</v>
      </c>
      <c r="C33" t="s">
        <v>81</v>
      </c>
      <c r="D33">
        <v>1029</v>
      </c>
    </row>
    <row r="34" spans="1:4">
      <c r="A34" s="34" t="s">
        <v>82</v>
      </c>
      <c r="B34" s="34">
        <v>10</v>
      </c>
      <c r="C34" s="34" t="s">
        <v>83</v>
      </c>
      <c r="D34">
        <v>1030</v>
      </c>
    </row>
    <row r="35" spans="1:4">
      <c r="A35" s="34" t="s">
        <v>84</v>
      </c>
      <c r="B35" s="28" t="s">
        <v>85</v>
      </c>
      <c r="C35" s="34" t="s">
        <v>86</v>
      </c>
      <c r="D35">
        <v>1031</v>
      </c>
    </row>
    <row r="36" spans="1:4">
      <c r="A36" s="34" t="s">
        <v>87</v>
      </c>
      <c r="B36" s="34" t="s">
        <v>88</v>
      </c>
      <c r="C36" s="34" t="s">
        <v>89</v>
      </c>
      <c r="D36">
        <v>1032</v>
      </c>
    </row>
    <row r="37" spans="1:4">
      <c r="A37" t="s">
        <v>90</v>
      </c>
      <c r="B37">
        <v>5</v>
      </c>
      <c r="C37" t="s">
        <v>91</v>
      </c>
      <c r="D37">
        <v>1033</v>
      </c>
    </row>
    <row r="38" spans="1:4">
      <c r="A38" t="s">
        <v>92</v>
      </c>
      <c r="B38">
        <v>10</v>
      </c>
      <c r="C38" t="s">
        <v>93</v>
      </c>
      <c r="D38">
        <v>1034</v>
      </c>
    </row>
    <row r="39" spans="1:4">
      <c r="A39" t="s">
        <v>94</v>
      </c>
      <c r="B39">
        <v>10</v>
      </c>
      <c r="C39" t="s">
        <v>95</v>
      </c>
      <c r="D39">
        <v>1035</v>
      </c>
    </row>
    <row r="40" spans="1:4">
      <c r="A40" t="s">
        <v>96</v>
      </c>
      <c r="B40">
        <v>15</v>
      </c>
      <c r="C40" t="s">
        <v>97</v>
      </c>
      <c r="D40">
        <v>1036</v>
      </c>
    </row>
    <row r="41" spans="1:4">
      <c r="A41" t="s">
        <v>98</v>
      </c>
      <c r="B41" t="s">
        <v>99</v>
      </c>
      <c r="C41" t="s">
        <v>100</v>
      </c>
      <c r="D41">
        <v>1037</v>
      </c>
    </row>
    <row r="42" spans="1:4">
      <c r="A42" t="s">
        <v>101</v>
      </c>
      <c r="B42">
        <v>0.75</v>
      </c>
      <c r="C42" t="s">
        <v>102</v>
      </c>
      <c r="D42">
        <v>1038</v>
      </c>
    </row>
    <row r="43" spans="1:4">
      <c r="A43" t="s">
        <v>103</v>
      </c>
      <c r="B43" t="s">
        <v>104</v>
      </c>
      <c r="C43" t="s">
        <v>105</v>
      </c>
      <c r="D43">
        <v>1039</v>
      </c>
    </row>
    <row r="44" spans="1:4">
      <c r="A44" t="s">
        <v>106</v>
      </c>
      <c r="B44">
        <v>1</v>
      </c>
      <c r="C44" t="s">
        <v>107</v>
      </c>
      <c r="D44">
        <v>1040</v>
      </c>
    </row>
    <row r="45" spans="1:4">
      <c r="A45" t="s">
        <v>108</v>
      </c>
      <c r="B45">
        <v>0</v>
      </c>
      <c r="C45" t="s">
        <v>109</v>
      </c>
      <c r="D45">
        <v>1042</v>
      </c>
    </row>
    <row r="46" spans="1:4">
      <c r="A46" t="s">
        <v>110</v>
      </c>
      <c r="B46">
        <v>10</v>
      </c>
      <c r="C46" t="s">
        <v>111</v>
      </c>
      <c r="D46">
        <v>1043</v>
      </c>
    </row>
    <row r="47" spans="1:4">
      <c r="A47" t="s">
        <v>112</v>
      </c>
      <c r="B47" t="s">
        <v>113</v>
      </c>
      <c r="C47" t="s">
        <v>114</v>
      </c>
      <c r="D47">
        <v>1044</v>
      </c>
    </row>
    <row r="48" spans="1:4">
      <c r="A48" t="s">
        <v>115</v>
      </c>
      <c r="B48">
        <v>0.33</v>
      </c>
      <c r="C48" t="s">
        <v>116</v>
      </c>
      <c r="D48">
        <v>1045</v>
      </c>
    </row>
    <row r="49" spans="1:4">
      <c r="A49" t="s">
        <v>117</v>
      </c>
      <c r="B49">
        <v>80</v>
      </c>
      <c r="C49" t="s">
        <v>118</v>
      </c>
      <c r="D49">
        <v>1046</v>
      </c>
    </row>
    <row r="50" spans="1:4">
      <c r="A50" t="s">
        <v>119</v>
      </c>
      <c r="B50">
        <v>2</v>
      </c>
      <c r="C50" t="s">
        <v>120</v>
      </c>
      <c r="D50">
        <v>1047</v>
      </c>
    </row>
    <row r="51" spans="1:4">
      <c r="A51" t="s">
        <v>121</v>
      </c>
      <c r="B51" t="s">
        <v>122</v>
      </c>
      <c r="C51" t="s">
        <v>123</v>
      </c>
      <c r="D51">
        <v>1048</v>
      </c>
    </row>
    <row r="52" spans="1:4">
      <c r="A52" t="s">
        <v>124</v>
      </c>
      <c r="B52" t="s">
        <v>125</v>
      </c>
      <c r="C52" t="s">
        <v>126</v>
      </c>
      <c r="D52">
        <v>1049</v>
      </c>
    </row>
    <row r="53" spans="1:4">
      <c r="A53" t="s">
        <v>127</v>
      </c>
      <c r="B53">
        <v>10</v>
      </c>
      <c r="C53" t="s">
        <v>128</v>
      </c>
      <c r="D53">
        <v>1050</v>
      </c>
    </row>
    <row r="54" spans="1:4">
      <c r="A54" t="s">
        <v>129</v>
      </c>
      <c r="B54">
        <v>10</v>
      </c>
      <c r="C54" t="s">
        <v>130</v>
      </c>
      <c r="D54">
        <v>1051</v>
      </c>
    </row>
    <row r="55" spans="1:4">
      <c r="A55" t="s">
        <v>131</v>
      </c>
      <c r="B55">
        <v>5</v>
      </c>
      <c r="C55" t="s">
        <v>132</v>
      </c>
      <c r="D55">
        <v>1052</v>
      </c>
    </row>
    <row r="56" spans="1:4">
      <c r="A56" t="s">
        <v>133</v>
      </c>
      <c r="B56">
        <v>20</v>
      </c>
      <c r="C56" t="s">
        <v>134</v>
      </c>
      <c r="D56">
        <v>1053</v>
      </c>
    </row>
    <row r="57" spans="1:4">
      <c r="A57" t="s">
        <v>135</v>
      </c>
      <c r="B57" t="s">
        <v>136</v>
      </c>
      <c r="C57" t="s">
        <v>137</v>
      </c>
      <c r="D57">
        <v>1054</v>
      </c>
    </row>
    <row r="58" spans="1:4">
      <c r="A58" t="s">
        <v>138</v>
      </c>
      <c r="B58">
        <v>4</v>
      </c>
      <c r="C58" t="s">
        <v>139</v>
      </c>
      <c r="D58">
        <v>1055</v>
      </c>
    </row>
    <row r="59" spans="1:4">
      <c r="A59" t="s">
        <v>140</v>
      </c>
      <c r="B59" t="s">
        <v>141</v>
      </c>
      <c r="C59" t="s">
        <v>142</v>
      </c>
      <c r="D59">
        <v>1056</v>
      </c>
    </row>
    <row r="60" spans="1:4">
      <c r="A60" t="s">
        <v>143</v>
      </c>
      <c r="B60">
        <v>2</v>
      </c>
      <c r="C60" t="s">
        <v>144</v>
      </c>
      <c r="D60">
        <v>1057</v>
      </c>
    </row>
    <row r="61" spans="1:4">
      <c r="A61" t="s">
        <v>145</v>
      </c>
      <c r="B61">
        <v>12</v>
      </c>
      <c r="C61" t="s">
        <v>146</v>
      </c>
      <c r="D61">
        <v>1058</v>
      </c>
    </row>
    <row r="62" spans="1:4">
      <c r="A62" t="s">
        <v>147</v>
      </c>
      <c r="B62">
        <v>100</v>
      </c>
      <c r="C62" t="s">
        <v>148</v>
      </c>
      <c r="D62">
        <v>1059</v>
      </c>
    </row>
    <row r="63" spans="1:4">
      <c r="A63" t="s">
        <v>149</v>
      </c>
      <c r="B63">
        <v>60</v>
      </c>
      <c r="C63" t="s">
        <v>150</v>
      </c>
      <c r="D63">
        <v>1060</v>
      </c>
    </row>
    <row r="64" spans="1:4">
      <c r="A64" t="s">
        <v>151</v>
      </c>
      <c r="B64">
        <v>200</v>
      </c>
      <c r="C64" t="s">
        <v>152</v>
      </c>
      <c r="D64">
        <v>1061</v>
      </c>
    </row>
    <row r="65" s="33" customFormat="1" spans="1:4">
      <c r="A65" t="s">
        <v>153</v>
      </c>
      <c r="B65" s="24" t="s">
        <v>154</v>
      </c>
      <c r="C65" t="s">
        <v>155</v>
      </c>
      <c r="D65" s="34">
        <v>1062</v>
      </c>
    </row>
    <row r="66" spans="1:4">
      <c r="A66" t="s">
        <v>156</v>
      </c>
      <c r="B66">
        <v>10</v>
      </c>
      <c r="C66" t="s">
        <v>157</v>
      </c>
      <c r="D66">
        <v>1063</v>
      </c>
    </row>
    <row r="67" spans="1:4">
      <c r="A67" t="s">
        <v>158</v>
      </c>
      <c r="B67">
        <v>4</v>
      </c>
      <c r="C67" t="s">
        <v>159</v>
      </c>
      <c r="D67">
        <v>1064</v>
      </c>
    </row>
    <row r="68" spans="1:4">
      <c r="A68" t="s">
        <v>160</v>
      </c>
      <c r="B68">
        <v>50</v>
      </c>
      <c r="C68" t="s">
        <v>161</v>
      </c>
      <c r="D68">
        <v>1065</v>
      </c>
    </row>
    <row r="69" spans="1:4">
      <c r="A69" s="28" t="s">
        <v>162</v>
      </c>
      <c r="B69">
        <v>100</v>
      </c>
      <c r="C69" s="28" t="s">
        <v>163</v>
      </c>
      <c r="D69">
        <v>1066</v>
      </c>
    </row>
    <row r="70" spans="1:4">
      <c r="A70" s="28" t="s">
        <v>164</v>
      </c>
      <c r="B70">
        <v>5</v>
      </c>
      <c r="C70" s="28" t="s">
        <v>165</v>
      </c>
      <c r="D70">
        <v>1067</v>
      </c>
    </row>
    <row r="71" spans="1:4">
      <c r="A71" s="28" t="s">
        <v>166</v>
      </c>
      <c r="B71">
        <v>10</v>
      </c>
      <c r="C71" s="28" t="s">
        <v>167</v>
      </c>
      <c r="D71">
        <v>1068</v>
      </c>
    </row>
    <row r="72" spans="1:4">
      <c r="A72" s="28" t="s">
        <v>168</v>
      </c>
      <c r="B72" t="s">
        <v>169</v>
      </c>
      <c r="C72" s="28" t="s">
        <v>170</v>
      </c>
      <c r="D72">
        <v>1069</v>
      </c>
    </row>
    <row r="73" spans="1:4">
      <c r="A73" s="28" t="s">
        <v>171</v>
      </c>
      <c r="B73" s="9" t="s">
        <v>172</v>
      </c>
      <c r="C73" s="28" t="s">
        <v>173</v>
      </c>
      <c r="D73">
        <v>1070</v>
      </c>
    </row>
    <row r="74" spans="1:4">
      <c r="A74" s="28" t="s">
        <v>174</v>
      </c>
      <c r="B74" s="9">
        <v>9001</v>
      </c>
      <c r="C74" s="28" t="s">
        <v>175</v>
      </c>
      <c r="D74">
        <v>1071</v>
      </c>
    </row>
    <row r="75" spans="1:4">
      <c r="A75" s="28" t="s">
        <v>176</v>
      </c>
      <c r="B75" s="9">
        <v>10</v>
      </c>
      <c r="C75" s="28" t="s">
        <v>177</v>
      </c>
      <c r="D75">
        <v>1072</v>
      </c>
    </row>
    <row r="76" spans="1:4">
      <c r="A76" s="28" t="s">
        <v>178</v>
      </c>
      <c r="B76" s="42" t="s">
        <v>179</v>
      </c>
      <c r="C76" s="28" t="s">
        <v>180</v>
      </c>
      <c r="D76">
        <v>1073</v>
      </c>
    </row>
    <row r="77" spans="1:4">
      <c r="A77" s="28" t="s">
        <v>181</v>
      </c>
      <c r="B77" s="42" t="s">
        <v>182</v>
      </c>
      <c r="C77" s="28" t="s">
        <v>183</v>
      </c>
      <c r="D77">
        <v>1074</v>
      </c>
    </row>
    <row r="78" spans="1:4">
      <c r="A78" s="28" t="s">
        <v>184</v>
      </c>
      <c r="B78" s="42" t="s">
        <v>185</v>
      </c>
      <c r="C78" s="28" t="s">
        <v>186</v>
      </c>
      <c r="D78">
        <v>1075</v>
      </c>
    </row>
    <row r="79" spans="1:4">
      <c r="A79" s="28" t="s">
        <v>187</v>
      </c>
      <c r="B79" s="42" t="s">
        <v>188</v>
      </c>
      <c r="C79" s="28" t="s">
        <v>189</v>
      </c>
      <c r="D79">
        <v>1076</v>
      </c>
    </row>
    <row r="80" spans="1:4">
      <c r="A80" s="28" t="s">
        <v>190</v>
      </c>
      <c r="B80" s="42" t="s">
        <v>191</v>
      </c>
      <c r="C80" s="28" t="s">
        <v>192</v>
      </c>
      <c r="D80">
        <v>1077</v>
      </c>
    </row>
    <row r="81" s="34" customFormat="1" spans="1:5">
      <c r="A81" s="34" t="s">
        <v>193</v>
      </c>
      <c r="B81" s="34" t="s">
        <v>194</v>
      </c>
      <c r="C81" s="34" t="s">
        <v>195</v>
      </c>
      <c r="D81" s="34">
        <v>1078</v>
      </c>
      <c r="E81" s="9"/>
    </row>
    <row r="82" s="34" customFormat="1" spans="1:5">
      <c r="A82" s="34" t="s">
        <v>196</v>
      </c>
      <c r="B82" s="34" t="s">
        <v>197</v>
      </c>
      <c r="C82" s="34" t="s">
        <v>198</v>
      </c>
      <c r="D82" s="34">
        <v>1079</v>
      </c>
      <c r="E82" s="9"/>
    </row>
    <row r="83" s="34" customFormat="1" spans="1:5">
      <c r="A83" s="34" t="s">
        <v>199</v>
      </c>
      <c r="B83" s="34">
        <v>2</v>
      </c>
      <c r="C83" s="34" t="s">
        <v>200</v>
      </c>
      <c r="D83" s="34">
        <v>1080</v>
      </c>
      <c r="E83" s="9"/>
    </row>
    <row r="84" s="34" customFormat="1" spans="1:5">
      <c r="A84" s="34" t="s">
        <v>201</v>
      </c>
      <c r="B84" s="34">
        <v>2880</v>
      </c>
      <c r="C84" s="34" t="s">
        <v>202</v>
      </c>
      <c r="D84" s="34">
        <v>1081</v>
      </c>
      <c r="E84" s="9"/>
    </row>
    <row r="85" s="34" customFormat="1" spans="1:5">
      <c r="A85" s="34" t="s">
        <v>203</v>
      </c>
      <c r="B85" s="34" t="s">
        <v>204</v>
      </c>
      <c r="C85" s="34" t="s">
        <v>205</v>
      </c>
      <c r="D85" s="34">
        <v>1082</v>
      </c>
      <c r="E85" s="9"/>
    </row>
    <row r="86" customFormat="1" spans="1:4">
      <c r="A86" t="s">
        <v>206</v>
      </c>
      <c r="B86">
        <v>20</v>
      </c>
      <c r="C86" t="s">
        <v>207</v>
      </c>
      <c r="D86">
        <v>1083</v>
      </c>
    </row>
    <row r="87" customFormat="1" spans="1:4">
      <c r="A87" t="s">
        <v>208</v>
      </c>
      <c r="B87">
        <v>20</v>
      </c>
      <c r="C87" t="s">
        <v>209</v>
      </c>
      <c r="D87">
        <v>1084</v>
      </c>
    </row>
    <row r="88" customFormat="1" spans="1:4">
      <c r="A88" t="s">
        <v>210</v>
      </c>
      <c r="B88">
        <v>1</v>
      </c>
      <c r="C88" t="s">
        <v>211</v>
      </c>
      <c r="D88">
        <v>1085</v>
      </c>
    </row>
    <row r="89" customFormat="1" spans="1:4">
      <c r="A89" t="s">
        <v>212</v>
      </c>
      <c r="B89">
        <v>5</v>
      </c>
      <c r="C89" t="s">
        <v>213</v>
      </c>
      <c r="D89">
        <v>1086</v>
      </c>
    </row>
    <row r="90" customFormat="1" spans="1:4">
      <c r="A90" s="28" t="s">
        <v>214</v>
      </c>
      <c r="B90" s="42" t="s">
        <v>215</v>
      </c>
      <c r="C90" s="28" t="s">
        <v>216</v>
      </c>
      <c r="D90">
        <v>1087</v>
      </c>
    </row>
    <row r="91" customFormat="1" spans="1:4">
      <c r="A91" s="28" t="s">
        <v>217</v>
      </c>
      <c r="B91" s="9">
        <v>9002</v>
      </c>
      <c r="C91" s="28" t="s">
        <v>218</v>
      </c>
      <c r="D91">
        <v>1088</v>
      </c>
    </row>
    <row r="92" customFormat="1" spans="1:4">
      <c r="A92" s="28" t="s">
        <v>219</v>
      </c>
      <c r="B92" s="9">
        <v>9003</v>
      </c>
      <c r="C92" s="28" t="s">
        <v>220</v>
      </c>
      <c r="D92">
        <v>1089</v>
      </c>
    </row>
    <row r="93" customFormat="1" spans="1:4">
      <c r="A93" s="28" t="s">
        <v>221</v>
      </c>
      <c r="B93" s="9">
        <v>0</v>
      </c>
      <c r="C93" s="28" t="s">
        <v>222</v>
      </c>
      <c r="D93">
        <v>1090</v>
      </c>
    </row>
    <row r="94" customFormat="1" spans="1:4">
      <c r="A94" s="28" t="s">
        <v>223</v>
      </c>
      <c r="B94" s="9">
        <v>3</v>
      </c>
      <c r="C94" s="28" t="s">
        <v>224</v>
      </c>
      <c r="D94">
        <v>1091</v>
      </c>
    </row>
    <row r="95" customFormat="1" spans="1:4">
      <c r="A95" s="28" t="s">
        <v>225</v>
      </c>
      <c r="B95" s="9">
        <v>2</v>
      </c>
      <c r="C95" s="28" t="s">
        <v>226</v>
      </c>
      <c r="D95">
        <v>1092</v>
      </c>
    </row>
    <row r="96" customFormat="1" spans="1:4">
      <c r="A96" s="28" t="s">
        <v>227</v>
      </c>
      <c r="B96" s="9" t="s">
        <v>228</v>
      </c>
      <c r="C96" s="28" t="s">
        <v>229</v>
      </c>
      <c r="D96">
        <v>1093</v>
      </c>
    </row>
    <row r="97" customFormat="1" spans="1:4">
      <c r="A97" s="28" t="s">
        <v>230</v>
      </c>
      <c r="B97" s="9" t="s">
        <v>231</v>
      </c>
      <c r="C97" s="28" t="s">
        <v>232</v>
      </c>
      <c r="D97">
        <v>1094</v>
      </c>
    </row>
    <row r="98" customFormat="1" spans="1:4">
      <c r="A98" s="28" t="s">
        <v>233</v>
      </c>
      <c r="B98" s="9">
        <v>10</v>
      </c>
      <c r="C98" s="28" t="s">
        <v>234</v>
      </c>
      <c r="D98">
        <v>1095</v>
      </c>
    </row>
    <row r="99" customFormat="1" spans="1:4">
      <c r="A99" s="28" t="s">
        <v>235</v>
      </c>
      <c r="B99" s="9">
        <v>5</v>
      </c>
      <c r="C99" s="28" t="s">
        <v>236</v>
      </c>
      <c r="D99">
        <v>1096</v>
      </c>
    </row>
    <row r="100" customFormat="1" spans="1:4">
      <c r="A100" s="28" t="s">
        <v>237</v>
      </c>
      <c r="B100" s="9">
        <v>0</v>
      </c>
      <c r="C100" s="28" t="s">
        <v>238</v>
      </c>
      <c r="D100">
        <v>1097</v>
      </c>
    </row>
    <row r="101" customFormat="1" spans="1:4">
      <c r="A101" s="28" t="s">
        <v>239</v>
      </c>
      <c r="B101" s="9">
        <v>50272</v>
      </c>
      <c r="C101" s="28" t="s">
        <v>240</v>
      </c>
      <c r="D101">
        <v>1098</v>
      </c>
    </row>
    <row r="102" customFormat="1" spans="1:4">
      <c r="A102" s="28" t="s">
        <v>241</v>
      </c>
      <c r="B102" s="9">
        <v>100</v>
      </c>
      <c r="C102" s="28" t="s">
        <v>242</v>
      </c>
      <c r="D102">
        <v>1099</v>
      </c>
    </row>
    <row r="103" customFormat="1" spans="1:4">
      <c r="A103" s="28" t="s">
        <v>243</v>
      </c>
      <c r="B103" s="9">
        <v>4</v>
      </c>
      <c r="C103" s="28" t="s">
        <v>244</v>
      </c>
      <c r="D103">
        <v>1100</v>
      </c>
    </row>
    <row r="104" customFormat="1" spans="1:4">
      <c r="A104" s="28" t="s">
        <v>245</v>
      </c>
      <c r="B104" s="9">
        <v>100</v>
      </c>
      <c r="C104" s="28" t="s">
        <v>246</v>
      </c>
      <c r="D104">
        <v>1101</v>
      </c>
    </row>
    <row r="105" customFormat="1" spans="1:4">
      <c r="A105" s="28" t="s">
        <v>247</v>
      </c>
      <c r="B105" s="9">
        <v>720</v>
      </c>
      <c r="C105" s="28" t="s">
        <v>248</v>
      </c>
      <c r="D105">
        <v>1102</v>
      </c>
    </row>
    <row r="106" customFormat="1" spans="1:4">
      <c r="A106" s="28" t="s">
        <v>249</v>
      </c>
      <c r="B106" s="43" t="s">
        <v>250</v>
      </c>
      <c r="C106" s="28" t="s">
        <v>251</v>
      </c>
      <c r="D106">
        <v>1103</v>
      </c>
    </row>
    <row r="107" customFormat="1" spans="1:4">
      <c r="A107" s="28" t="s">
        <v>252</v>
      </c>
      <c r="B107" s="43">
        <v>3</v>
      </c>
      <c r="C107" s="28" t="s">
        <v>253</v>
      </c>
      <c r="D107">
        <v>1104</v>
      </c>
    </row>
    <row r="108" customFormat="1" spans="1:4">
      <c r="A108" s="28" t="s">
        <v>254</v>
      </c>
      <c r="B108" s="43">
        <v>20</v>
      </c>
      <c r="C108" s="28" t="s">
        <v>255</v>
      </c>
      <c r="D108">
        <v>1105</v>
      </c>
    </row>
    <row r="109" customFormat="1" spans="1:4">
      <c r="A109" s="28" t="s">
        <v>256</v>
      </c>
      <c r="B109" s="43">
        <v>300</v>
      </c>
      <c r="C109" s="28" t="s">
        <v>257</v>
      </c>
      <c r="D109">
        <v>1106</v>
      </c>
    </row>
    <row r="110" customFormat="1" spans="1:4">
      <c r="A110" s="28" t="s">
        <v>258</v>
      </c>
      <c r="B110" s="44" t="s">
        <v>259</v>
      </c>
      <c r="C110" s="28" t="s">
        <v>260</v>
      </c>
      <c r="D110">
        <v>1107</v>
      </c>
    </row>
    <row r="111" spans="1:4">
      <c r="A111" t="s">
        <v>261</v>
      </c>
      <c r="B111">
        <v>0.3</v>
      </c>
      <c r="C111" t="s">
        <v>262</v>
      </c>
      <c r="D111">
        <v>3001</v>
      </c>
    </row>
    <row r="112" s="33" customFormat="1" spans="1:4">
      <c r="A112" t="s">
        <v>263</v>
      </c>
      <c r="B112">
        <v>1</v>
      </c>
      <c r="C112" t="s">
        <v>264</v>
      </c>
      <c r="D112">
        <v>3002</v>
      </c>
    </row>
    <row r="113" spans="1:4">
      <c r="A113" t="s">
        <v>265</v>
      </c>
      <c r="B113">
        <v>2</v>
      </c>
      <c r="C113" t="s">
        <v>266</v>
      </c>
      <c r="D113">
        <v>3003</v>
      </c>
    </row>
    <row r="114" spans="1:4">
      <c r="A114" t="s">
        <v>267</v>
      </c>
      <c r="B114">
        <v>0.5</v>
      </c>
      <c r="C114" t="s">
        <v>268</v>
      </c>
      <c r="D114">
        <v>3004</v>
      </c>
    </row>
    <row r="115" spans="1:4">
      <c r="A115" t="s">
        <v>269</v>
      </c>
      <c r="B115">
        <v>0.5</v>
      </c>
      <c r="C115" t="s">
        <v>270</v>
      </c>
      <c r="D115">
        <v>3005</v>
      </c>
    </row>
    <row r="116" customFormat="1" spans="1:4">
      <c r="A116" t="s">
        <v>271</v>
      </c>
      <c r="B116" t="s">
        <v>272</v>
      </c>
      <c r="C116" t="s">
        <v>273</v>
      </c>
      <c r="D116">
        <v>3006</v>
      </c>
    </row>
    <row r="117" spans="1:4">
      <c r="A117" t="s">
        <v>274</v>
      </c>
      <c r="B117" t="s">
        <v>275</v>
      </c>
      <c r="C117" t="s">
        <v>276</v>
      </c>
      <c r="D117" s="34">
        <v>4001</v>
      </c>
    </row>
    <row r="118" spans="1:4">
      <c r="A118" t="s">
        <v>277</v>
      </c>
      <c r="B118" t="s">
        <v>278</v>
      </c>
      <c r="C118" t="s">
        <v>279</v>
      </c>
      <c r="D118" s="34">
        <v>4002</v>
      </c>
    </row>
    <row r="119" spans="1:4">
      <c r="A119" t="s">
        <v>280</v>
      </c>
      <c r="B119" s="28" t="s">
        <v>281</v>
      </c>
      <c r="C119" t="s">
        <v>282</v>
      </c>
      <c r="D119" s="34">
        <v>4004</v>
      </c>
    </row>
    <row r="120" spans="1:4">
      <c r="A120" t="s">
        <v>283</v>
      </c>
      <c r="B120" s="28" t="s">
        <v>284</v>
      </c>
      <c r="C120" t="s">
        <v>285</v>
      </c>
      <c r="D120" s="34">
        <v>4005</v>
      </c>
    </row>
    <row r="121" spans="1:4">
      <c r="A121" t="s">
        <v>286</v>
      </c>
      <c r="B121" t="s">
        <v>287</v>
      </c>
      <c r="C121" t="s">
        <v>288</v>
      </c>
      <c r="D121" s="34">
        <v>4006</v>
      </c>
    </row>
    <row r="122" s="34" customFormat="1" spans="1:4">
      <c r="A122" t="s">
        <v>289</v>
      </c>
      <c r="B122" t="s">
        <v>290</v>
      </c>
      <c r="C122" t="s">
        <v>291</v>
      </c>
      <c r="D122" s="34">
        <v>4007</v>
      </c>
    </row>
    <row r="123" s="34" customFormat="1" spans="1:4">
      <c r="A123" t="s">
        <v>292</v>
      </c>
      <c r="B123" t="s">
        <v>293</v>
      </c>
      <c r="C123" t="s">
        <v>294</v>
      </c>
      <c r="D123" s="34">
        <v>4008</v>
      </c>
    </row>
    <row r="124" s="34" customFormat="1" spans="1:4">
      <c r="A124" t="s">
        <v>295</v>
      </c>
      <c r="B124" t="s">
        <v>296</v>
      </c>
      <c r="C124" t="s">
        <v>297</v>
      </c>
      <c r="D124" s="34">
        <v>4009</v>
      </c>
    </row>
    <row r="125" spans="1:4">
      <c r="A125" t="s">
        <v>298</v>
      </c>
      <c r="B125" t="s">
        <v>299</v>
      </c>
      <c r="C125" t="s">
        <v>300</v>
      </c>
      <c r="D125" s="34">
        <v>4010</v>
      </c>
    </row>
    <row r="126" spans="1:4">
      <c r="A126" t="s">
        <v>301</v>
      </c>
      <c r="B126">
        <v>99</v>
      </c>
      <c r="C126" t="s">
        <v>302</v>
      </c>
      <c r="D126" s="34">
        <v>4011</v>
      </c>
    </row>
    <row r="127" spans="1:4">
      <c r="A127" t="s">
        <v>303</v>
      </c>
      <c r="B127" t="s">
        <v>304</v>
      </c>
      <c r="C127" t="s">
        <v>305</v>
      </c>
      <c r="D127">
        <v>4012</v>
      </c>
    </row>
    <row r="128" spans="1:4">
      <c r="A128" t="s">
        <v>306</v>
      </c>
      <c r="B128" t="s">
        <v>307</v>
      </c>
      <c r="C128" t="s">
        <v>308</v>
      </c>
      <c r="D128">
        <v>4013</v>
      </c>
    </row>
    <row r="129" spans="1:4">
      <c r="A129" t="s">
        <v>309</v>
      </c>
      <c r="B129">
        <v>3</v>
      </c>
      <c r="C129" t="s">
        <v>310</v>
      </c>
      <c r="D129">
        <v>4014</v>
      </c>
    </row>
    <row r="130" spans="1:4">
      <c r="A130" t="s">
        <v>311</v>
      </c>
      <c r="B130">
        <v>3</v>
      </c>
      <c r="C130" t="s">
        <v>312</v>
      </c>
      <c r="D130">
        <v>4015</v>
      </c>
    </row>
    <row r="131" spans="1:4">
      <c r="A131" t="s">
        <v>313</v>
      </c>
      <c r="B131" s="24" t="s">
        <v>314</v>
      </c>
      <c r="C131" t="s">
        <v>315</v>
      </c>
      <c r="D131">
        <v>4016</v>
      </c>
    </row>
    <row r="132" spans="1:4">
      <c r="A132" t="s">
        <v>316</v>
      </c>
      <c r="B132">
        <v>3</v>
      </c>
      <c r="C132" t="s">
        <v>317</v>
      </c>
      <c r="D132">
        <v>4017</v>
      </c>
    </row>
    <row r="133" spans="1:4">
      <c r="A133" t="s">
        <v>318</v>
      </c>
      <c r="B133">
        <v>100</v>
      </c>
      <c r="C133" t="s">
        <v>319</v>
      </c>
      <c r="D133">
        <v>4018</v>
      </c>
    </row>
    <row r="134" spans="1:4">
      <c r="A134" t="s">
        <v>320</v>
      </c>
      <c r="B134" s="24" t="s">
        <v>321</v>
      </c>
      <c r="C134" t="s">
        <v>322</v>
      </c>
      <c r="D134">
        <v>4019</v>
      </c>
    </row>
    <row r="135" spans="1:4">
      <c r="A135" t="s">
        <v>323</v>
      </c>
      <c r="B135" s="24" t="s">
        <v>324</v>
      </c>
      <c r="C135" t="s">
        <v>325</v>
      </c>
      <c r="D135">
        <v>4020</v>
      </c>
    </row>
    <row r="136" spans="1:4">
      <c r="A136" t="s">
        <v>326</v>
      </c>
      <c r="B136" s="24" t="s">
        <v>327</v>
      </c>
      <c r="C136" t="s">
        <v>328</v>
      </c>
      <c r="D136">
        <v>4021</v>
      </c>
    </row>
    <row r="137" spans="1:4">
      <c r="A137" t="s">
        <v>329</v>
      </c>
      <c r="B137" s="24" t="s">
        <v>330</v>
      </c>
      <c r="C137" t="s">
        <v>331</v>
      </c>
      <c r="D137">
        <v>4022</v>
      </c>
    </row>
    <row r="138" spans="1:4">
      <c r="A138" t="s">
        <v>332</v>
      </c>
      <c r="B138" s="24" t="s">
        <v>333</v>
      </c>
      <c r="C138" t="s">
        <v>334</v>
      </c>
      <c r="D138">
        <v>4023</v>
      </c>
    </row>
    <row r="139" spans="1:4">
      <c r="A139" t="s">
        <v>335</v>
      </c>
      <c r="B139" s="24" t="s">
        <v>336</v>
      </c>
      <c r="C139" t="s">
        <v>337</v>
      </c>
      <c r="D139">
        <v>4024</v>
      </c>
    </row>
    <row r="140" spans="1:4">
      <c r="A140" t="s">
        <v>338</v>
      </c>
      <c r="B140" s="24" t="s">
        <v>339</v>
      </c>
      <c r="C140" t="s">
        <v>340</v>
      </c>
      <c r="D140">
        <v>4025</v>
      </c>
    </row>
    <row r="141" spans="1:4">
      <c r="A141" s="45" t="s">
        <v>341</v>
      </c>
      <c r="B141" s="45" t="s">
        <v>342</v>
      </c>
      <c r="C141" s="45" t="s">
        <v>343</v>
      </c>
      <c r="D141" s="45">
        <v>4026</v>
      </c>
    </row>
    <row r="142" spans="1:4">
      <c r="A142" s="45" t="s">
        <v>344</v>
      </c>
      <c r="B142" s="45" t="s">
        <v>345</v>
      </c>
      <c r="C142" s="45" t="s">
        <v>346</v>
      </c>
      <c r="D142" s="45">
        <v>4027</v>
      </c>
    </row>
    <row r="143" spans="1:4">
      <c r="A143" s="45" t="s">
        <v>347</v>
      </c>
      <c r="B143" s="45">
        <v>22</v>
      </c>
      <c r="C143" s="45" t="s">
        <v>348</v>
      </c>
      <c r="D143" s="45">
        <v>4028</v>
      </c>
    </row>
    <row r="144" customFormat="1" spans="1:4">
      <c r="A144" s="45" t="s">
        <v>349</v>
      </c>
      <c r="B144" s="45" t="s">
        <v>350</v>
      </c>
      <c r="C144" s="45" t="s">
        <v>351</v>
      </c>
      <c r="D144" s="45">
        <v>4029</v>
      </c>
    </row>
    <row r="145" customFormat="1" spans="1:4">
      <c r="A145" s="45" t="s">
        <v>352</v>
      </c>
      <c r="B145" s="45" t="s">
        <v>353</v>
      </c>
      <c r="C145" s="45" t="s">
        <v>354</v>
      </c>
      <c r="D145" s="45">
        <v>4030</v>
      </c>
    </row>
    <row r="146" customFormat="1" spans="1:4">
      <c r="A146" s="45" t="s">
        <v>355</v>
      </c>
      <c r="B146" s="45">
        <v>60161</v>
      </c>
      <c r="C146" s="45" t="s">
        <v>356</v>
      </c>
      <c r="D146" s="45">
        <v>4031</v>
      </c>
    </row>
    <row r="147" customFormat="1" spans="1:4">
      <c r="A147" s="45" t="s">
        <v>357</v>
      </c>
      <c r="B147" s="45">
        <v>106</v>
      </c>
      <c r="C147" s="45" t="s">
        <v>358</v>
      </c>
      <c r="D147" s="45">
        <v>4032</v>
      </c>
    </row>
    <row r="148" customFormat="1" spans="1:4">
      <c r="A148" s="45" t="s">
        <v>359</v>
      </c>
      <c r="B148" s="45">
        <v>12201</v>
      </c>
      <c r="C148" s="45" t="s">
        <v>360</v>
      </c>
      <c r="D148" s="45">
        <v>4033</v>
      </c>
    </row>
    <row r="149" customFormat="1" spans="1:4">
      <c r="A149" s="45" t="s">
        <v>361</v>
      </c>
      <c r="B149" s="45">
        <v>105</v>
      </c>
      <c r="C149" s="45" t="s">
        <v>358</v>
      </c>
      <c r="D149" s="45">
        <v>4034</v>
      </c>
    </row>
    <row r="150" customFormat="1" spans="1:4">
      <c r="A150" s="45" t="s">
        <v>362</v>
      </c>
      <c r="B150" s="45">
        <v>720</v>
      </c>
      <c r="C150" s="45" t="s">
        <v>363</v>
      </c>
      <c r="D150" s="45">
        <v>4201</v>
      </c>
    </row>
    <row r="151" customFormat="1" spans="1:4">
      <c r="A151" s="45" t="s">
        <v>364</v>
      </c>
      <c r="B151" s="45">
        <v>20</v>
      </c>
      <c r="C151" s="45" t="s">
        <v>365</v>
      </c>
      <c r="D151" s="45">
        <v>4202</v>
      </c>
    </row>
    <row r="152" customFormat="1" spans="1:4">
      <c r="A152" s="45" t="s">
        <v>366</v>
      </c>
      <c r="B152" s="45">
        <v>40</v>
      </c>
      <c r="C152" s="45" t="s">
        <v>367</v>
      </c>
      <c r="D152" s="45">
        <v>4203</v>
      </c>
    </row>
    <row r="153" customFormat="1" spans="1:4">
      <c r="A153" s="45" t="s">
        <v>368</v>
      </c>
      <c r="B153" s="45">
        <v>1</v>
      </c>
      <c r="C153" s="45" t="s">
        <v>369</v>
      </c>
      <c r="D153" s="45">
        <v>4301</v>
      </c>
    </row>
    <row r="154" customFormat="1" spans="1:4">
      <c r="A154" s="45" t="s">
        <v>370</v>
      </c>
      <c r="B154" s="45">
        <v>2101</v>
      </c>
      <c r="C154" s="45" t="s">
        <v>371</v>
      </c>
      <c r="D154" s="45">
        <v>4302</v>
      </c>
    </row>
    <row r="155" customFormat="1" spans="1:4">
      <c r="A155" s="45" t="s">
        <v>372</v>
      </c>
      <c r="B155" s="45">
        <v>115</v>
      </c>
      <c r="C155" s="45" t="s">
        <v>373</v>
      </c>
      <c r="D155" s="45">
        <v>4303</v>
      </c>
    </row>
    <row r="156" customFormat="1" spans="1:4">
      <c r="A156" s="45" t="s">
        <v>374</v>
      </c>
      <c r="B156" s="45">
        <v>0.75</v>
      </c>
      <c r="C156" s="45" t="s">
        <v>375</v>
      </c>
      <c r="D156" s="45">
        <v>4501</v>
      </c>
    </row>
    <row r="157" customFormat="1" spans="1:4">
      <c r="A157" s="45" t="s">
        <v>376</v>
      </c>
      <c r="B157" s="45">
        <v>20</v>
      </c>
      <c r="C157" s="45" t="s">
        <v>377</v>
      </c>
      <c r="D157" s="45">
        <v>4502</v>
      </c>
    </row>
    <row r="158" customFormat="1" spans="1:4">
      <c r="A158" s="45" t="s">
        <v>378</v>
      </c>
      <c r="B158" s="45" t="s">
        <v>379</v>
      </c>
      <c r="C158" s="45" t="s">
        <v>380</v>
      </c>
      <c r="D158" s="45">
        <v>4503</v>
      </c>
    </row>
    <row r="159" customFormat="1" spans="1:4">
      <c r="A159" s="45" t="s">
        <v>381</v>
      </c>
      <c r="B159" s="45" t="s">
        <v>382</v>
      </c>
      <c r="C159" s="45" t="s">
        <v>383</v>
      </c>
      <c r="D159" s="45">
        <v>4504</v>
      </c>
    </row>
    <row r="160" customFormat="1" spans="1:4">
      <c r="A160" s="45" t="s">
        <v>384</v>
      </c>
      <c r="B160" s="45" t="s">
        <v>385</v>
      </c>
      <c r="C160" s="45" t="s">
        <v>386</v>
      </c>
      <c r="D160" s="45">
        <v>4505</v>
      </c>
    </row>
    <row r="161" spans="1:4">
      <c r="A161" s="28" t="s">
        <v>387</v>
      </c>
      <c r="B161" s="28" t="s">
        <v>388</v>
      </c>
      <c r="C161" s="28" t="s">
        <v>389</v>
      </c>
      <c r="D161" s="34">
        <v>5001</v>
      </c>
    </row>
    <row r="162" spans="1:4">
      <c r="A162" s="28" t="s">
        <v>390</v>
      </c>
      <c r="B162" s="28" t="s">
        <v>391</v>
      </c>
      <c r="C162" s="28" t="s">
        <v>392</v>
      </c>
      <c r="D162" s="34">
        <v>5002</v>
      </c>
    </row>
    <row r="163" spans="1:4">
      <c r="A163" s="28" t="s">
        <v>393</v>
      </c>
      <c r="B163">
        <v>0.33</v>
      </c>
      <c r="C163" s="28" t="s">
        <v>394</v>
      </c>
      <c r="D163" s="34">
        <v>5003</v>
      </c>
    </row>
    <row r="164" spans="1:4">
      <c r="A164" t="s">
        <v>395</v>
      </c>
      <c r="B164">
        <v>20</v>
      </c>
      <c r="C164" t="s">
        <v>396</v>
      </c>
      <c r="D164">
        <v>5004</v>
      </c>
    </row>
    <row r="165" spans="1:4">
      <c r="A165" s="28" t="s">
        <v>397</v>
      </c>
      <c r="B165">
        <v>100</v>
      </c>
      <c r="C165" s="28" t="s">
        <v>398</v>
      </c>
      <c r="D165">
        <v>5005</v>
      </c>
    </row>
    <row r="166" spans="1:4">
      <c r="A166" s="28" t="s">
        <v>399</v>
      </c>
      <c r="B166" t="s">
        <v>400</v>
      </c>
      <c r="C166" s="28" t="s">
        <v>401</v>
      </c>
      <c r="D166">
        <v>5006</v>
      </c>
    </row>
    <row r="167" spans="1:4">
      <c r="A167" s="28" t="s">
        <v>402</v>
      </c>
      <c r="B167" t="s">
        <v>403</v>
      </c>
      <c r="C167" s="28" t="s">
        <v>404</v>
      </c>
      <c r="D167">
        <v>5007</v>
      </c>
    </row>
    <row r="168" spans="1:4">
      <c r="A168" s="28" t="s">
        <v>405</v>
      </c>
      <c r="B168" t="s">
        <v>406</v>
      </c>
      <c r="C168" s="28" t="s">
        <v>407</v>
      </c>
      <c r="D168">
        <v>5008</v>
      </c>
    </row>
    <row r="169" spans="1:4">
      <c r="A169" s="28" t="s">
        <v>408</v>
      </c>
      <c r="B169" t="s">
        <v>409</v>
      </c>
      <c r="C169" s="28" t="s">
        <v>410</v>
      </c>
      <c r="D169">
        <v>5009</v>
      </c>
    </row>
    <row r="170" spans="1:4">
      <c r="A170" s="28" t="s">
        <v>411</v>
      </c>
      <c r="B170" t="s">
        <v>412</v>
      </c>
      <c r="C170" s="28" t="s">
        <v>413</v>
      </c>
      <c r="D170">
        <v>5010</v>
      </c>
    </row>
    <row r="171" spans="1:4">
      <c r="A171" s="46" t="s">
        <v>414</v>
      </c>
      <c r="B171" s="33">
        <v>1</v>
      </c>
      <c r="C171" s="46" t="s">
        <v>415</v>
      </c>
      <c r="D171" s="33">
        <v>5011</v>
      </c>
    </row>
    <row r="172" spans="1:4">
      <c r="A172" s="28" t="s">
        <v>416</v>
      </c>
      <c r="B172">
        <v>5</v>
      </c>
      <c r="C172" s="28" t="s">
        <v>417</v>
      </c>
      <c r="D172">
        <v>5012</v>
      </c>
    </row>
    <row r="173" spans="1:4">
      <c r="A173" s="28" t="s">
        <v>418</v>
      </c>
      <c r="B173" s="24" t="s">
        <v>419</v>
      </c>
      <c r="C173" s="28" t="s">
        <v>420</v>
      </c>
      <c r="D173">
        <v>5013</v>
      </c>
    </row>
    <row r="174" spans="1:4">
      <c r="A174" s="46" t="s">
        <v>421</v>
      </c>
      <c r="B174" s="47" t="s">
        <v>422</v>
      </c>
      <c r="C174" s="46" t="s">
        <v>423</v>
      </c>
      <c r="D174" s="33">
        <v>5014</v>
      </c>
    </row>
    <row r="175" spans="1:4">
      <c r="A175" s="28" t="s">
        <v>424</v>
      </c>
      <c r="B175" s="24" t="s">
        <v>215</v>
      </c>
      <c r="C175" s="28" t="s">
        <v>425</v>
      </c>
      <c r="D175">
        <v>5015</v>
      </c>
    </row>
    <row r="176" spans="1:4">
      <c r="A176" s="28" t="s">
        <v>426</v>
      </c>
      <c r="B176" s="24" t="s">
        <v>427</v>
      </c>
      <c r="C176" s="28" t="s">
        <v>428</v>
      </c>
      <c r="D176">
        <v>5016</v>
      </c>
    </row>
    <row r="177" spans="1:4">
      <c r="A177" s="28" t="s">
        <v>429</v>
      </c>
      <c r="B177" s="24" t="s">
        <v>430</v>
      </c>
      <c r="C177" s="28" t="s">
        <v>431</v>
      </c>
      <c r="D177">
        <v>5017</v>
      </c>
    </row>
    <row r="178" spans="1:4">
      <c r="A178" s="28" t="s">
        <v>432</v>
      </c>
      <c r="B178" s="24" t="s">
        <v>433</v>
      </c>
      <c r="C178" s="28" t="s">
        <v>434</v>
      </c>
      <c r="D178">
        <v>5018</v>
      </c>
    </row>
    <row r="179" spans="1:4">
      <c r="A179" s="28" t="s">
        <v>435</v>
      </c>
      <c r="B179" s="24" t="s">
        <v>430</v>
      </c>
      <c r="C179" s="28" t="s">
        <v>436</v>
      </c>
      <c r="D179">
        <v>5019</v>
      </c>
    </row>
    <row r="180" spans="1:4">
      <c r="A180" s="28" t="s">
        <v>437</v>
      </c>
      <c r="B180" s="24" t="s">
        <v>438</v>
      </c>
      <c r="C180" s="28" t="s">
        <v>439</v>
      </c>
      <c r="D180">
        <v>5020</v>
      </c>
    </row>
    <row r="181" spans="1:4">
      <c r="A181" s="28" t="s">
        <v>440</v>
      </c>
      <c r="B181" s="24" t="s">
        <v>441</v>
      </c>
      <c r="C181" s="28" t="s">
        <v>442</v>
      </c>
      <c r="D181">
        <v>5021</v>
      </c>
    </row>
    <row r="182" spans="1:4">
      <c r="A182" s="28" t="s">
        <v>443</v>
      </c>
      <c r="B182" s="24" t="s">
        <v>444</v>
      </c>
      <c r="C182" s="28" t="s">
        <v>445</v>
      </c>
      <c r="D182">
        <v>5022</v>
      </c>
    </row>
    <row r="183" spans="1:4">
      <c r="A183" s="28" t="s">
        <v>446</v>
      </c>
      <c r="B183" s="24" t="s">
        <v>447</v>
      </c>
      <c r="C183" s="28" t="s">
        <v>448</v>
      </c>
      <c r="D183">
        <v>5023</v>
      </c>
    </row>
    <row r="184" spans="1:4">
      <c r="A184" s="28" t="s">
        <v>449</v>
      </c>
      <c r="B184" s="24" t="s">
        <v>450</v>
      </c>
      <c r="C184" s="28" t="s">
        <v>451</v>
      </c>
      <c r="D184">
        <v>5024</v>
      </c>
    </row>
    <row r="185" spans="1:4">
      <c r="A185" s="28" t="s">
        <v>452</v>
      </c>
      <c r="B185" s="24" t="s">
        <v>453</v>
      </c>
      <c r="C185" s="28" t="s">
        <v>454</v>
      </c>
      <c r="D185">
        <v>5025</v>
      </c>
    </row>
    <row r="186" ht="28.5" spans="1:4">
      <c r="A186" s="28" t="s">
        <v>455</v>
      </c>
      <c r="B186" s="24" t="s">
        <v>456</v>
      </c>
      <c r="C186" s="48" t="s">
        <v>457</v>
      </c>
      <c r="D186">
        <v>5026</v>
      </c>
    </row>
    <row r="187" spans="1:4">
      <c r="A187" s="28" t="s">
        <v>458</v>
      </c>
      <c r="B187" s="24" t="s">
        <v>459</v>
      </c>
      <c r="C187" s="28" t="s">
        <v>460</v>
      </c>
      <c r="D187">
        <v>5027</v>
      </c>
    </row>
    <row r="188" spans="1:4">
      <c r="A188" s="28" t="s">
        <v>461</v>
      </c>
      <c r="B188" s="24" t="s">
        <v>185</v>
      </c>
      <c r="C188" s="28" t="s">
        <v>462</v>
      </c>
      <c r="D188">
        <v>5028</v>
      </c>
    </row>
    <row r="189" spans="1:4">
      <c r="A189" s="28" t="s">
        <v>463</v>
      </c>
      <c r="B189" s="24" t="s">
        <v>464</v>
      </c>
      <c r="C189" s="28" t="s">
        <v>465</v>
      </c>
      <c r="D189">
        <v>5029</v>
      </c>
    </row>
    <row r="190" spans="1:4">
      <c r="A190" s="28" t="s">
        <v>466</v>
      </c>
      <c r="B190" s="24" t="s">
        <v>191</v>
      </c>
      <c r="C190" s="28" t="s">
        <v>467</v>
      </c>
      <c r="D190">
        <v>5030</v>
      </c>
    </row>
    <row r="191" spans="1:4">
      <c r="A191" s="28" t="s">
        <v>468</v>
      </c>
      <c r="B191" s="24" t="s">
        <v>450</v>
      </c>
      <c r="C191" s="28" t="s">
        <v>469</v>
      </c>
      <c r="D191">
        <v>5031</v>
      </c>
    </row>
    <row r="192" spans="1:4">
      <c r="A192" s="28" t="s">
        <v>470</v>
      </c>
      <c r="B192" s="24" t="s">
        <v>471</v>
      </c>
      <c r="C192" s="28" t="s">
        <v>472</v>
      </c>
      <c r="D192">
        <v>5032</v>
      </c>
    </row>
    <row r="193" spans="1:4">
      <c r="A193" s="28" t="s">
        <v>473</v>
      </c>
      <c r="B193" s="24" t="s">
        <v>474</v>
      </c>
      <c r="C193" s="28" t="s">
        <v>475</v>
      </c>
      <c r="D193">
        <v>5033</v>
      </c>
    </row>
    <row r="194" spans="1:4">
      <c r="A194" s="28" t="s">
        <v>476</v>
      </c>
      <c r="B194" s="24" t="s">
        <v>477</v>
      </c>
      <c r="C194" s="28" t="s">
        <v>478</v>
      </c>
      <c r="D194">
        <v>5034</v>
      </c>
    </row>
    <row r="195" spans="1:4">
      <c r="A195" s="28" t="s">
        <v>479</v>
      </c>
      <c r="B195" s="24" t="s">
        <v>480</v>
      </c>
      <c r="C195" s="28" t="s">
        <v>481</v>
      </c>
      <c r="D195">
        <v>5035</v>
      </c>
    </row>
    <row r="196" spans="1:4">
      <c r="A196" s="28" t="s">
        <v>482</v>
      </c>
      <c r="B196" s="24" t="s">
        <v>483</v>
      </c>
      <c r="C196" s="28" t="s">
        <v>484</v>
      </c>
      <c r="D196">
        <v>5036</v>
      </c>
    </row>
    <row r="197" spans="1:4">
      <c r="A197" s="28" t="s">
        <v>485</v>
      </c>
      <c r="B197" s="24" t="s">
        <v>191</v>
      </c>
      <c r="C197" s="28" t="s">
        <v>486</v>
      </c>
      <c r="D197">
        <v>5037</v>
      </c>
    </row>
    <row r="198" spans="1:4">
      <c r="A198" s="28" t="s">
        <v>487</v>
      </c>
      <c r="B198" s="24" t="s">
        <v>488</v>
      </c>
      <c r="C198" s="28" t="s">
        <v>489</v>
      </c>
      <c r="D198">
        <v>5038</v>
      </c>
    </row>
    <row r="199" spans="1:4">
      <c r="A199" s="28" t="s">
        <v>490</v>
      </c>
      <c r="B199" s="24" t="s">
        <v>491</v>
      </c>
      <c r="C199" s="28" t="s">
        <v>492</v>
      </c>
      <c r="D199">
        <v>5039</v>
      </c>
    </row>
    <row r="200" spans="1:4">
      <c r="A200" s="28" t="s">
        <v>493</v>
      </c>
      <c r="B200" s="24" t="s">
        <v>494</v>
      </c>
      <c r="C200" s="28" t="s">
        <v>495</v>
      </c>
      <c r="D200">
        <v>5040</v>
      </c>
    </row>
    <row r="201" spans="1:4">
      <c r="A201" s="28" t="s">
        <v>496</v>
      </c>
      <c r="B201" s="24" t="s">
        <v>497</v>
      </c>
      <c r="C201" s="28" t="s">
        <v>498</v>
      </c>
      <c r="D201">
        <v>5041</v>
      </c>
    </row>
    <row r="202" ht="42.75" spans="1:4">
      <c r="A202" s="28" t="s">
        <v>499</v>
      </c>
      <c r="B202" s="41" t="s">
        <v>500</v>
      </c>
      <c r="C202" s="28" t="s">
        <v>501</v>
      </c>
      <c r="D202">
        <v>5042</v>
      </c>
    </row>
    <row r="203" spans="1:4">
      <c r="A203" s="28" t="s">
        <v>502</v>
      </c>
      <c r="B203" s="24" t="s">
        <v>503</v>
      </c>
      <c r="C203" s="28" t="s">
        <v>504</v>
      </c>
      <c r="D203">
        <v>5043</v>
      </c>
    </row>
    <row r="204" spans="1:4">
      <c r="A204" s="28" t="s">
        <v>505</v>
      </c>
      <c r="B204" s="24" t="s">
        <v>506</v>
      </c>
      <c r="C204" s="28" t="s">
        <v>507</v>
      </c>
      <c r="D204">
        <v>5044</v>
      </c>
    </row>
    <row r="205" spans="1:4">
      <c r="A205" s="28" t="s">
        <v>508</v>
      </c>
      <c r="B205" s="24" t="s">
        <v>185</v>
      </c>
      <c r="C205" s="28" t="s">
        <v>509</v>
      </c>
      <c r="D205">
        <v>5045</v>
      </c>
    </row>
    <row r="206" spans="1:4">
      <c r="A206" s="28" t="s">
        <v>510</v>
      </c>
      <c r="B206" s="24" t="s">
        <v>511</v>
      </c>
      <c r="C206" s="28" t="s">
        <v>512</v>
      </c>
      <c r="D206">
        <v>5046</v>
      </c>
    </row>
    <row r="207" spans="1:4">
      <c r="A207" s="28" t="s">
        <v>513</v>
      </c>
      <c r="B207" s="24" t="s">
        <v>514</v>
      </c>
      <c r="C207" s="28" t="s">
        <v>515</v>
      </c>
      <c r="D207">
        <v>5047</v>
      </c>
    </row>
    <row r="208" spans="1:4">
      <c r="A208" s="28" t="s">
        <v>516</v>
      </c>
      <c r="B208" s="24" t="s">
        <v>517</v>
      </c>
      <c r="C208" s="28" t="s">
        <v>518</v>
      </c>
      <c r="D208">
        <v>5048</v>
      </c>
    </row>
    <row r="209" spans="1:4">
      <c r="A209" s="28" t="s">
        <v>519</v>
      </c>
      <c r="B209" s="24" t="s">
        <v>520</v>
      </c>
      <c r="C209" s="28" t="s">
        <v>521</v>
      </c>
      <c r="D209">
        <v>5049</v>
      </c>
    </row>
    <row r="210" spans="1:4">
      <c r="A210" s="28" t="s">
        <v>522</v>
      </c>
      <c r="B210" s="24" t="s">
        <v>215</v>
      </c>
      <c r="C210" s="28" t="s">
        <v>523</v>
      </c>
      <c r="D210">
        <v>5050</v>
      </c>
    </row>
    <row r="211" spans="1:4">
      <c r="A211" s="28" t="s">
        <v>524</v>
      </c>
      <c r="B211" s="24" t="s">
        <v>215</v>
      </c>
      <c r="C211" s="28" t="s">
        <v>525</v>
      </c>
      <c r="D211">
        <v>5051</v>
      </c>
    </row>
    <row r="212" spans="1:4">
      <c r="A212" s="28" t="s">
        <v>526</v>
      </c>
      <c r="B212" s="24" t="s">
        <v>527</v>
      </c>
      <c r="C212" s="28" t="s">
        <v>528</v>
      </c>
      <c r="D212">
        <v>5052</v>
      </c>
    </row>
    <row r="213" spans="1:4">
      <c r="A213" s="28" t="s">
        <v>529</v>
      </c>
      <c r="B213" s="24" t="s">
        <v>215</v>
      </c>
      <c r="C213" s="28" t="s">
        <v>530</v>
      </c>
      <c r="D213">
        <v>5053</v>
      </c>
    </row>
    <row r="214" spans="1:4">
      <c r="A214" s="28" t="s">
        <v>531</v>
      </c>
      <c r="B214" s="24" t="s">
        <v>532</v>
      </c>
      <c r="C214" s="28" t="s">
        <v>533</v>
      </c>
      <c r="D214">
        <v>5054</v>
      </c>
    </row>
    <row r="215" spans="1:4">
      <c r="A215" s="28" t="s">
        <v>534</v>
      </c>
      <c r="B215">
        <v>5</v>
      </c>
      <c r="C215" t="s">
        <v>535</v>
      </c>
      <c r="D215">
        <v>7001</v>
      </c>
    </row>
    <row r="216" spans="1:4">
      <c r="A216" t="s">
        <v>536</v>
      </c>
      <c r="B216" s="49">
        <v>1</v>
      </c>
      <c r="C216" t="s">
        <v>537</v>
      </c>
      <c r="D216">
        <v>7002</v>
      </c>
    </row>
    <row r="217" spans="1:4">
      <c r="A217" t="s">
        <v>538</v>
      </c>
      <c r="B217">
        <v>100</v>
      </c>
      <c r="C217" t="s">
        <v>539</v>
      </c>
      <c r="D217">
        <v>7003</v>
      </c>
    </row>
    <row r="218" spans="1:4">
      <c r="A218" t="s">
        <v>540</v>
      </c>
      <c r="B218">
        <v>1</v>
      </c>
      <c r="C218" t="s">
        <v>541</v>
      </c>
      <c r="D218">
        <v>7004</v>
      </c>
    </row>
    <row r="219" spans="1:4">
      <c r="A219" t="s">
        <v>542</v>
      </c>
      <c r="B219">
        <v>400</v>
      </c>
      <c r="C219" t="s">
        <v>543</v>
      </c>
      <c r="D219">
        <v>7005</v>
      </c>
    </row>
    <row r="220" spans="1:4">
      <c r="A220" t="s">
        <v>544</v>
      </c>
      <c r="B220">
        <v>1</v>
      </c>
      <c r="C220" t="s">
        <v>545</v>
      </c>
      <c r="D220">
        <v>7006</v>
      </c>
    </row>
    <row r="221" spans="1:4">
      <c r="A221" t="s">
        <v>546</v>
      </c>
      <c r="B221">
        <v>600</v>
      </c>
      <c r="C221" t="s">
        <v>547</v>
      </c>
      <c r="D221">
        <v>7007</v>
      </c>
    </row>
    <row r="222" spans="1:4">
      <c r="A222" t="s">
        <v>548</v>
      </c>
      <c r="B222">
        <v>3</v>
      </c>
      <c r="C222" t="s">
        <v>549</v>
      </c>
      <c r="D222">
        <v>7008</v>
      </c>
    </row>
    <row r="223" customFormat="1" spans="1:4">
      <c r="A223" t="s">
        <v>550</v>
      </c>
      <c r="B223">
        <v>8</v>
      </c>
      <c r="C223" t="s">
        <v>551</v>
      </c>
      <c r="D223">
        <v>7009</v>
      </c>
    </row>
    <row r="224" customFormat="1" spans="1:4">
      <c r="A224" t="s">
        <v>552</v>
      </c>
      <c r="B224">
        <v>6</v>
      </c>
      <c r="C224" t="s">
        <v>553</v>
      </c>
      <c r="D224">
        <v>7010</v>
      </c>
    </row>
    <row r="225" customFormat="1" spans="1:4">
      <c r="A225" t="s">
        <v>554</v>
      </c>
      <c r="B225">
        <v>100</v>
      </c>
      <c r="C225" t="s">
        <v>555</v>
      </c>
      <c r="D225">
        <v>7011</v>
      </c>
    </row>
    <row r="226" customFormat="1" spans="1:4">
      <c r="A226" t="s">
        <v>556</v>
      </c>
      <c r="B226" t="s">
        <v>557</v>
      </c>
      <c r="C226" t="s">
        <v>558</v>
      </c>
      <c r="D226">
        <v>7012</v>
      </c>
    </row>
    <row r="227" customFormat="1" spans="1:4">
      <c r="A227" t="s">
        <v>559</v>
      </c>
      <c r="B227" t="s">
        <v>560</v>
      </c>
      <c r="C227" t="s">
        <v>561</v>
      </c>
      <c r="D227">
        <v>7013</v>
      </c>
    </row>
    <row r="228" customFormat="1" spans="1:4">
      <c r="A228" t="s">
        <v>562</v>
      </c>
      <c r="B228">
        <v>60</v>
      </c>
      <c r="C228" t="s">
        <v>563</v>
      </c>
      <c r="D228">
        <v>7014</v>
      </c>
    </row>
    <row r="229" customFormat="1" spans="1:4">
      <c r="A229" t="s">
        <v>564</v>
      </c>
      <c r="B229" s="24" t="s">
        <v>565</v>
      </c>
      <c r="C229" t="s">
        <v>566</v>
      </c>
      <c r="D229">
        <v>7015</v>
      </c>
    </row>
    <row r="230" customFormat="1" spans="1:4">
      <c r="A230" t="s">
        <v>567</v>
      </c>
      <c r="B230" s="24" t="s">
        <v>568</v>
      </c>
      <c r="C230" t="s">
        <v>569</v>
      </c>
      <c r="D230">
        <v>7016</v>
      </c>
    </row>
    <row r="231" customFormat="1" spans="1:4">
      <c r="A231" t="s">
        <v>570</v>
      </c>
      <c r="B231" s="24" t="s">
        <v>514</v>
      </c>
      <c r="C231" t="s">
        <v>571</v>
      </c>
      <c r="D231">
        <v>7017</v>
      </c>
    </row>
    <row r="232" customFormat="1" spans="1:4">
      <c r="A232" t="s">
        <v>572</v>
      </c>
      <c r="B232" s="24" t="s">
        <v>514</v>
      </c>
      <c r="C232" t="s">
        <v>573</v>
      </c>
      <c r="D232">
        <v>7018</v>
      </c>
    </row>
    <row r="233" customFormat="1" spans="1:4">
      <c r="A233" t="s">
        <v>574</v>
      </c>
      <c r="B233" s="24" t="s">
        <v>575</v>
      </c>
      <c r="C233" t="s">
        <v>576</v>
      </c>
      <c r="D233">
        <v>7019</v>
      </c>
    </row>
    <row r="234" customFormat="1" spans="1:4">
      <c r="A234" t="s">
        <v>577</v>
      </c>
      <c r="B234" s="24" t="s">
        <v>578</v>
      </c>
      <c r="C234" t="s">
        <v>579</v>
      </c>
      <c r="D234">
        <v>7020</v>
      </c>
    </row>
    <row r="235" customFormat="1" spans="1:4">
      <c r="A235" t="s">
        <v>580</v>
      </c>
      <c r="B235" s="24" t="s">
        <v>581</v>
      </c>
      <c r="C235" t="s">
        <v>582</v>
      </c>
      <c r="D235">
        <v>7021</v>
      </c>
    </row>
    <row r="236" customFormat="1" spans="1:4">
      <c r="A236" t="s">
        <v>583</v>
      </c>
      <c r="B236" s="24" t="s">
        <v>584</v>
      </c>
      <c r="C236" t="s">
        <v>585</v>
      </c>
      <c r="D236">
        <v>7022</v>
      </c>
    </row>
    <row r="237" customFormat="1" spans="1:4">
      <c r="A237" t="s">
        <v>586</v>
      </c>
      <c r="B237" s="24" t="s">
        <v>587</v>
      </c>
      <c r="C237" t="s">
        <v>588</v>
      </c>
      <c r="D237">
        <v>7023</v>
      </c>
    </row>
    <row r="238" customFormat="1" spans="1:4">
      <c r="A238" t="s">
        <v>589</v>
      </c>
      <c r="B238" s="24" t="s">
        <v>590</v>
      </c>
      <c r="C238" t="s">
        <v>591</v>
      </c>
      <c r="D238">
        <v>7024</v>
      </c>
    </row>
    <row r="239" s="33" customFormat="1" spans="1:4">
      <c r="A239" s="33" t="s">
        <v>592</v>
      </c>
      <c r="B239" s="50">
        <v>1</v>
      </c>
      <c r="C239" s="33" t="s">
        <v>593</v>
      </c>
      <c r="D239" s="33">
        <v>7025</v>
      </c>
    </row>
    <row r="240" s="33" customFormat="1" spans="1:4">
      <c r="A240" s="33" t="s">
        <v>594</v>
      </c>
      <c r="B240" s="33">
        <v>30</v>
      </c>
      <c r="C240" s="33" t="s">
        <v>595</v>
      </c>
      <c r="D240" s="33">
        <v>7026</v>
      </c>
    </row>
    <row r="241" s="33" customFormat="1" spans="1:4">
      <c r="A241" s="33" t="s">
        <v>596</v>
      </c>
      <c r="B241" s="33">
        <v>1</v>
      </c>
      <c r="C241" s="33" t="s">
        <v>537</v>
      </c>
      <c r="D241" s="33">
        <v>7027</v>
      </c>
    </row>
    <row r="242" s="33" customFormat="1" spans="1:4">
      <c r="A242" s="33" t="s">
        <v>597</v>
      </c>
      <c r="B242" s="33">
        <v>30</v>
      </c>
      <c r="C242" s="33" t="s">
        <v>539</v>
      </c>
      <c r="D242" s="33">
        <v>7028</v>
      </c>
    </row>
    <row r="243" s="33" customFormat="1" spans="1:4">
      <c r="A243" s="33" t="s">
        <v>598</v>
      </c>
      <c r="B243" s="33" t="s">
        <v>599</v>
      </c>
      <c r="C243" s="33" t="s">
        <v>600</v>
      </c>
      <c r="D243" s="33">
        <v>7029</v>
      </c>
    </row>
    <row r="244" s="33" customFormat="1" spans="1:4">
      <c r="A244" s="33" t="s">
        <v>601</v>
      </c>
      <c r="B244" s="33" t="s">
        <v>602</v>
      </c>
      <c r="C244" s="33" t="s">
        <v>603</v>
      </c>
      <c r="D244" s="33">
        <v>7030</v>
      </c>
    </row>
    <row r="245" s="33" customFormat="1" spans="1:4">
      <c r="A245" s="33" t="s">
        <v>604</v>
      </c>
      <c r="B245" s="33" t="s">
        <v>605</v>
      </c>
      <c r="C245" s="33" t="s">
        <v>606</v>
      </c>
      <c r="D245" s="33">
        <v>7031</v>
      </c>
    </row>
    <row r="246" s="33" customFormat="1" spans="1:4">
      <c r="A246" s="33" t="s">
        <v>607</v>
      </c>
      <c r="B246" s="33">
        <v>3</v>
      </c>
      <c r="C246" s="33" t="s">
        <v>608</v>
      </c>
      <c r="D246" s="33">
        <v>7032</v>
      </c>
    </row>
    <row r="247" s="33" customFormat="1" spans="1:4">
      <c r="A247" s="33" t="s">
        <v>609</v>
      </c>
      <c r="B247" s="33">
        <v>8</v>
      </c>
      <c r="C247" s="33" t="s">
        <v>610</v>
      </c>
      <c r="D247" s="33">
        <v>7033</v>
      </c>
    </row>
    <row r="248" spans="1:4">
      <c r="A248" t="s">
        <v>611</v>
      </c>
      <c r="B248">
        <v>3</v>
      </c>
      <c r="C248" t="s">
        <v>612</v>
      </c>
      <c r="D248">
        <v>8001</v>
      </c>
    </row>
    <row r="249" spans="1:4">
      <c r="A249" t="s">
        <v>613</v>
      </c>
      <c r="B249">
        <v>1</v>
      </c>
      <c r="C249" t="s">
        <v>614</v>
      </c>
      <c r="D249">
        <v>8002</v>
      </c>
    </row>
    <row r="250" spans="1:4">
      <c r="A250" t="s">
        <v>615</v>
      </c>
      <c r="B250">
        <v>360</v>
      </c>
      <c r="C250" t="s">
        <v>616</v>
      </c>
      <c r="D250">
        <v>8003</v>
      </c>
    </row>
    <row r="251" spans="1:4">
      <c r="A251" t="s">
        <v>617</v>
      </c>
      <c r="B251">
        <v>30</v>
      </c>
      <c r="C251" t="s">
        <v>618</v>
      </c>
      <c r="D251">
        <v>8004</v>
      </c>
    </row>
    <row r="252" spans="1:4">
      <c r="A252" t="s">
        <v>619</v>
      </c>
      <c r="B252">
        <v>0.33</v>
      </c>
      <c r="C252" t="s">
        <v>620</v>
      </c>
      <c r="D252">
        <v>8005</v>
      </c>
    </row>
    <row r="253" spans="1:4">
      <c r="A253" t="s">
        <v>621</v>
      </c>
      <c r="B253" s="24" t="s">
        <v>215</v>
      </c>
      <c r="C253" t="s">
        <v>622</v>
      </c>
      <c r="D253">
        <v>8006</v>
      </c>
    </row>
    <row r="254" spans="1:4">
      <c r="A254" s="28" t="s">
        <v>623</v>
      </c>
      <c r="B254">
        <v>60</v>
      </c>
      <c r="C254" t="s">
        <v>624</v>
      </c>
      <c r="D254">
        <v>8007</v>
      </c>
    </row>
    <row r="255" spans="1:4">
      <c r="A255" s="28" t="s">
        <v>625</v>
      </c>
      <c r="B255">
        <v>0</v>
      </c>
      <c r="C255" s="28" t="s">
        <v>626</v>
      </c>
      <c r="D255">
        <v>8008</v>
      </c>
    </row>
    <row r="256" spans="1:4">
      <c r="A256" t="s">
        <v>627</v>
      </c>
      <c r="B256" s="24" t="s">
        <v>628</v>
      </c>
      <c r="C256" t="s">
        <v>629</v>
      </c>
      <c r="D256">
        <v>9001</v>
      </c>
    </row>
    <row r="257" spans="1:4">
      <c r="A257" t="s">
        <v>630</v>
      </c>
      <c r="B257">
        <v>50</v>
      </c>
      <c r="C257" t="s">
        <v>631</v>
      </c>
      <c r="D257">
        <v>9002</v>
      </c>
    </row>
    <row r="258" spans="1:4">
      <c r="A258" t="s">
        <v>632</v>
      </c>
      <c r="B258">
        <v>12</v>
      </c>
      <c r="C258" t="s">
        <v>633</v>
      </c>
      <c r="D258">
        <v>9003</v>
      </c>
    </row>
    <row r="259" spans="1:4">
      <c r="A259" t="s">
        <v>634</v>
      </c>
      <c r="B259">
        <v>720</v>
      </c>
      <c r="C259" t="s">
        <v>635</v>
      </c>
      <c r="D259">
        <v>9004</v>
      </c>
    </row>
    <row r="260" spans="1:4">
      <c r="A260" t="s">
        <v>636</v>
      </c>
      <c r="B260">
        <v>1440</v>
      </c>
      <c r="C260" t="s">
        <v>637</v>
      </c>
      <c r="D260">
        <v>9005</v>
      </c>
    </row>
    <row r="261" spans="1:4">
      <c r="A261" t="s">
        <v>638</v>
      </c>
      <c r="B261">
        <v>43200</v>
      </c>
      <c r="C261" t="s">
        <v>639</v>
      </c>
      <c r="D261">
        <v>9006</v>
      </c>
    </row>
    <row r="262" spans="1:4">
      <c r="A262" t="s">
        <v>640</v>
      </c>
      <c r="B262">
        <v>20</v>
      </c>
      <c r="C262" t="s">
        <v>641</v>
      </c>
      <c r="D262">
        <v>9007</v>
      </c>
    </row>
    <row r="263" s="34" customFormat="1" spans="1:4">
      <c r="A263" t="s">
        <v>642</v>
      </c>
      <c r="B263">
        <v>10</v>
      </c>
      <c r="C263" t="s">
        <v>643</v>
      </c>
      <c r="D263">
        <v>9008</v>
      </c>
    </row>
    <row r="264" s="34" customFormat="1" spans="1:4">
      <c r="A264" s="34" t="s">
        <v>644</v>
      </c>
      <c r="B264" s="34">
        <v>1440</v>
      </c>
      <c r="C264" s="34" t="s">
        <v>645</v>
      </c>
      <c r="D264">
        <v>9009</v>
      </c>
    </row>
    <row r="265" s="34" customFormat="1" spans="1:4">
      <c r="A265" s="34" t="s">
        <v>646</v>
      </c>
      <c r="B265" s="34">
        <v>10080</v>
      </c>
      <c r="C265" s="34" t="s">
        <v>647</v>
      </c>
      <c r="D265">
        <v>9010</v>
      </c>
    </row>
    <row r="266" s="34" customFormat="1" spans="1:4">
      <c r="A266" s="34" t="s">
        <v>648</v>
      </c>
      <c r="C266" s="34" t="s">
        <v>649</v>
      </c>
      <c r="D266">
        <v>9011</v>
      </c>
    </row>
    <row r="267" s="34" customFormat="1" spans="1:4">
      <c r="A267" s="34" t="s">
        <v>650</v>
      </c>
      <c r="B267" s="34">
        <v>480</v>
      </c>
      <c r="C267" s="34" t="s">
        <v>651</v>
      </c>
      <c r="D267">
        <v>9012</v>
      </c>
    </row>
    <row r="268" s="34" customFormat="1" spans="1:4">
      <c r="A268" s="34" t="s">
        <v>652</v>
      </c>
      <c r="B268" s="34">
        <v>100</v>
      </c>
      <c r="C268" s="34" t="s">
        <v>653</v>
      </c>
      <c r="D268">
        <v>9013</v>
      </c>
    </row>
    <row r="269" s="34" customFormat="1" spans="1:4">
      <c r="A269" s="34" t="s">
        <v>654</v>
      </c>
      <c r="B269" s="34">
        <v>30</v>
      </c>
      <c r="C269" s="34" t="s">
        <v>655</v>
      </c>
      <c r="D269">
        <v>9014</v>
      </c>
    </row>
    <row r="270" spans="1:4">
      <c r="A270" s="34" t="s">
        <v>656</v>
      </c>
      <c r="B270" s="34">
        <v>6</v>
      </c>
      <c r="C270" s="34" t="s">
        <v>657</v>
      </c>
      <c r="D270">
        <v>9015</v>
      </c>
    </row>
    <row r="271" spans="1:4">
      <c r="A271" s="34" t="s">
        <v>658</v>
      </c>
      <c r="B271" s="34">
        <v>1440</v>
      </c>
      <c r="C271" s="34" t="s">
        <v>659</v>
      </c>
      <c r="D271">
        <v>9016</v>
      </c>
    </row>
    <row r="272" spans="1:4">
      <c r="A272" s="34" t="s">
        <v>660</v>
      </c>
      <c r="B272" s="34">
        <v>10080</v>
      </c>
      <c r="C272" s="34" t="s">
        <v>661</v>
      </c>
      <c r="D272">
        <v>9017</v>
      </c>
    </row>
    <row r="273" spans="1:4">
      <c r="A273" s="34" t="s">
        <v>662</v>
      </c>
      <c r="B273">
        <v>200160</v>
      </c>
      <c r="C273" s="34" t="s">
        <v>663</v>
      </c>
      <c r="D273">
        <v>9018</v>
      </c>
    </row>
    <row r="274" spans="1:4">
      <c r="A274" s="34" t="s">
        <v>664</v>
      </c>
      <c r="B274">
        <v>1</v>
      </c>
      <c r="C274" s="34" t="s">
        <v>665</v>
      </c>
      <c r="D274">
        <v>9019</v>
      </c>
    </row>
    <row r="275" spans="1:4">
      <c r="A275" s="34" t="s">
        <v>666</v>
      </c>
      <c r="B275">
        <v>10</v>
      </c>
      <c r="C275" s="34" t="s">
        <v>667</v>
      </c>
      <c r="D275">
        <v>9020</v>
      </c>
    </row>
    <row r="276" spans="1:4">
      <c r="A276" s="34" t="s">
        <v>668</v>
      </c>
      <c r="B276">
        <v>6</v>
      </c>
      <c r="C276" s="34" t="s">
        <v>669</v>
      </c>
      <c r="D276">
        <v>9021</v>
      </c>
    </row>
    <row r="277" spans="1:4">
      <c r="A277" s="34" t="s">
        <v>670</v>
      </c>
      <c r="B277" s="24" t="s">
        <v>671</v>
      </c>
      <c r="C277" s="34" t="s">
        <v>672</v>
      </c>
      <c r="D277">
        <v>9022</v>
      </c>
    </row>
    <row r="278" spans="1:4">
      <c r="A278" s="34" t="s">
        <v>673</v>
      </c>
      <c r="B278" s="24" t="s">
        <v>674</v>
      </c>
      <c r="C278" s="34" t="s">
        <v>675</v>
      </c>
      <c r="D278">
        <v>9023</v>
      </c>
    </row>
    <row r="279" spans="1:4">
      <c r="A279" s="34" t="s">
        <v>676</v>
      </c>
      <c r="B279" s="24" t="s">
        <v>677</v>
      </c>
      <c r="C279" s="34" t="s">
        <v>678</v>
      </c>
      <c r="D279">
        <v>9024</v>
      </c>
    </row>
    <row r="280" ht="45" customHeight="1" spans="1:4">
      <c r="A280" s="34" t="s">
        <v>679</v>
      </c>
      <c r="B280" s="41" t="s">
        <v>680</v>
      </c>
      <c r="C280" s="34" t="s">
        <v>681</v>
      </c>
      <c r="D280">
        <v>9025</v>
      </c>
    </row>
    <row r="281" spans="1:4">
      <c r="A281" s="34" t="s">
        <v>682</v>
      </c>
      <c r="B281" s="24" t="s">
        <v>683</v>
      </c>
      <c r="C281" s="34" t="s">
        <v>684</v>
      </c>
      <c r="D281">
        <v>9026</v>
      </c>
    </row>
    <row r="282" customFormat="1" spans="1:4">
      <c r="A282" s="34" t="s">
        <v>685</v>
      </c>
      <c r="B282" s="24" t="s">
        <v>188</v>
      </c>
      <c r="C282" s="34" t="s">
        <v>686</v>
      </c>
      <c r="D282">
        <v>9027</v>
      </c>
    </row>
    <row r="283" customFormat="1" spans="1:4">
      <c r="A283" s="34" t="s">
        <v>687</v>
      </c>
      <c r="B283" s="24" t="s">
        <v>185</v>
      </c>
      <c r="C283" s="34" t="s">
        <v>688</v>
      </c>
      <c r="D283">
        <v>9028</v>
      </c>
    </row>
    <row r="284" customFormat="1" spans="1:4">
      <c r="A284" s="34" t="s">
        <v>689</v>
      </c>
      <c r="B284" s="24" t="s">
        <v>690</v>
      </c>
      <c r="C284" s="34" t="s">
        <v>691</v>
      </c>
      <c r="D284">
        <v>9029</v>
      </c>
    </row>
    <row r="285" customFormat="1" spans="1:4">
      <c r="A285" s="34" t="s">
        <v>692</v>
      </c>
      <c r="B285" s="24" t="s">
        <v>188</v>
      </c>
      <c r="C285" s="34" t="s">
        <v>693</v>
      </c>
      <c r="D285">
        <v>9030</v>
      </c>
    </row>
    <row r="286" customFormat="1" spans="1:4">
      <c r="A286" s="34" t="s">
        <v>694</v>
      </c>
      <c r="B286" s="24" t="s">
        <v>488</v>
      </c>
      <c r="C286" s="34" t="s">
        <v>695</v>
      </c>
      <c r="D286">
        <v>9031</v>
      </c>
    </row>
    <row r="287" customFormat="1" spans="1:4">
      <c r="A287" s="34" t="s">
        <v>696</v>
      </c>
      <c r="B287" s="24" t="s">
        <v>697</v>
      </c>
      <c r="C287" s="34" t="s">
        <v>698</v>
      </c>
      <c r="D287">
        <v>9032</v>
      </c>
    </row>
    <row r="288" customFormat="1" spans="1:4">
      <c r="A288" s="34" t="s">
        <v>699</v>
      </c>
      <c r="B288" s="24" t="s">
        <v>700</v>
      </c>
      <c r="C288" s="34" t="s">
        <v>701</v>
      </c>
      <c r="D288">
        <v>9033</v>
      </c>
    </row>
    <row r="289" customFormat="1" spans="1:4">
      <c r="A289" s="34" t="s">
        <v>702</v>
      </c>
      <c r="B289" t="s">
        <v>703</v>
      </c>
      <c r="C289" s="34" t="s">
        <v>704</v>
      </c>
      <c r="D289">
        <v>9034</v>
      </c>
    </row>
    <row r="290" customFormat="1" spans="1:4">
      <c r="A290" s="34" t="s">
        <v>705</v>
      </c>
      <c r="B290">
        <v>120</v>
      </c>
      <c r="C290" s="34" t="s">
        <v>706</v>
      </c>
      <c r="D290">
        <v>9035</v>
      </c>
    </row>
    <row r="291" customFormat="1" spans="1:4">
      <c r="A291" s="34" t="s">
        <v>707</v>
      </c>
      <c r="B291">
        <v>1440</v>
      </c>
      <c r="C291" s="34" t="s">
        <v>708</v>
      </c>
      <c r="D291">
        <v>9036</v>
      </c>
    </row>
    <row r="292" customFormat="1" spans="1:4">
      <c r="A292" s="34" t="s">
        <v>709</v>
      </c>
      <c r="B292">
        <v>10</v>
      </c>
      <c r="C292" s="34" t="s">
        <v>710</v>
      </c>
      <c r="D292">
        <v>9037</v>
      </c>
    </row>
    <row r="293" customFormat="1" spans="1:4">
      <c r="A293" s="34" t="s">
        <v>711</v>
      </c>
      <c r="B293">
        <v>9</v>
      </c>
      <c r="C293" s="34" t="s">
        <v>712</v>
      </c>
      <c r="D293">
        <v>9038</v>
      </c>
    </row>
    <row r="294" customFormat="1" ht="28.5" spans="1:4">
      <c r="A294" s="34" t="s">
        <v>713</v>
      </c>
      <c r="B294" s="51" t="s">
        <v>714</v>
      </c>
      <c r="C294" s="34" t="s">
        <v>715</v>
      </c>
      <c r="D294">
        <v>9039</v>
      </c>
    </row>
    <row r="295" customFormat="1" spans="1:4">
      <c r="A295" s="34" t="s">
        <v>716</v>
      </c>
      <c r="B295" s="51" t="s">
        <v>717</v>
      </c>
      <c r="C295" s="34" t="s">
        <v>718</v>
      </c>
      <c r="D295">
        <v>9040</v>
      </c>
    </row>
    <row r="296" customFormat="1" spans="1:4">
      <c r="A296" s="34" t="s">
        <v>719</v>
      </c>
      <c r="B296" s="51" t="s">
        <v>720</v>
      </c>
      <c r="C296" s="34" t="s">
        <v>721</v>
      </c>
      <c r="D296">
        <v>9041</v>
      </c>
    </row>
    <row r="297" customFormat="1" spans="1:4">
      <c r="A297" s="34" t="s">
        <v>722</v>
      </c>
      <c r="B297" s="51">
        <v>60</v>
      </c>
      <c r="C297" s="34" t="s">
        <v>723</v>
      </c>
      <c r="D297">
        <v>9042</v>
      </c>
    </row>
    <row r="298" spans="1:4">
      <c r="A298" t="s">
        <v>724</v>
      </c>
      <c r="B298">
        <v>3030</v>
      </c>
      <c r="C298" t="s">
        <v>725</v>
      </c>
      <c r="D298">
        <v>10001</v>
      </c>
    </row>
    <row r="299" spans="1:4">
      <c r="A299" t="s">
        <v>726</v>
      </c>
      <c r="B299">
        <v>5000</v>
      </c>
      <c r="C299" t="s">
        <v>727</v>
      </c>
      <c r="D299">
        <v>10002</v>
      </c>
    </row>
    <row r="300" spans="1:4">
      <c r="A300" t="s">
        <v>728</v>
      </c>
      <c r="B300">
        <v>0</v>
      </c>
      <c r="C300" t="s">
        <v>729</v>
      </c>
      <c r="D300">
        <v>10003</v>
      </c>
    </row>
    <row r="301" spans="1:4">
      <c r="A301" t="s">
        <v>730</v>
      </c>
      <c r="B301">
        <v>6</v>
      </c>
      <c r="C301" t="s">
        <v>731</v>
      </c>
      <c r="D301">
        <v>10004</v>
      </c>
    </row>
    <row r="302" spans="1:4">
      <c r="A302" t="s">
        <v>732</v>
      </c>
      <c r="B302">
        <v>0</v>
      </c>
      <c r="C302" t="s">
        <v>733</v>
      </c>
      <c r="D302">
        <v>10005</v>
      </c>
    </row>
    <row r="303" spans="1:4">
      <c r="A303" t="s">
        <v>734</v>
      </c>
      <c r="B303">
        <v>1000</v>
      </c>
      <c r="C303" t="s">
        <v>735</v>
      </c>
      <c r="D303">
        <v>10006</v>
      </c>
    </row>
    <row r="304" spans="1:4">
      <c r="A304" t="s">
        <v>736</v>
      </c>
      <c r="B304">
        <v>60</v>
      </c>
      <c r="C304" t="s">
        <v>737</v>
      </c>
      <c r="D304">
        <v>10007</v>
      </c>
    </row>
    <row r="305" spans="1:4">
      <c r="A305" t="s">
        <v>738</v>
      </c>
      <c r="B305">
        <v>900</v>
      </c>
      <c r="C305" t="s">
        <v>739</v>
      </c>
      <c r="D305">
        <v>10008</v>
      </c>
    </row>
    <row r="306" spans="1:4">
      <c r="A306" t="s">
        <v>740</v>
      </c>
      <c r="B306">
        <v>1800</v>
      </c>
      <c r="C306" t="s">
        <v>741</v>
      </c>
      <c r="D306">
        <v>10009</v>
      </c>
    </row>
    <row r="307" customFormat="1" spans="1:4">
      <c r="A307" t="s">
        <v>742</v>
      </c>
      <c r="B307">
        <v>240</v>
      </c>
      <c r="C307" t="s">
        <v>743</v>
      </c>
      <c r="D307">
        <v>10010</v>
      </c>
    </row>
    <row r="308" customFormat="1" spans="1:4">
      <c r="A308" t="s">
        <v>744</v>
      </c>
      <c r="B308">
        <v>10000</v>
      </c>
      <c r="C308" t="s">
        <v>745</v>
      </c>
      <c r="D308">
        <v>10011</v>
      </c>
    </row>
    <row r="309" customFormat="1" spans="1:4">
      <c r="A309" s="51" t="s">
        <v>746</v>
      </c>
      <c r="B309">
        <v>0</v>
      </c>
      <c r="C309" t="s">
        <v>747</v>
      </c>
      <c r="D309">
        <v>10012</v>
      </c>
    </row>
    <row r="310" customFormat="1" spans="1:4">
      <c r="A310" t="s">
        <v>748</v>
      </c>
      <c r="B310" t="s">
        <v>749</v>
      </c>
      <c r="C310" t="s">
        <v>750</v>
      </c>
      <c r="D310">
        <v>10013</v>
      </c>
    </row>
    <row r="311" customFormat="1" spans="1:4">
      <c r="A311" t="s">
        <v>751</v>
      </c>
      <c r="B311" t="s">
        <v>752</v>
      </c>
      <c r="C311" t="s">
        <v>753</v>
      </c>
      <c r="D311">
        <v>10014</v>
      </c>
    </row>
    <row r="312" customFormat="1" spans="1:4">
      <c r="A312" t="s">
        <v>754</v>
      </c>
      <c r="B312" t="s">
        <v>755</v>
      </c>
      <c r="C312" t="s">
        <v>756</v>
      </c>
      <c r="D312">
        <v>10015</v>
      </c>
    </row>
    <row r="313" customFormat="1" spans="1:4">
      <c r="A313" t="s">
        <v>757</v>
      </c>
      <c r="B313" t="s">
        <v>758</v>
      </c>
      <c r="C313" t="s">
        <v>759</v>
      </c>
      <c r="D313">
        <v>10016</v>
      </c>
    </row>
    <row r="314" customFormat="1" spans="1:4">
      <c r="A314" t="s">
        <v>760</v>
      </c>
      <c r="B314" s="45" t="s">
        <v>761</v>
      </c>
      <c r="C314" t="s">
        <v>762</v>
      </c>
      <c r="D314">
        <v>10017</v>
      </c>
    </row>
    <row r="315" customFormat="1" spans="1:4">
      <c r="A315" t="s">
        <v>763</v>
      </c>
      <c r="B315" s="45">
        <v>30</v>
      </c>
      <c r="C315" t="s">
        <v>764</v>
      </c>
      <c r="D315">
        <v>10018</v>
      </c>
    </row>
    <row r="316" customFormat="1" spans="1:4">
      <c r="A316" t="s">
        <v>765</v>
      </c>
      <c r="B316" s="52" t="s">
        <v>766</v>
      </c>
      <c r="C316" t="s">
        <v>767</v>
      </c>
      <c r="D316">
        <v>10019</v>
      </c>
    </row>
    <row r="317" customFormat="1" spans="1:4">
      <c r="A317" t="s">
        <v>768</v>
      </c>
      <c r="B317" s="45">
        <v>20</v>
      </c>
      <c r="C317" t="s">
        <v>769</v>
      </c>
      <c r="D317">
        <v>10020</v>
      </c>
    </row>
    <row r="318" customFormat="1" spans="1:4">
      <c r="A318" t="s">
        <v>770</v>
      </c>
      <c r="B318" s="45" t="s">
        <v>771</v>
      </c>
      <c r="C318" t="s">
        <v>772</v>
      </c>
      <c r="D318">
        <v>10021</v>
      </c>
    </row>
    <row r="319" customFormat="1" spans="1:4">
      <c r="A319" t="s">
        <v>773</v>
      </c>
      <c r="B319" s="45">
        <v>10</v>
      </c>
      <c r="C319" t="s">
        <v>774</v>
      </c>
      <c r="D319">
        <v>10022</v>
      </c>
    </row>
    <row r="320" customFormat="1" spans="1:4">
      <c r="A320" t="s">
        <v>775</v>
      </c>
      <c r="B320" s="45" t="s">
        <v>776</v>
      </c>
      <c r="C320" t="s">
        <v>777</v>
      </c>
      <c r="D320">
        <v>10023</v>
      </c>
    </row>
    <row r="321" customFormat="1" spans="1:4">
      <c r="A321" t="s">
        <v>778</v>
      </c>
      <c r="B321" s="45">
        <v>200</v>
      </c>
      <c r="C321" t="s">
        <v>779</v>
      </c>
      <c r="D321">
        <v>10024</v>
      </c>
    </row>
    <row r="322" customFormat="1" spans="1:4">
      <c r="A322" t="s">
        <v>780</v>
      </c>
      <c r="B322" s="45">
        <v>25</v>
      </c>
      <c r="C322" t="s">
        <v>781</v>
      </c>
      <c r="D322">
        <v>10025</v>
      </c>
    </row>
    <row r="323" s="35" customFormat="1" spans="1:4">
      <c r="A323" s="35" t="s">
        <v>782</v>
      </c>
      <c r="B323" s="35">
        <v>300</v>
      </c>
      <c r="C323" s="35" t="s">
        <v>783</v>
      </c>
      <c r="D323" s="35">
        <v>11001</v>
      </c>
    </row>
    <row r="324" spans="1:4">
      <c r="A324" t="s">
        <v>784</v>
      </c>
      <c r="B324">
        <v>8</v>
      </c>
      <c r="C324" t="s">
        <v>785</v>
      </c>
      <c r="D324">
        <v>11002</v>
      </c>
    </row>
    <row r="325" spans="1:4">
      <c r="A325" t="s">
        <v>786</v>
      </c>
      <c r="B325">
        <v>2</v>
      </c>
      <c r="C325" t="s">
        <v>787</v>
      </c>
      <c r="D325">
        <v>11003</v>
      </c>
    </row>
    <row r="326" spans="1:4">
      <c r="A326" t="s">
        <v>788</v>
      </c>
      <c r="B326">
        <v>70</v>
      </c>
      <c r="C326" t="s">
        <v>789</v>
      </c>
      <c r="D326">
        <v>11004</v>
      </c>
    </row>
    <row r="327" spans="1:4">
      <c r="A327" t="s">
        <v>790</v>
      </c>
      <c r="B327">
        <v>90</v>
      </c>
      <c r="C327" t="s">
        <v>791</v>
      </c>
      <c r="D327">
        <v>11005</v>
      </c>
    </row>
    <row r="328" spans="1:4">
      <c r="A328" t="s">
        <v>792</v>
      </c>
      <c r="B328">
        <v>720</v>
      </c>
      <c r="C328" t="s">
        <v>793</v>
      </c>
      <c r="D328">
        <v>11006</v>
      </c>
    </row>
    <row r="329" spans="1:4">
      <c r="A329" t="s">
        <v>794</v>
      </c>
      <c r="B329">
        <v>1440</v>
      </c>
      <c r="C329" t="s">
        <v>795</v>
      </c>
      <c r="D329">
        <v>11007</v>
      </c>
    </row>
    <row r="330" spans="1:4">
      <c r="A330" t="s">
        <v>796</v>
      </c>
      <c r="B330">
        <v>1</v>
      </c>
      <c r="C330" t="s">
        <v>797</v>
      </c>
      <c r="D330">
        <v>11008</v>
      </c>
    </row>
    <row r="331" spans="1:4">
      <c r="A331" t="s">
        <v>798</v>
      </c>
      <c r="B331" t="s">
        <v>799</v>
      </c>
      <c r="C331" t="s">
        <v>800</v>
      </c>
      <c r="D331">
        <v>11009</v>
      </c>
    </row>
    <row r="332" spans="1:4">
      <c r="A332" t="s">
        <v>801</v>
      </c>
      <c r="B332">
        <v>201</v>
      </c>
      <c r="C332" t="s">
        <v>802</v>
      </c>
      <c r="D332">
        <v>11010</v>
      </c>
    </row>
    <row r="333" spans="1:4">
      <c r="A333" t="s">
        <v>803</v>
      </c>
      <c r="B333" t="s">
        <v>804</v>
      </c>
      <c r="C333" t="s">
        <v>805</v>
      </c>
      <c r="D333">
        <v>12001</v>
      </c>
    </row>
    <row r="334" customFormat="1" spans="1:4">
      <c r="A334" t="s">
        <v>806</v>
      </c>
      <c r="B334" t="s">
        <v>807</v>
      </c>
      <c r="C334" t="s">
        <v>808</v>
      </c>
      <c r="D334">
        <v>12002</v>
      </c>
    </row>
    <row r="335" customFormat="1" spans="1:4">
      <c r="A335" t="s">
        <v>809</v>
      </c>
      <c r="B335">
        <v>12</v>
      </c>
      <c r="C335" t="s">
        <v>810</v>
      </c>
      <c r="D335">
        <v>12003</v>
      </c>
    </row>
    <row r="336" customFormat="1" spans="1:4">
      <c r="A336" t="s">
        <v>811</v>
      </c>
      <c r="B336" s="24" t="s">
        <v>812</v>
      </c>
      <c r="C336" t="s">
        <v>813</v>
      </c>
      <c r="D336">
        <v>12004</v>
      </c>
    </row>
    <row r="337" customFormat="1" spans="1:4">
      <c r="A337" t="s">
        <v>814</v>
      </c>
      <c r="B337" s="24" t="s">
        <v>815</v>
      </c>
      <c r="C337" t="s">
        <v>816</v>
      </c>
      <c r="D337">
        <v>12005</v>
      </c>
    </row>
    <row r="338" customFormat="1" spans="1:4">
      <c r="A338" t="s">
        <v>817</v>
      </c>
      <c r="B338">
        <v>1</v>
      </c>
      <c r="C338" t="s">
        <v>818</v>
      </c>
      <c r="D338">
        <v>13001</v>
      </c>
    </row>
    <row r="339" customFormat="1" spans="1:4">
      <c r="A339" t="s">
        <v>819</v>
      </c>
      <c r="B339">
        <v>8000</v>
      </c>
      <c r="C339" t="s">
        <v>820</v>
      </c>
      <c r="D339">
        <v>13002</v>
      </c>
    </row>
    <row r="340" spans="1:4">
      <c r="A340" t="s">
        <v>821</v>
      </c>
      <c r="B340">
        <v>20</v>
      </c>
      <c r="C340" t="s">
        <v>822</v>
      </c>
      <c r="D340">
        <v>13003</v>
      </c>
    </row>
    <row r="341" customFormat="1" spans="1:4">
      <c r="A341" t="s">
        <v>823</v>
      </c>
      <c r="B341" s="24" t="s">
        <v>824</v>
      </c>
      <c r="C341" t="s">
        <v>825</v>
      </c>
      <c r="D341">
        <v>13004</v>
      </c>
    </row>
    <row r="342" customFormat="1" spans="1:4">
      <c r="A342" t="s">
        <v>826</v>
      </c>
      <c r="B342">
        <v>30</v>
      </c>
      <c r="C342" t="s">
        <v>827</v>
      </c>
      <c r="D342">
        <v>13005</v>
      </c>
    </row>
    <row r="343" customFormat="1" spans="1:4">
      <c r="A343" t="s">
        <v>828</v>
      </c>
      <c r="B343" t="s">
        <v>829</v>
      </c>
      <c r="C343" t="s">
        <v>830</v>
      </c>
      <c r="D343" s="34">
        <v>14001</v>
      </c>
    </row>
    <row r="344" spans="1:4">
      <c r="A344" t="s">
        <v>831</v>
      </c>
      <c r="B344" t="s">
        <v>832</v>
      </c>
      <c r="C344" t="s">
        <v>833</v>
      </c>
      <c r="D344" s="34">
        <v>14002</v>
      </c>
    </row>
    <row r="345" customFormat="1" spans="1:4">
      <c r="A345" t="s">
        <v>834</v>
      </c>
      <c r="B345" t="s">
        <v>835</v>
      </c>
      <c r="C345" t="s">
        <v>836</v>
      </c>
      <c r="D345" s="34">
        <v>14003</v>
      </c>
    </row>
    <row r="346" customFormat="1" spans="1:4">
      <c r="A346" t="s">
        <v>837</v>
      </c>
      <c r="B346" t="s">
        <v>838</v>
      </c>
      <c r="C346" t="s">
        <v>839</v>
      </c>
      <c r="D346" s="34">
        <v>14004</v>
      </c>
    </row>
    <row r="347" customFormat="1" spans="1:4">
      <c r="A347" t="s">
        <v>840</v>
      </c>
      <c r="B347" t="s">
        <v>841</v>
      </c>
      <c r="C347" t="s">
        <v>842</v>
      </c>
      <c r="D347" s="34">
        <v>14005</v>
      </c>
    </row>
    <row r="348" customFormat="1" spans="1:4">
      <c r="A348" t="s">
        <v>843</v>
      </c>
      <c r="B348" t="s">
        <v>844</v>
      </c>
      <c r="C348" t="s">
        <v>845</v>
      </c>
      <c r="D348" s="34">
        <v>14006</v>
      </c>
    </row>
    <row r="349" customFormat="1" spans="1:4">
      <c r="A349" t="s">
        <v>846</v>
      </c>
      <c r="B349" t="s">
        <v>847</v>
      </c>
      <c r="C349" t="s">
        <v>848</v>
      </c>
      <c r="D349" s="34">
        <v>14007</v>
      </c>
    </row>
    <row r="350" spans="1:4">
      <c r="A350" t="s">
        <v>849</v>
      </c>
      <c r="B350">
        <v>1</v>
      </c>
      <c r="C350" t="s">
        <v>850</v>
      </c>
      <c r="D350">
        <v>15001</v>
      </c>
    </row>
    <row r="351" customFormat="1" spans="1:4">
      <c r="A351" t="s">
        <v>851</v>
      </c>
      <c r="B351">
        <v>300</v>
      </c>
      <c r="C351" t="s">
        <v>852</v>
      </c>
      <c r="D351">
        <v>16001</v>
      </c>
    </row>
    <row r="352" customFormat="1" spans="1:4">
      <c r="A352" t="s">
        <v>853</v>
      </c>
      <c r="B352">
        <v>10</v>
      </c>
      <c r="C352" t="s">
        <v>854</v>
      </c>
      <c r="D352">
        <v>16002</v>
      </c>
    </row>
    <row r="353" customFormat="1" spans="1:4">
      <c r="A353" t="s">
        <v>855</v>
      </c>
      <c r="B353">
        <v>2</v>
      </c>
      <c r="C353" t="s">
        <v>856</v>
      </c>
      <c r="D353">
        <v>16003</v>
      </c>
    </row>
    <row r="354" customFormat="1" spans="1:4">
      <c r="A354" t="s">
        <v>857</v>
      </c>
      <c r="B354">
        <v>1</v>
      </c>
      <c r="C354" t="s">
        <v>858</v>
      </c>
      <c r="D354">
        <v>16004</v>
      </c>
    </row>
    <row r="355" customFormat="1" spans="1:4">
      <c r="A355" t="s">
        <v>859</v>
      </c>
      <c r="B355">
        <v>1</v>
      </c>
      <c r="C355" t="s">
        <v>860</v>
      </c>
      <c r="D355">
        <v>16005</v>
      </c>
    </row>
    <row r="356" customFormat="1" spans="1:4">
      <c r="A356" t="s">
        <v>861</v>
      </c>
      <c r="B356" s="24" t="s">
        <v>862</v>
      </c>
      <c r="C356" t="s">
        <v>863</v>
      </c>
      <c r="D356">
        <v>16006</v>
      </c>
    </row>
    <row r="357" customFormat="1" spans="1:4">
      <c r="A357" t="s">
        <v>864</v>
      </c>
      <c r="B357" s="24" t="s">
        <v>215</v>
      </c>
      <c r="C357" t="s">
        <v>865</v>
      </c>
      <c r="D357">
        <v>16007</v>
      </c>
    </row>
    <row r="358" customFormat="1" spans="1:4">
      <c r="A358" t="s">
        <v>866</v>
      </c>
      <c r="B358" s="24" t="s">
        <v>867</v>
      </c>
      <c r="C358" t="s">
        <v>868</v>
      </c>
      <c r="D358">
        <v>16008</v>
      </c>
    </row>
    <row r="359" spans="1:4">
      <c r="A359" t="s">
        <v>869</v>
      </c>
      <c r="B359">
        <v>100</v>
      </c>
      <c r="C359" t="s">
        <v>870</v>
      </c>
      <c r="D359">
        <v>17001</v>
      </c>
    </row>
    <row r="360" spans="1:4">
      <c r="A360" t="s">
        <v>871</v>
      </c>
      <c r="B360" t="s">
        <v>872</v>
      </c>
      <c r="C360" t="s">
        <v>873</v>
      </c>
      <c r="D360">
        <v>17002</v>
      </c>
    </row>
    <row r="361" spans="1:4">
      <c r="A361" t="s">
        <v>874</v>
      </c>
      <c r="B361" t="s">
        <v>875</v>
      </c>
      <c r="C361" t="s">
        <v>876</v>
      </c>
      <c r="D361">
        <v>17003</v>
      </c>
    </row>
    <row r="362" spans="1:4">
      <c r="A362" t="s">
        <v>877</v>
      </c>
      <c r="B362">
        <v>150</v>
      </c>
      <c r="C362" t="s">
        <v>878</v>
      </c>
      <c r="D362">
        <v>17004</v>
      </c>
    </row>
    <row r="363" spans="1:4">
      <c r="A363" t="s">
        <v>879</v>
      </c>
      <c r="B363" t="s">
        <v>880</v>
      </c>
      <c r="C363" t="s">
        <v>881</v>
      </c>
      <c r="D363">
        <v>17005</v>
      </c>
    </row>
    <row r="364" spans="1:4">
      <c r="A364" t="s">
        <v>882</v>
      </c>
      <c r="B364" t="s">
        <v>883</v>
      </c>
      <c r="C364" t="s">
        <v>884</v>
      </c>
      <c r="D364">
        <v>17006</v>
      </c>
    </row>
    <row r="365" customFormat="1" spans="1:4">
      <c r="A365" t="s">
        <v>885</v>
      </c>
      <c r="B365">
        <v>18</v>
      </c>
      <c r="C365" t="s">
        <v>886</v>
      </c>
      <c r="D365">
        <v>17007</v>
      </c>
    </row>
    <row r="366" customFormat="1" spans="1:4">
      <c r="A366" t="s">
        <v>887</v>
      </c>
      <c r="B366" t="s">
        <v>888</v>
      </c>
      <c r="C366" t="s">
        <v>889</v>
      </c>
      <c r="D366">
        <v>17008</v>
      </c>
    </row>
    <row r="367" customFormat="1" spans="1:4">
      <c r="A367" t="s">
        <v>890</v>
      </c>
      <c r="B367" t="s">
        <v>891</v>
      </c>
      <c r="C367" t="s">
        <v>892</v>
      </c>
      <c r="D367">
        <v>17009</v>
      </c>
    </row>
    <row r="368" s="33" customFormat="1" spans="1:4">
      <c r="A368" s="33" t="s">
        <v>893</v>
      </c>
      <c r="B368" s="33">
        <v>4</v>
      </c>
      <c r="C368" s="33" t="s">
        <v>894</v>
      </c>
      <c r="D368" s="33">
        <v>17010</v>
      </c>
    </row>
    <row r="369" s="33" customFormat="1" spans="1:4">
      <c r="A369" s="33" t="s">
        <v>895</v>
      </c>
      <c r="B369" s="33" t="s">
        <v>896</v>
      </c>
      <c r="C369" s="33" t="s">
        <v>897</v>
      </c>
      <c r="D369" s="33">
        <v>17011</v>
      </c>
    </row>
    <row r="370" s="33" customFormat="1" spans="1:4">
      <c r="A370" s="33" t="s">
        <v>898</v>
      </c>
      <c r="B370" s="33" t="s">
        <v>899</v>
      </c>
      <c r="C370" s="33" t="s">
        <v>900</v>
      </c>
      <c r="D370" s="33">
        <v>17012</v>
      </c>
    </row>
    <row r="371" s="33" customFormat="1" spans="1:4">
      <c r="A371" s="33" t="s">
        <v>901</v>
      </c>
      <c r="B371" s="33">
        <v>6</v>
      </c>
      <c r="C371" s="33" t="s">
        <v>902</v>
      </c>
      <c r="D371" s="33">
        <v>17013</v>
      </c>
    </row>
    <row r="372" s="33" customFormat="1" spans="1:4">
      <c r="A372" s="33" t="s">
        <v>903</v>
      </c>
      <c r="B372" s="33" t="s">
        <v>904</v>
      </c>
      <c r="C372" s="33" t="s">
        <v>905</v>
      </c>
      <c r="D372" s="33">
        <v>17014</v>
      </c>
    </row>
    <row r="373" s="33" customFormat="1" spans="1:4">
      <c r="A373" s="33" t="s">
        <v>906</v>
      </c>
      <c r="B373" s="33" t="s">
        <v>907</v>
      </c>
      <c r="C373" s="33" t="s">
        <v>908</v>
      </c>
      <c r="D373" s="33">
        <v>17015</v>
      </c>
    </row>
    <row r="374" spans="1:4">
      <c r="A374" t="s">
        <v>909</v>
      </c>
      <c r="B374" s="24" t="s">
        <v>910</v>
      </c>
      <c r="C374" t="s">
        <v>911</v>
      </c>
      <c r="D374">
        <v>18001</v>
      </c>
    </row>
    <row r="375" spans="1:4">
      <c r="A375" t="s">
        <v>912</v>
      </c>
      <c r="B375" s="24" t="s">
        <v>913</v>
      </c>
      <c r="C375" t="s">
        <v>914</v>
      </c>
      <c r="D375">
        <v>18002</v>
      </c>
    </row>
    <row r="376" spans="1:4">
      <c r="A376" t="s">
        <v>915</v>
      </c>
      <c r="B376" s="24" t="s">
        <v>916</v>
      </c>
      <c r="C376" t="s">
        <v>917</v>
      </c>
      <c r="D376">
        <v>18003</v>
      </c>
    </row>
    <row r="377" spans="1:4">
      <c r="A377" t="s">
        <v>918</v>
      </c>
      <c r="B377" s="53">
        <v>0.3</v>
      </c>
      <c r="C377" t="s">
        <v>919</v>
      </c>
      <c r="D377">
        <v>18004</v>
      </c>
    </row>
    <row r="378" spans="1:4">
      <c r="A378" t="s">
        <v>920</v>
      </c>
      <c r="B378" s="54" t="s">
        <v>921</v>
      </c>
      <c r="C378" t="s">
        <v>922</v>
      </c>
      <c r="D378">
        <v>18005</v>
      </c>
    </row>
    <row r="379" customFormat="1" spans="1:4">
      <c r="A379" t="s">
        <v>923</v>
      </c>
      <c r="B379" s="54" t="s">
        <v>924</v>
      </c>
      <c r="C379" t="s">
        <v>925</v>
      </c>
      <c r="D379">
        <v>18006</v>
      </c>
    </row>
    <row r="380" customFormat="1" spans="1:4">
      <c r="A380" t="s">
        <v>926</v>
      </c>
      <c r="B380" s="54" t="s">
        <v>927</v>
      </c>
      <c r="C380" t="s">
        <v>928</v>
      </c>
      <c r="D380">
        <v>18007</v>
      </c>
    </row>
    <row r="381" spans="1:4">
      <c r="A381" t="s">
        <v>929</v>
      </c>
      <c r="B381">
        <v>10</v>
      </c>
      <c r="C381" t="s">
        <v>930</v>
      </c>
      <c r="D381">
        <v>19001</v>
      </c>
    </row>
    <row r="382" spans="1:4">
      <c r="A382" t="s">
        <v>931</v>
      </c>
      <c r="B382">
        <v>15</v>
      </c>
      <c r="C382" t="s">
        <v>932</v>
      </c>
      <c r="D382">
        <v>19002</v>
      </c>
    </row>
    <row r="383" spans="1:4">
      <c r="A383" t="s">
        <v>933</v>
      </c>
      <c r="B383">
        <v>3</v>
      </c>
      <c r="C383" t="s">
        <v>934</v>
      </c>
      <c r="D383">
        <v>19003</v>
      </c>
    </row>
    <row r="384" spans="1:4">
      <c r="A384" t="s">
        <v>935</v>
      </c>
      <c r="B384" s="24" t="s">
        <v>936</v>
      </c>
      <c r="C384" t="s">
        <v>937</v>
      </c>
      <c r="D384">
        <v>20001</v>
      </c>
    </row>
    <row r="385" spans="1:4">
      <c r="A385" t="s">
        <v>938</v>
      </c>
      <c r="B385" s="24" t="s">
        <v>939</v>
      </c>
      <c r="C385" t="s">
        <v>940</v>
      </c>
      <c r="D385">
        <v>20002</v>
      </c>
    </row>
    <row r="386" spans="1:4">
      <c r="A386" t="s">
        <v>941</v>
      </c>
      <c r="B386" s="24" t="s">
        <v>942</v>
      </c>
      <c r="C386" t="s">
        <v>943</v>
      </c>
      <c r="D386">
        <v>20003</v>
      </c>
    </row>
    <row r="387" spans="1:4">
      <c r="A387" t="s">
        <v>944</v>
      </c>
      <c r="B387" s="24" t="s">
        <v>945</v>
      </c>
      <c r="C387" t="s">
        <v>946</v>
      </c>
      <c r="D387">
        <v>20004</v>
      </c>
    </row>
    <row r="388" spans="1:4">
      <c r="A388" t="s">
        <v>947</v>
      </c>
      <c r="B388" s="24" t="s">
        <v>948</v>
      </c>
      <c r="C388" t="s">
        <v>949</v>
      </c>
      <c r="D388">
        <v>20005</v>
      </c>
    </row>
    <row r="389" spans="1:4">
      <c r="A389" t="s">
        <v>950</v>
      </c>
      <c r="B389" s="53">
        <v>80001</v>
      </c>
      <c r="C389" t="s">
        <v>951</v>
      </c>
      <c r="D389">
        <v>20006</v>
      </c>
    </row>
    <row r="390" spans="1:4">
      <c r="A390" t="s">
        <v>952</v>
      </c>
      <c r="B390">
        <v>1800</v>
      </c>
      <c r="C390" t="s">
        <v>953</v>
      </c>
      <c r="D390">
        <v>20007</v>
      </c>
    </row>
    <row r="391" spans="1:4">
      <c r="A391" t="s">
        <v>954</v>
      </c>
      <c r="B391">
        <v>6</v>
      </c>
      <c r="C391" t="s">
        <v>955</v>
      </c>
      <c r="D391">
        <v>20009</v>
      </c>
    </row>
    <row r="392" spans="1:4">
      <c r="A392" t="s">
        <v>956</v>
      </c>
      <c r="B392">
        <v>2</v>
      </c>
      <c r="C392" t="s">
        <v>957</v>
      </c>
      <c r="D392">
        <v>20010</v>
      </c>
    </row>
    <row r="393" spans="1:4">
      <c r="A393" t="s">
        <v>958</v>
      </c>
      <c r="B393" s="24" t="s">
        <v>959</v>
      </c>
      <c r="C393" t="s">
        <v>960</v>
      </c>
      <c r="D393">
        <v>20011</v>
      </c>
    </row>
    <row r="394" spans="1:4">
      <c r="A394" t="s">
        <v>961</v>
      </c>
      <c r="B394">
        <v>158</v>
      </c>
      <c r="C394" t="s">
        <v>962</v>
      </c>
      <c r="D394">
        <v>21001</v>
      </c>
    </row>
    <row r="395" spans="1:4">
      <c r="A395" t="s">
        <v>963</v>
      </c>
      <c r="B395" t="s">
        <v>964</v>
      </c>
      <c r="C395" t="s">
        <v>965</v>
      </c>
      <c r="D395">
        <v>21002</v>
      </c>
    </row>
    <row r="396" customFormat="1" ht="15" customHeight="1" spans="1:4">
      <c r="A396" t="s">
        <v>966</v>
      </c>
      <c r="B396" s="24" t="s">
        <v>967</v>
      </c>
      <c r="C396" t="s">
        <v>968</v>
      </c>
      <c r="D396">
        <v>21003</v>
      </c>
    </row>
    <row r="397" customFormat="1" ht="15" customHeight="1" spans="1:4">
      <c r="A397" t="s">
        <v>969</v>
      </c>
      <c r="B397" s="24" t="s">
        <v>970</v>
      </c>
      <c r="C397" t="s">
        <v>971</v>
      </c>
      <c r="D397">
        <v>21004</v>
      </c>
    </row>
    <row r="398" customFormat="1" ht="15" customHeight="1" spans="1:4">
      <c r="A398" t="s">
        <v>972</v>
      </c>
      <c r="B398" t="s">
        <v>973</v>
      </c>
      <c r="C398" t="s">
        <v>974</v>
      </c>
      <c r="D398">
        <v>21005</v>
      </c>
    </row>
    <row r="399" customFormat="1" spans="1:4">
      <c r="A399" t="s">
        <v>975</v>
      </c>
      <c r="B399" s="24" t="s">
        <v>976</v>
      </c>
      <c r="C399" t="s">
        <v>977</v>
      </c>
      <c r="D399">
        <v>21006</v>
      </c>
    </row>
    <row r="400" spans="1:4">
      <c r="A400" t="s">
        <v>978</v>
      </c>
      <c r="B400">
        <v>3.5</v>
      </c>
      <c r="C400" t="s">
        <v>979</v>
      </c>
      <c r="D400">
        <v>21007</v>
      </c>
    </row>
    <row r="401" spans="1:4">
      <c r="A401" t="s">
        <v>980</v>
      </c>
      <c r="B401">
        <v>1</v>
      </c>
      <c r="C401" t="s">
        <v>981</v>
      </c>
      <c r="D401">
        <v>22001</v>
      </c>
    </row>
    <row r="402" spans="1:4">
      <c r="A402" t="s">
        <v>982</v>
      </c>
      <c r="B402">
        <v>1</v>
      </c>
      <c r="C402" t="s">
        <v>983</v>
      </c>
      <c r="D402">
        <v>22002</v>
      </c>
    </row>
    <row r="403" spans="1:4">
      <c r="A403" t="s">
        <v>984</v>
      </c>
      <c r="B403">
        <v>300</v>
      </c>
      <c r="C403" t="s">
        <v>985</v>
      </c>
      <c r="D403">
        <v>22003</v>
      </c>
    </row>
    <row r="404" spans="1:4">
      <c r="A404" t="s">
        <v>986</v>
      </c>
      <c r="B404">
        <v>0.05</v>
      </c>
      <c r="C404" t="s">
        <v>987</v>
      </c>
      <c r="D404">
        <v>22004</v>
      </c>
    </row>
    <row r="405" spans="1:4">
      <c r="A405" t="s">
        <v>988</v>
      </c>
      <c r="B405" s="55" t="s">
        <v>989</v>
      </c>
      <c r="C405" t="s">
        <v>990</v>
      </c>
      <c r="D405">
        <v>22005</v>
      </c>
    </row>
  </sheetData>
  <sortState ref="A5:D140">
    <sortCondition ref="D5:D140"/>
  </sortState>
  <conditionalFormatting sqref="D24">
    <cfRule type="duplicateValues" dxfId="0" priority="44"/>
    <cfRule type="duplicateValues" dxfId="0" priority="43"/>
  </conditionalFormatting>
  <conditionalFormatting sqref="D53">
    <cfRule type="duplicateValues" dxfId="0" priority="600"/>
    <cfRule type="duplicateValues" dxfId="0" priority="601"/>
  </conditionalFormatting>
  <conditionalFormatting sqref="D54">
    <cfRule type="duplicateValues" dxfId="0" priority="598"/>
    <cfRule type="duplicateValues" dxfId="0" priority="599"/>
  </conditionalFormatting>
  <conditionalFormatting sqref="D55">
    <cfRule type="duplicateValues" dxfId="0" priority="596"/>
    <cfRule type="duplicateValues" dxfId="0" priority="597"/>
  </conditionalFormatting>
  <conditionalFormatting sqref="D56">
    <cfRule type="duplicateValues" dxfId="0" priority="594"/>
    <cfRule type="duplicateValues" dxfId="0" priority="595"/>
  </conditionalFormatting>
  <conditionalFormatting sqref="D57">
    <cfRule type="duplicateValues" dxfId="0" priority="592"/>
    <cfRule type="duplicateValues" dxfId="0" priority="593"/>
  </conditionalFormatting>
  <conditionalFormatting sqref="D83"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</conditionalFormatting>
  <conditionalFormatting sqref="D89"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/>
  </conditionalFormatting>
  <conditionalFormatting sqref="D90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</conditionalFormatting>
  <conditionalFormatting sqref="D91"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</conditionalFormatting>
  <conditionalFormatting sqref="D92"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</conditionalFormatting>
  <conditionalFormatting sqref="D116"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</conditionalFormatting>
  <conditionalFormatting sqref="D144"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</conditionalFormatting>
  <conditionalFormatting sqref="D151"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D155"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D158"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</conditionalFormatting>
  <conditionalFormatting sqref="D159"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D160"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</conditionalFormatting>
  <conditionalFormatting sqref="D223"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</conditionalFormatting>
  <conditionalFormatting sqref="D224"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</conditionalFormatting>
  <conditionalFormatting sqref="D228"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D266">
    <cfRule type="duplicateValues" dxfId="0" priority="554"/>
    <cfRule type="duplicateValues" dxfId="0" priority="555"/>
    <cfRule type="duplicateValues" dxfId="0" priority="556"/>
    <cfRule type="duplicateValues" dxfId="0" priority="557"/>
  </conditionalFormatting>
  <conditionalFormatting sqref="D267">
    <cfRule type="duplicateValues" dxfId="0" priority="546"/>
    <cfRule type="duplicateValues" dxfId="0" priority="547"/>
    <cfRule type="duplicateValues" dxfId="0" priority="548"/>
    <cfRule type="duplicateValues" dxfId="0" priority="549"/>
  </conditionalFormatting>
  <conditionalFormatting sqref="D268">
    <cfRule type="duplicateValues" dxfId="0" priority="542"/>
    <cfRule type="duplicateValues" dxfId="0" priority="543"/>
    <cfRule type="duplicateValues" dxfId="0" priority="544"/>
    <cfRule type="duplicateValues" dxfId="0" priority="545"/>
  </conditionalFormatting>
  <conditionalFormatting sqref="D269">
    <cfRule type="duplicateValues" dxfId="0" priority="538"/>
    <cfRule type="duplicateValues" dxfId="0" priority="539"/>
    <cfRule type="duplicateValues" dxfId="0" priority="540"/>
    <cfRule type="duplicateValues" dxfId="0" priority="541"/>
  </conditionalFormatting>
  <conditionalFormatting sqref="D271"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</conditionalFormatting>
  <conditionalFormatting sqref="D272"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D297"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D299"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</conditionalFormatting>
  <conditionalFormatting sqref="D307"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</conditionalFormatting>
  <conditionalFormatting sqref="D314"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</conditionalFormatting>
  <conditionalFormatting sqref="D315"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</conditionalFormatting>
  <conditionalFormatting sqref="D316"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</conditionalFormatting>
  <conditionalFormatting sqref="D317"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</conditionalFormatting>
  <conditionalFormatting sqref="D334"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</conditionalFormatting>
  <conditionalFormatting sqref="D335"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</conditionalFormatting>
  <conditionalFormatting sqref="D338"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</conditionalFormatting>
  <conditionalFormatting sqref="D339"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</conditionalFormatting>
  <conditionalFormatting sqref="D351"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</conditionalFormatting>
  <conditionalFormatting sqref="D352"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</conditionalFormatting>
  <conditionalFormatting sqref="D353"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</conditionalFormatting>
  <conditionalFormatting sqref="D354"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</conditionalFormatting>
  <conditionalFormatting sqref="D355"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</conditionalFormatting>
  <conditionalFormatting sqref="D356"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</conditionalFormatting>
  <conditionalFormatting sqref="D357"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</conditionalFormatting>
  <conditionalFormatting sqref="D358"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</conditionalFormatting>
  <conditionalFormatting sqref="D68:D70"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</conditionalFormatting>
  <conditionalFormatting sqref="D71:D75"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</conditionalFormatting>
  <conditionalFormatting sqref="D76:D80"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</conditionalFormatting>
  <conditionalFormatting sqref="D81:D82"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</conditionalFormatting>
  <conditionalFormatting sqref="D84:D86"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</conditionalFormatting>
  <conditionalFormatting sqref="D87:D88"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</conditionalFormatting>
  <conditionalFormatting sqref="D93:D96"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</conditionalFormatting>
  <conditionalFormatting sqref="D97:D99"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D100:D101"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</conditionalFormatting>
  <conditionalFormatting sqref="D102:D107"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D108:D11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D149:D150"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</conditionalFormatting>
  <conditionalFormatting sqref="D152:D154"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</conditionalFormatting>
  <conditionalFormatting sqref="D225:D227"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</conditionalFormatting>
  <conditionalFormatting sqref="D273:D281"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</conditionalFormatting>
  <conditionalFormatting sqref="D318:D322"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D336:D337"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</conditionalFormatting>
  <conditionalFormatting sqref="D341:D342"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</conditionalFormatting>
  <conditionalFormatting sqref="D368:D373"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D398:D399"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D1:D20 D32:D67 D117:D143 D111:D115 D161:D168 D400:D1048576 D300:D306 D270 D374:D397 D298 D323:D333 D359:D367 D350 D340">
    <cfRule type="duplicateValues" dxfId="0" priority="589"/>
    <cfRule type="duplicateValues" dxfId="0" priority="590"/>
  </conditionalFormatting>
  <conditionalFormatting sqref="D1:D23 D25:D67 D117:D143 D111:D115 D161:D222 D400:D1048576 D323:D333 D248:D270 D374:D397 D298 D300:D306 D350 D359:D367 D340">
    <cfRule type="duplicateValues" dxfId="0" priority="536"/>
    <cfRule type="duplicateValues" dxfId="0" priority="537"/>
  </conditionalFormatting>
  <conditionalFormatting sqref="D5:D20 D32:D52 D58:D67 D111:D115 D117:D137 D139:D143">
    <cfRule type="duplicateValues" dxfId="0" priority="603"/>
  </conditionalFormatting>
  <conditionalFormatting sqref="D5:D20 D32:D52 D58:D67 D117:D143 D111:D115 D161:D168 D400:D1184 D350 D340 D270 D374:D397 D323:D333 D300:D306 D359:D367 D298">
    <cfRule type="duplicateValues" dxfId="0" priority="602"/>
  </conditionalFormatting>
  <conditionalFormatting sqref="D145:D148 D156:D157"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</conditionalFormatting>
  <conditionalFormatting sqref="D169:D222 D248:D265">
    <cfRule type="duplicateValues" dxfId="0" priority="570"/>
    <cfRule type="duplicateValues" dxfId="0" priority="571"/>
    <cfRule type="duplicateValues" dxfId="0" priority="572"/>
    <cfRule type="duplicateValues" dxfId="0" priority="573"/>
  </conditionalFormatting>
  <conditionalFormatting sqref="D229 D237 D235 D233 D231"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D230 D238 D236 D234 D232"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</conditionalFormatting>
  <conditionalFormatting sqref="D239 D241"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D240 D242:D247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</conditionalFormatting>
  <conditionalFormatting sqref="D282:D288 D290 D292"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</conditionalFormatting>
  <conditionalFormatting sqref="D289 D291 D293:D296"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</conditionalFormatting>
  <conditionalFormatting sqref="D308 D310 D312"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</conditionalFormatting>
  <conditionalFormatting sqref="D309 D311 D313">
    <cfRule type="duplicateValues" dxfId="0" priority="443"/>
    <cfRule type="duplicateValues" dxfId="0" priority="444"/>
    <cfRule type="duplicateValues" dxfId="0" priority="445"/>
    <cfRule type="duplicateValues" dxfId="0" priority="446"/>
    <cfRule type="duplicateValues" dxfId="0" priority="447"/>
  </conditionalFormatting>
  <conditionalFormatting sqref="D343 D345 D347 D349"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</conditionalFormatting>
  <conditionalFormatting sqref="D344 D346 D348"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</conditionalFormatting>
  <dataValidations count="2">
    <dataValidation type="list" allowBlank="1" showInputMessage="1" showErrorMessage="1" sqref="A3:F3">
      <formula1>"int,long,float,number,string,bool,date,object,array"</formula1>
    </dataValidation>
    <dataValidation type="list" allowBlank="1" showInputMessage="1" showErrorMessage="1" sqref="A4:F4">
      <formula1>"cs,c,s"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workbookViewId="0">
      <selection activeCell="Q32" sqref="Q32"/>
    </sheetView>
  </sheetViews>
  <sheetFormatPr defaultColWidth="9" defaultRowHeight="14.25"/>
  <cols>
    <col min="2" max="3" width="12.625"/>
    <col min="4" max="4" width="11" customWidth="1"/>
    <col min="5" max="5" width="11.75" customWidth="1"/>
    <col min="9" max="9" width="11.5" customWidth="1"/>
    <col min="10" max="10" width="9.875" customWidth="1"/>
    <col min="16" max="16" width="13.5" customWidth="1"/>
    <col min="18" max="18" width="12.625" customWidth="1"/>
    <col min="19" max="20" width="12.625"/>
  </cols>
  <sheetData>
    <row r="1" s="17" customFormat="1" spans="1:10">
      <c r="A1" s="17" t="s">
        <v>991</v>
      </c>
      <c r="B1" s="17" t="s">
        <v>992</v>
      </c>
      <c r="H1" s="17" t="s">
        <v>993</v>
      </c>
      <c r="I1" s="17" t="s">
        <v>994</v>
      </c>
      <c r="J1" s="17" t="s">
        <v>995</v>
      </c>
    </row>
    <row r="2" spans="1:10">
      <c r="A2">
        <v>1</v>
      </c>
      <c r="B2">
        <f>MAX(A2^$R$31*$S$31+$T$31,1)</f>
        <v>1</v>
      </c>
      <c r="H2">
        <v>1</v>
      </c>
      <c r="I2" s="25">
        <v>0.35</v>
      </c>
      <c r="J2" s="25">
        <f>I2</f>
        <v>0.35</v>
      </c>
    </row>
    <row r="3" spans="1:10">
      <c r="A3">
        <v>2</v>
      </c>
      <c r="B3">
        <f t="shared" ref="B3:B34" si="0">MAX(A3^$R$31*$S$31+$T$31,5)</f>
        <v>5</v>
      </c>
      <c r="H3">
        <v>2</v>
      </c>
      <c r="I3" s="25">
        <v>0.3</v>
      </c>
      <c r="J3" s="25">
        <f>J2*I3</f>
        <v>0.105</v>
      </c>
    </row>
    <row r="4" spans="1:10">
      <c r="A4">
        <v>3</v>
      </c>
      <c r="B4">
        <f t="shared" si="0"/>
        <v>5</v>
      </c>
      <c r="H4">
        <v>3</v>
      </c>
      <c r="I4" s="25">
        <v>0.2</v>
      </c>
      <c r="J4" s="25">
        <f>J3*I4</f>
        <v>0.021</v>
      </c>
    </row>
    <row r="5" spans="1:10">
      <c r="A5">
        <v>4</v>
      </c>
      <c r="B5">
        <f t="shared" si="0"/>
        <v>5</v>
      </c>
      <c r="H5">
        <v>4</v>
      </c>
      <c r="I5" s="25">
        <v>0.2</v>
      </c>
      <c r="J5" s="25">
        <f>J4*I5</f>
        <v>0.0042</v>
      </c>
    </row>
    <row r="6" spans="1:9">
      <c r="A6">
        <v>5</v>
      </c>
      <c r="B6">
        <f t="shared" si="0"/>
        <v>5</v>
      </c>
      <c r="I6" t="str">
        <f>_xlfn.TEXTJOIN(",",TRUE,I2:I5)</f>
        <v>0.35,0.3,0.2,0.2</v>
      </c>
    </row>
    <row r="7" spans="1:20">
      <c r="A7">
        <v>6</v>
      </c>
      <c r="B7">
        <f t="shared" si="0"/>
        <v>5</v>
      </c>
      <c r="O7" s="26"/>
      <c r="P7" s="26" t="s">
        <v>991</v>
      </c>
      <c r="Q7" s="26" t="s">
        <v>996</v>
      </c>
      <c r="R7" s="26" t="s">
        <v>997</v>
      </c>
      <c r="S7" s="26" t="s">
        <v>998</v>
      </c>
      <c r="T7" s="26" t="s">
        <v>999</v>
      </c>
    </row>
    <row r="8" spans="1:20">
      <c r="A8">
        <v>7</v>
      </c>
      <c r="B8">
        <f t="shared" si="0"/>
        <v>5</v>
      </c>
      <c r="O8" s="26" t="s">
        <v>1000</v>
      </c>
      <c r="P8" s="27">
        <v>1</v>
      </c>
      <c r="Q8" s="27">
        <v>0.3</v>
      </c>
      <c r="R8" s="27">
        <v>2</v>
      </c>
      <c r="S8" s="27">
        <f>(Q9-Q8)/(P9^$R$8-P8^$R$8)</f>
        <v>0.00133333333333333</v>
      </c>
      <c r="T8" s="27">
        <f>Q8-S8*P8^$R$8</f>
        <v>0.298666666666667</v>
      </c>
    </row>
    <row r="9" spans="1:20">
      <c r="A9">
        <v>8</v>
      </c>
      <c r="B9">
        <f t="shared" si="0"/>
        <v>5</v>
      </c>
      <c r="O9" s="26" t="s">
        <v>1001</v>
      </c>
      <c r="P9" s="27">
        <v>4</v>
      </c>
      <c r="Q9" s="27">
        <v>0.32</v>
      </c>
      <c r="R9" s="27"/>
      <c r="S9" s="27"/>
      <c r="T9" s="27"/>
    </row>
    <row r="10" spans="1:9">
      <c r="A10">
        <v>9</v>
      </c>
      <c r="B10">
        <f t="shared" si="0"/>
        <v>5</v>
      </c>
      <c r="H10" t="s">
        <v>1002</v>
      </c>
      <c r="I10" t="s">
        <v>832</v>
      </c>
    </row>
    <row r="11" spans="1:15">
      <c r="A11">
        <v>10</v>
      </c>
      <c r="B11">
        <f t="shared" si="0"/>
        <v>5</v>
      </c>
      <c r="H11" t="s">
        <v>1003</v>
      </c>
      <c r="I11" t="s">
        <v>835</v>
      </c>
      <c r="O11" t="s">
        <v>1004</v>
      </c>
    </row>
    <row r="12" spans="1:15">
      <c r="A12">
        <v>11</v>
      </c>
      <c r="B12">
        <f t="shared" si="0"/>
        <v>5</v>
      </c>
      <c r="H12" t="s">
        <v>1005</v>
      </c>
      <c r="I12" t="s">
        <v>838</v>
      </c>
      <c r="O12" t="s">
        <v>1006</v>
      </c>
    </row>
    <row r="13" spans="1:9">
      <c r="A13">
        <v>12</v>
      </c>
      <c r="B13">
        <f t="shared" si="0"/>
        <v>5</v>
      </c>
      <c r="H13" t="s">
        <v>1007</v>
      </c>
      <c r="I13" t="s">
        <v>841</v>
      </c>
    </row>
    <row r="14" spans="1:15">
      <c r="A14">
        <v>13</v>
      </c>
      <c r="B14">
        <f t="shared" si="0"/>
        <v>5</v>
      </c>
      <c r="H14" t="s">
        <v>1008</v>
      </c>
      <c r="I14" t="s">
        <v>844</v>
      </c>
      <c r="O14" s="28" t="s">
        <v>1009</v>
      </c>
    </row>
    <row r="15" spans="1:15">
      <c r="A15">
        <v>14</v>
      </c>
      <c r="B15">
        <f t="shared" si="0"/>
        <v>5</v>
      </c>
      <c r="H15" t="s">
        <v>1010</v>
      </c>
      <c r="I15" t="s">
        <v>847</v>
      </c>
      <c r="O15" t="s">
        <v>829</v>
      </c>
    </row>
    <row r="16" spans="1:2">
      <c r="A16">
        <v>15</v>
      </c>
      <c r="B16">
        <f t="shared" si="0"/>
        <v>5</v>
      </c>
    </row>
    <row r="17" spans="1:19">
      <c r="A17">
        <v>16</v>
      </c>
      <c r="B17">
        <f t="shared" si="0"/>
        <v>5</v>
      </c>
      <c r="P17" s="17" t="s">
        <v>1011</v>
      </c>
      <c r="Q17" s="17" t="s">
        <v>1012</v>
      </c>
      <c r="R17" s="17" t="s">
        <v>1013</v>
      </c>
      <c r="S17" s="17" t="s">
        <v>1012</v>
      </c>
    </row>
    <row r="18" spans="1:17">
      <c r="A18">
        <v>17</v>
      </c>
      <c r="B18">
        <f t="shared" si="0"/>
        <v>5</v>
      </c>
      <c r="H18" s="17" t="s">
        <v>1002</v>
      </c>
      <c r="I18" s="17" t="s">
        <v>1003</v>
      </c>
      <c r="J18" s="17" t="s">
        <v>1005</v>
      </c>
      <c r="K18" s="17" t="s">
        <v>1007</v>
      </c>
      <c r="L18" s="17" t="s">
        <v>1008</v>
      </c>
      <c r="M18" s="17" t="s">
        <v>1010</v>
      </c>
      <c r="O18" s="17" t="s">
        <v>1014</v>
      </c>
      <c r="P18">
        <v>30</v>
      </c>
      <c r="Q18">
        <f>P18/10</f>
        <v>3</v>
      </c>
    </row>
    <row r="19" spans="1:17">
      <c r="A19">
        <v>18</v>
      </c>
      <c r="B19">
        <f t="shared" si="0"/>
        <v>5</v>
      </c>
      <c r="H19">
        <v>0.2</v>
      </c>
      <c r="I19">
        <v>0.2</v>
      </c>
      <c r="J19">
        <v>0.3</v>
      </c>
      <c r="K19">
        <v>0.35</v>
      </c>
      <c r="L19">
        <v>0.35</v>
      </c>
      <c r="M19">
        <v>0.35</v>
      </c>
      <c r="O19" s="17" t="s">
        <v>1015</v>
      </c>
      <c r="P19">
        <v>50</v>
      </c>
      <c r="Q19">
        <f t="shared" ref="Q19:Q25" si="1">P19/10</f>
        <v>5</v>
      </c>
    </row>
    <row r="20" spans="1:17">
      <c r="A20">
        <v>19</v>
      </c>
      <c r="B20">
        <f t="shared" si="0"/>
        <v>5</v>
      </c>
      <c r="H20">
        <v>0.04</v>
      </c>
      <c r="I20">
        <v>0.06</v>
      </c>
      <c r="J20">
        <v>0.09</v>
      </c>
      <c r="K20">
        <v>0.105</v>
      </c>
      <c r="L20">
        <v>0.105</v>
      </c>
      <c r="M20">
        <v>0.105</v>
      </c>
      <c r="O20" s="17" t="s">
        <v>1002</v>
      </c>
      <c r="P20">
        <v>70</v>
      </c>
      <c r="Q20">
        <f t="shared" si="1"/>
        <v>7</v>
      </c>
    </row>
    <row r="21" spans="1:17">
      <c r="A21">
        <v>20</v>
      </c>
      <c r="B21">
        <f t="shared" si="0"/>
        <v>5</v>
      </c>
      <c r="H21">
        <v>0</v>
      </c>
      <c r="I21">
        <v>0</v>
      </c>
      <c r="J21">
        <v>0</v>
      </c>
      <c r="K21">
        <v>0.021</v>
      </c>
      <c r="L21">
        <v>0.0105</v>
      </c>
      <c r="M21">
        <v>0.021</v>
      </c>
      <c r="O21" s="17" t="s">
        <v>1003</v>
      </c>
      <c r="P21">
        <v>90</v>
      </c>
      <c r="Q21">
        <f t="shared" si="1"/>
        <v>9</v>
      </c>
    </row>
    <row r="22" spans="1:17">
      <c r="A22">
        <v>21</v>
      </c>
      <c r="B22">
        <f t="shared" si="0"/>
        <v>5</v>
      </c>
      <c r="H22">
        <v>0</v>
      </c>
      <c r="I22">
        <v>0</v>
      </c>
      <c r="J22">
        <v>0</v>
      </c>
      <c r="K22">
        <v>0</v>
      </c>
      <c r="L22">
        <v>0.00105</v>
      </c>
      <c r="M22">
        <v>0.0042</v>
      </c>
      <c r="O22" s="17" t="s">
        <v>1005</v>
      </c>
      <c r="P22">
        <v>110</v>
      </c>
      <c r="Q22">
        <f t="shared" si="1"/>
        <v>11</v>
      </c>
    </row>
    <row r="23" spans="1:17">
      <c r="A23">
        <v>22</v>
      </c>
      <c r="B23">
        <f t="shared" si="0"/>
        <v>5</v>
      </c>
      <c r="O23" s="17" t="s">
        <v>1007</v>
      </c>
      <c r="P23">
        <v>130</v>
      </c>
      <c r="Q23">
        <f t="shared" si="1"/>
        <v>13</v>
      </c>
    </row>
    <row r="24" spans="1:17">
      <c r="A24">
        <v>23</v>
      </c>
      <c r="B24">
        <f t="shared" si="0"/>
        <v>5</v>
      </c>
      <c r="O24" s="17" t="s">
        <v>1008</v>
      </c>
      <c r="P24">
        <v>150</v>
      </c>
      <c r="Q24">
        <f t="shared" si="1"/>
        <v>15</v>
      </c>
    </row>
    <row r="25" spans="1:17">
      <c r="A25">
        <v>24</v>
      </c>
      <c r="B25">
        <f t="shared" si="0"/>
        <v>5</v>
      </c>
      <c r="O25" s="17" t="s">
        <v>1010</v>
      </c>
      <c r="P25">
        <v>170</v>
      </c>
      <c r="Q25">
        <f t="shared" si="1"/>
        <v>17</v>
      </c>
    </row>
    <row r="26" spans="1:2">
      <c r="A26">
        <v>25</v>
      </c>
      <c r="B26">
        <f t="shared" si="0"/>
        <v>5</v>
      </c>
    </row>
    <row r="27" spans="1:2">
      <c r="A27">
        <v>26</v>
      </c>
      <c r="B27">
        <f t="shared" si="0"/>
        <v>5</v>
      </c>
    </row>
    <row r="28" spans="1:15">
      <c r="A28">
        <v>27</v>
      </c>
      <c r="B28">
        <f t="shared" si="0"/>
        <v>5</v>
      </c>
      <c r="O28" s="17" t="s">
        <v>1016</v>
      </c>
    </row>
    <row r="29" spans="1:2">
      <c r="A29">
        <v>28</v>
      </c>
      <c r="B29">
        <f t="shared" si="0"/>
        <v>5</v>
      </c>
    </row>
    <row r="30" spans="1:20">
      <c r="A30">
        <v>29</v>
      </c>
      <c r="B30">
        <f t="shared" si="0"/>
        <v>5</v>
      </c>
      <c r="O30" s="26"/>
      <c r="P30" s="26" t="s">
        <v>991</v>
      </c>
      <c r="Q30" s="26" t="s">
        <v>996</v>
      </c>
      <c r="R30" s="26" t="s">
        <v>997</v>
      </c>
      <c r="S30" s="26" t="s">
        <v>998</v>
      </c>
      <c r="T30" s="26" t="s">
        <v>999</v>
      </c>
    </row>
    <row r="31" spans="1:20">
      <c r="A31">
        <v>30</v>
      </c>
      <c r="B31">
        <f t="shared" si="0"/>
        <v>5</v>
      </c>
      <c r="O31" s="26" t="s">
        <v>1000</v>
      </c>
      <c r="P31" s="27">
        <v>1</v>
      </c>
      <c r="Q31" s="27">
        <v>1</v>
      </c>
      <c r="R31" s="27">
        <v>2</v>
      </c>
      <c r="S31" s="27">
        <f>(Q32-Q31)/(P32^$R$8-P31^$R$8)</f>
        <v>0</v>
      </c>
      <c r="T31" s="27">
        <f>Q31-S31*P31^$R$8</f>
        <v>1</v>
      </c>
    </row>
    <row r="32" spans="1:20">
      <c r="A32">
        <v>31</v>
      </c>
      <c r="B32">
        <f t="shared" si="0"/>
        <v>5</v>
      </c>
      <c r="O32" s="26" t="s">
        <v>1001</v>
      </c>
      <c r="P32" s="27">
        <v>60</v>
      </c>
      <c r="Q32" s="27">
        <v>1</v>
      </c>
      <c r="R32" s="27"/>
      <c r="S32" s="27"/>
      <c r="T32" s="27"/>
    </row>
    <row r="33" spans="1:2">
      <c r="A33">
        <v>32</v>
      </c>
      <c r="B33">
        <f t="shared" si="0"/>
        <v>5</v>
      </c>
    </row>
    <row r="34" spans="1:2">
      <c r="A34">
        <v>33</v>
      </c>
      <c r="B34">
        <f t="shared" si="0"/>
        <v>5</v>
      </c>
    </row>
    <row r="35" spans="1:2">
      <c r="A35">
        <v>34</v>
      </c>
      <c r="B35">
        <f t="shared" ref="B35:B61" si="2">MAX(A35^$R$31*$S$31+$T$31,5)</f>
        <v>5</v>
      </c>
    </row>
    <row r="36" spans="1:2">
      <c r="A36">
        <v>35</v>
      </c>
      <c r="B36">
        <f t="shared" si="2"/>
        <v>5</v>
      </c>
    </row>
    <row r="37" spans="1:2">
      <c r="A37">
        <v>36</v>
      </c>
      <c r="B37">
        <f t="shared" si="2"/>
        <v>5</v>
      </c>
    </row>
    <row r="38" spans="1:2">
      <c r="A38">
        <v>37</v>
      </c>
      <c r="B38">
        <f t="shared" si="2"/>
        <v>5</v>
      </c>
    </row>
    <row r="39" spans="1:2">
      <c r="A39">
        <v>38</v>
      </c>
      <c r="B39">
        <f t="shared" si="2"/>
        <v>5</v>
      </c>
    </row>
    <row r="40" spans="1:2">
      <c r="A40">
        <v>39</v>
      </c>
      <c r="B40">
        <f t="shared" si="2"/>
        <v>5</v>
      </c>
    </row>
    <row r="41" spans="1:2">
      <c r="A41">
        <v>40</v>
      </c>
      <c r="B41">
        <f t="shared" si="2"/>
        <v>5</v>
      </c>
    </row>
    <row r="42" spans="1:2">
      <c r="A42">
        <v>41</v>
      </c>
      <c r="B42">
        <f t="shared" si="2"/>
        <v>5</v>
      </c>
    </row>
    <row r="43" spans="1:2">
      <c r="A43">
        <v>42</v>
      </c>
      <c r="B43">
        <f t="shared" si="2"/>
        <v>5</v>
      </c>
    </row>
    <row r="44" spans="1:2">
      <c r="A44">
        <v>43</v>
      </c>
      <c r="B44">
        <f t="shared" si="2"/>
        <v>5</v>
      </c>
    </row>
    <row r="45" spans="1:2">
      <c r="A45">
        <v>44</v>
      </c>
      <c r="B45">
        <f t="shared" si="2"/>
        <v>5</v>
      </c>
    </row>
    <row r="46" spans="1:2">
      <c r="A46">
        <v>45</v>
      </c>
      <c r="B46">
        <f t="shared" si="2"/>
        <v>5</v>
      </c>
    </row>
    <row r="47" spans="1:2">
      <c r="A47">
        <v>46</v>
      </c>
      <c r="B47">
        <f t="shared" si="2"/>
        <v>5</v>
      </c>
    </row>
    <row r="48" spans="1:2">
      <c r="A48">
        <v>47</v>
      </c>
      <c r="B48">
        <f t="shared" si="2"/>
        <v>5</v>
      </c>
    </row>
    <row r="49" spans="1:2">
      <c r="A49">
        <v>48</v>
      </c>
      <c r="B49">
        <f t="shared" si="2"/>
        <v>5</v>
      </c>
    </row>
    <row r="50" spans="1:2">
      <c r="A50">
        <v>49</v>
      </c>
      <c r="B50">
        <f t="shared" si="2"/>
        <v>5</v>
      </c>
    </row>
    <row r="51" spans="1:2">
      <c r="A51">
        <v>50</v>
      </c>
      <c r="B51">
        <f t="shared" si="2"/>
        <v>5</v>
      </c>
    </row>
    <row r="52" spans="1:2">
      <c r="A52">
        <v>51</v>
      </c>
      <c r="B52">
        <f t="shared" si="2"/>
        <v>5</v>
      </c>
    </row>
    <row r="53" spans="1:2">
      <c r="A53">
        <v>52</v>
      </c>
      <c r="B53">
        <f t="shared" si="2"/>
        <v>5</v>
      </c>
    </row>
    <row r="54" spans="1:2">
      <c r="A54">
        <v>53</v>
      </c>
      <c r="B54">
        <f t="shared" si="2"/>
        <v>5</v>
      </c>
    </row>
    <row r="55" spans="1:2">
      <c r="A55">
        <v>54</v>
      </c>
      <c r="B55">
        <f t="shared" si="2"/>
        <v>5</v>
      </c>
    </row>
    <row r="56" spans="1:2">
      <c r="A56">
        <v>55</v>
      </c>
      <c r="B56">
        <f t="shared" si="2"/>
        <v>5</v>
      </c>
    </row>
    <row r="57" spans="1:2">
      <c r="A57">
        <v>56</v>
      </c>
      <c r="B57">
        <f t="shared" si="2"/>
        <v>5</v>
      </c>
    </row>
    <row r="58" spans="1:2">
      <c r="A58">
        <v>57</v>
      </c>
      <c r="B58">
        <f t="shared" si="2"/>
        <v>5</v>
      </c>
    </row>
    <row r="59" spans="1:2">
      <c r="A59">
        <v>58</v>
      </c>
      <c r="B59">
        <f t="shared" si="2"/>
        <v>5</v>
      </c>
    </row>
    <row r="60" spans="1:2">
      <c r="A60">
        <v>59</v>
      </c>
      <c r="B60">
        <f t="shared" si="2"/>
        <v>5</v>
      </c>
    </row>
    <row r="61" spans="1:2">
      <c r="A61">
        <v>60</v>
      </c>
      <c r="B61">
        <f t="shared" si="2"/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workbookViewId="0">
      <selection activeCell="N15" sqref="N15"/>
    </sheetView>
  </sheetViews>
  <sheetFormatPr defaultColWidth="9" defaultRowHeight="14.25"/>
  <cols>
    <col min="7" max="7" width="10.75" customWidth="1"/>
    <col min="9" max="9" width="13" customWidth="1"/>
    <col min="10" max="11" width="9.375" customWidth="1"/>
    <col min="12" max="12" width="5.375" customWidth="1"/>
    <col min="19" max="19" width="13.75"/>
  </cols>
  <sheetData>
    <row r="1" spans="1:13">
      <c r="A1" s="1" t="s">
        <v>1017</v>
      </c>
      <c r="B1" s="2" t="s">
        <v>1018</v>
      </c>
      <c r="C1" s="2" t="s">
        <v>1019</v>
      </c>
      <c r="D1" s="2" t="s">
        <v>1020</v>
      </c>
      <c r="E1" s="2" t="s">
        <v>1021</v>
      </c>
      <c r="F1" s="3" t="s">
        <v>1022</v>
      </c>
      <c r="I1" s="16" t="s">
        <v>1021</v>
      </c>
      <c r="J1" s="16" t="s">
        <v>1022</v>
      </c>
      <c r="K1" s="16" t="s">
        <v>1023</v>
      </c>
      <c r="L1" s="16" t="s">
        <v>991</v>
      </c>
      <c r="M1" s="16"/>
    </row>
    <row r="2" spans="1:13">
      <c r="A2" s="4" t="s">
        <v>1014</v>
      </c>
      <c r="B2" s="5">
        <v>1</v>
      </c>
      <c r="C2" s="5">
        <v>3</v>
      </c>
      <c r="D2" s="5">
        <v>2</v>
      </c>
      <c r="E2" s="5">
        <f>D2*B2</f>
        <v>2</v>
      </c>
      <c r="F2" s="6">
        <f>C2*D2</f>
        <v>6</v>
      </c>
      <c r="I2" s="9">
        <f>(VLOOKUP(L2,$A$12:$C$21,2,FALSE)+E10)*$K$2</f>
        <v>300</v>
      </c>
      <c r="J2" s="9">
        <f>(VLOOKUP(L2,$A$12:$C$21,3,FALSE)+F10)*$K$2</f>
        <v>960</v>
      </c>
      <c r="K2" s="9">
        <v>60</v>
      </c>
      <c r="L2" s="9">
        <v>1</v>
      </c>
      <c r="M2" s="9"/>
    </row>
    <row r="3" spans="1:13">
      <c r="A3" s="7" t="s">
        <v>1015</v>
      </c>
      <c r="B3" s="8">
        <v>1</v>
      </c>
      <c r="C3" s="8">
        <v>3</v>
      </c>
      <c r="D3" s="5">
        <v>0</v>
      </c>
      <c r="E3" s="5">
        <f t="shared" ref="E3:E9" si="0">D3*B3</f>
        <v>0</v>
      </c>
      <c r="F3" s="6">
        <f t="shared" ref="F3:F9" si="1">C3*D3</f>
        <v>0</v>
      </c>
      <c r="G3" s="9"/>
      <c r="H3" s="9"/>
      <c r="I3" s="9"/>
      <c r="J3" s="9"/>
      <c r="K3" s="9"/>
      <c r="L3" s="9"/>
      <c r="M3" s="9"/>
    </row>
    <row r="4" spans="1:13">
      <c r="A4" s="7" t="s">
        <v>1002</v>
      </c>
      <c r="B4" s="8">
        <v>2</v>
      </c>
      <c r="C4" s="8">
        <v>4</v>
      </c>
      <c r="D4" s="5">
        <v>0</v>
      </c>
      <c r="E4" s="5">
        <f t="shared" si="0"/>
        <v>0</v>
      </c>
      <c r="F4" s="6">
        <f t="shared" si="1"/>
        <v>0</v>
      </c>
      <c r="G4" s="9"/>
      <c r="H4" s="9"/>
      <c r="I4" s="9"/>
      <c r="J4" s="9"/>
      <c r="K4" s="9"/>
      <c r="L4" s="9"/>
      <c r="M4" s="9"/>
    </row>
    <row r="5" spans="1:13">
      <c r="A5" s="7" t="s">
        <v>1003</v>
      </c>
      <c r="B5" s="8">
        <v>3</v>
      </c>
      <c r="C5" s="8">
        <v>5</v>
      </c>
      <c r="D5" s="5">
        <v>0</v>
      </c>
      <c r="E5" s="5">
        <f t="shared" si="0"/>
        <v>0</v>
      </c>
      <c r="F5" s="6">
        <f t="shared" si="1"/>
        <v>0</v>
      </c>
      <c r="G5" s="9"/>
      <c r="H5" s="9"/>
      <c r="I5" s="9"/>
      <c r="J5" s="9"/>
      <c r="K5" s="9"/>
      <c r="L5" s="9"/>
      <c r="M5" s="9"/>
    </row>
    <row r="6" spans="1:13">
      <c r="A6" s="7" t="s">
        <v>1005</v>
      </c>
      <c r="B6" s="8">
        <v>4</v>
      </c>
      <c r="C6" s="8">
        <v>6</v>
      </c>
      <c r="D6" s="5">
        <v>0</v>
      </c>
      <c r="E6" s="5">
        <f t="shared" si="0"/>
        <v>0</v>
      </c>
      <c r="F6" s="6">
        <f t="shared" si="1"/>
        <v>0</v>
      </c>
      <c r="G6" s="9"/>
      <c r="H6" s="9"/>
      <c r="I6" s="9"/>
      <c r="J6" s="9"/>
      <c r="K6" s="9"/>
      <c r="L6" s="9"/>
      <c r="M6" s="9"/>
    </row>
    <row r="7" spans="1:13">
      <c r="A7" s="7" t="s">
        <v>1007</v>
      </c>
      <c r="B7" s="8">
        <v>6</v>
      </c>
      <c r="C7" s="8">
        <v>8</v>
      </c>
      <c r="D7" s="5">
        <v>0</v>
      </c>
      <c r="E7" s="5">
        <f t="shared" si="0"/>
        <v>0</v>
      </c>
      <c r="F7" s="6">
        <f t="shared" si="1"/>
        <v>0</v>
      </c>
      <c r="G7" s="9"/>
      <c r="H7" s="9"/>
      <c r="I7" s="9"/>
      <c r="J7" s="9"/>
      <c r="K7" s="9"/>
      <c r="L7" s="9"/>
      <c r="M7" s="9"/>
    </row>
    <row r="8" spans="1:13">
      <c r="A8" s="7" t="s">
        <v>1008</v>
      </c>
      <c r="B8" s="8">
        <v>6</v>
      </c>
      <c r="C8" s="8">
        <v>8</v>
      </c>
      <c r="D8" s="5">
        <v>0</v>
      </c>
      <c r="E8" s="5">
        <f t="shared" si="0"/>
        <v>0</v>
      </c>
      <c r="F8" s="6">
        <f t="shared" si="1"/>
        <v>0</v>
      </c>
      <c r="G8" s="9"/>
      <c r="H8" s="9"/>
      <c r="I8" s="9"/>
      <c r="J8" s="9"/>
      <c r="K8" s="9"/>
      <c r="L8" s="9"/>
      <c r="M8" s="9"/>
    </row>
    <row r="9" spans="1:13">
      <c r="A9" s="7" t="s">
        <v>1010</v>
      </c>
      <c r="B9" s="8">
        <v>7</v>
      </c>
      <c r="C9" s="8">
        <v>9</v>
      </c>
      <c r="D9" s="5">
        <v>0</v>
      </c>
      <c r="E9" s="5">
        <f t="shared" si="0"/>
        <v>0</v>
      </c>
      <c r="F9" s="6">
        <f t="shared" si="1"/>
        <v>0</v>
      </c>
      <c r="G9" s="9"/>
      <c r="H9" s="9"/>
      <c r="I9" s="9"/>
      <c r="J9" s="9"/>
      <c r="K9" s="9"/>
      <c r="L9" s="9"/>
      <c r="M9" s="9"/>
    </row>
    <row r="10" spans="1:13">
      <c r="A10" s="9"/>
      <c r="B10" s="9"/>
      <c r="C10" s="9"/>
      <c r="D10" s="9"/>
      <c r="E10" s="9">
        <f>SUM(E2:E9)</f>
        <v>2</v>
      </c>
      <c r="F10" s="9">
        <f>SUM(F2:F9)</f>
        <v>6</v>
      </c>
      <c r="G10" s="9"/>
      <c r="H10" s="9"/>
      <c r="I10" s="9"/>
      <c r="J10" s="9"/>
      <c r="K10" s="9"/>
      <c r="L10" s="9"/>
      <c r="M10" s="9"/>
    </row>
    <row r="12" spans="1:14">
      <c r="A12" s="10" t="s">
        <v>991</v>
      </c>
      <c r="B12" s="11" t="s">
        <v>1018</v>
      </c>
      <c r="C12" s="12" t="s">
        <v>1019</v>
      </c>
      <c r="I12" s="17" t="s">
        <v>1024</v>
      </c>
      <c r="M12" s="17" t="s">
        <v>1025</v>
      </c>
      <c r="N12" s="17" t="s">
        <v>1026</v>
      </c>
    </row>
    <row r="13" spans="1:20">
      <c r="A13" s="13">
        <v>1</v>
      </c>
      <c r="B13" s="14">
        <v>3</v>
      </c>
      <c r="C13" s="15">
        <v>10</v>
      </c>
      <c r="I13" t="s">
        <v>1027</v>
      </c>
      <c r="J13" t="s">
        <v>1028</v>
      </c>
      <c r="M13">
        <v>1000</v>
      </c>
      <c r="N13">
        <f>M13/J14</f>
        <v>52.6315789473684</v>
      </c>
      <c r="R13" s="18" t="s">
        <v>1029</v>
      </c>
      <c r="S13" s="19"/>
      <c r="T13" s="20"/>
    </row>
    <row r="14" spans="1:20">
      <c r="A14" s="13">
        <v>2</v>
      </c>
      <c r="B14" s="14">
        <v>4</v>
      </c>
      <c r="C14" s="15">
        <v>12</v>
      </c>
      <c r="I14">
        <v>3</v>
      </c>
      <c r="J14">
        <f>INT(I14^$S$17*$S$18+$S$19)</f>
        <v>19</v>
      </c>
      <c r="R14" s="21"/>
      <c r="S14" s="22" t="s">
        <v>1030</v>
      </c>
      <c r="T14" s="23" t="s">
        <v>1019</v>
      </c>
    </row>
    <row r="15" spans="1:20">
      <c r="A15" s="13">
        <v>3</v>
      </c>
      <c r="B15" s="14">
        <v>5</v>
      </c>
      <c r="C15" s="15">
        <v>14</v>
      </c>
      <c r="I15">
        <v>4</v>
      </c>
      <c r="J15">
        <f t="shared" ref="J15:J31" si="2">INT(I15^$S$17*$S$18+$S$19)</f>
        <v>23</v>
      </c>
      <c r="R15" s="21" t="s">
        <v>1000</v>
      </c>
      <c r="S15" s="22">
        <v>3</v>
      </c>
      <c r="T15" s="23">
        <v>20</v>
      </c>
    </row>
    <row r="16" spans="1:20">
      <c r="A16" s="13">
        <v>4</v>
      </c>
      <c r="B16" s="14">
        <v>6</v>
      </c>
      <c r="C16" s="15">
        <v>16</v>
      </c>
      <c r="I16">
        <v>5</v>
      </c>
      <c r="J16">
        <f t="shared" si="2"/>
        <v>27</v>
      </c>
      <c r="R16" s="21" t="s">
        <v>1001</v>
      </c>
      <c r="S16" s="22">
        <v>20</v>
      </c>
      <c r="T16" s="23">
        <v>60</v>
      </c>
    </row>
    <row r="17" spans="1:20">
      <c r="A17" s="13">
        <v>5</v>
      </c>
      <c r="B17" s="14">
        <v>7</v>
      </c>
      <c r="C17" s="15">
        <v>18</v>
      </c>
      <c r="I17">
        <v>6</v>
      </c>
      <c r="J17">
        <f t="shared" si="2"/>
        <v>30</v>
      </c>
      <c r="R17" s="21" t="s">
        <v>1031</v>
      </c>
      <c r="S17" s="22">
        <v>0.5</v>
      </c>
      <c r="T17" s="23"/>
    </row>
    <row r="18" spans="1:20">
      <c r="A18" s="13">
        <v>6</v>
      </c>
      <c r="B18" s="14">
        <v>8</v>
      </c>
      <c r="C18" s="15">
        <v>20</v>
      </c>
      <c r="I18">
        <v>7</v>
      </c>
      <c r="J18">
        <f t="shared" si="2"/>
        <v>33</v>
      </c>
      <c r="R18" s="21" t="s">
        <v>998</v>
      </c>
      <c r="S18" s="22">
        <f>ROUND((T16-T15)/(S16^S17-S15^S17),2)</f>
        <v>14.6</v>
      </c>
      <c r="T18" s="23"/>
    </row>
    <row r="19" spans="1:20">
      <c r="A19" s="13">
        <v>7</v>
      </c>
      <c r="B19" s="14">
        <v>9</v>
      </c>
      <c r="C19" s="15">
        <v>22</v>
      </c>
      <c r="I19">
        <v>8</v>
      </c>
      <c r="J19">
        <f t="shared" si="2"/>
        <v>36</v>
      </c>
      <c r="R19" s="21" t="s">
        <v>999</v>
      </c>
      <c r="S19" s="22">
        <f>ROUND(T15-S18*S15^S17,2)</f>
        <v>-5.29</v>
      </c>
      <c r="T19" s="23"/>
    </row>
    <row r="20" spans="1:10">
      <c r="A20" s="13">
        <v>8</v>
      </c>
      <c r="B20" s="14">
        <v>10</v>
      </c>
      <c r="C20" s="15">
        <v>24</v>
      </c>
      <c r="I20">
        <v>9</v>
      </c>
      <c r="J20">
        <f t="shared" si="2"/>
        <v>38</v>
      </c>
    </row>
    <row r="21" spans="1:18">
      <c r="A21" s="13">
        <v>9</v>
      </c>
      <c r="B21" s="14">
        <v>11</v>
      </c>
      <c r="C21" s="15">
        <v>26</v>
      </c>
      <c r="I21">
        <v>10</v>
      </c>
      <c r="J21">
        <f t="shared" si="2"/>
        <v>40</v>
      </c>
      <c r="R21" s="24" t="s">
        <v>511</v>
      </c>
    </row>
    <row r="22" spans="9:10">
      <c r="I22">
        <v>11</v>
      </c>
      <c r="J22">
        <f t="shared" si="2"/>
        <v>43</v>
      </c>
    </row>
    <row r="23" spans="9:10">
      <c r="I23">
        <v>12</v>
      </c>
      <c r="J23">
        <f t="shared" si="2"/>
        <v>45</v>
      </c>
    </row>
    <row r="24" spans="9:10">
      <c r="I24">
        <v>13</v>
      </c>
      <c r="J24">
        <f t="shared" si="2"/>
        <v>47</v>
      </c>
    </row>
    <row r="25" spans="9:10">
      <c r="I25">
        <v>14</v>
      </c>
      <c r="J25">
        <f t="shared" si="2"/>
        <v>49</v>
      </c>
    </row>
    <row r="26" spans="9:10">
      <c r="I26">
        <v>15</v>
      </c>
      <c r="J26">
        <f t="shared" si="2"/>
        <v>51</v>
      </c>
    </row>
    <row r="27" spans="9:10">
      <c r="I27">
        <v>16</v>
      </c>
      <c r="J27">
        <f t="shared" si="2"/>
        <v>53</v>
      </c>
    </row>
    <row r="28" spans="9:20">
      <c r="I28">
        <v>17</v>
      </c>
      <c r="J28">
        <f t="shared" si="2"/>
        <v>54</v>
      </c>
      <c r="P28" t="s">
        <v>1032</v>
      </c>
      <c r="Q28" t="s">
        <v>1033</v>
      </c>
      <c r="R28" t="s">
        <v>1034</v>
      </c>
      <c r="S28" t="s">
        <v>1035</v>
      </c>
      <c r="T28" t="s">
        <v>1036</v>
      </c>
    </row>
    <row r="29" spans="9:20">
      <c r="I29">
        <v>18</v>
      </c>
      <c r="J29">
        <f t="shared" si="2"/>
        <v>56</v>
      </c>
      <c r="P29">
        <v>5</v>
      </c>
      <c r="Q29">
        <v>3</v>
      </c>
      <c r="R29">
        <v>20</v>
      </c>
      <c r="S29">
        <f>Q29*$R$29</f>
        <v>60</v>
      </c>
      <c r="T29">
        <f>S29/20</f>
        <v>3</v>
      </c>
    </row>
    <row r="30" spans="9:10">
      <c r="I30">
        <v>19</v>
      </c>
      <c r="J30">
        <f t="shared" si="2"/>
        <v>58</v>
      </c>
    </row>
    <row r="31" spans="9:10">
      <c r="I31">
        <v>20</v>
      </c>
      <c r="J31">
        <f t="shared" si="2"/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#领悟技能概率</vt:lpstr>
      <vt:lpstr>#农场经营数据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凤梨熟了</cp:lastModifiedBy>
  <dcterms:created xsi:type="dcterms:W3CDTF">2021-12-05T05:02:00Z</dcterms:created>
  <dcterms:modified xsi:type="dcterms:W3CDTF">2025-05-12T06:06:35Z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C1F5484B5A194424A2713AC3A7954D44</vt:lpwstr>
  </property>
  <property fmtid="{D5CDD505-2E9C-101B-9397-08002B2CF9AE}" pid="4" name="commondata">
    <vt:lpwstr>eyJoZGlkIjoiMjA0OTE1NGNiY2U4NDY0NzFmYWRjZGNhNjE4ZTdlYzYifQ==</vt:lpwstr>
  </property>
  <property fmtid="{D5CDD505-2E9C-101B-9397-08002B2CF9AE}" pid="5" name="KSOReadingLayout">
    <vt:bool>false</vt:bool>
  </property>
</Properties>
</file>