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Z-整体模型" sheetId="2" r:id="rId1"/>
    <sheet name="Q-签到模型" sheetId="1" r:id="rId2"/>
    <sheet name="C-存钱罐模型" sheetId="4" r:id="rId3"/>
    <sheet name="vip数据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</author>
  </authors>
  <commentList>
    <comment ref="B4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最低：0(普通用户)
最高：8
</t>
        </r>
      </text>
    </comment>
    <comment ref="H5" authorId="0">
      <text>
        <r>
          <rPr>
            <b/>
            <sz val="9"/>
            <rFont val="宋体"/>
            <charset val="134"/>
          </rPr>
          <t>WIN:</t>
        </r>
        <r>
          <rPr>
            <sz val="9"/>
            <rFont val="宋体"/>
            <charset val="134"/>
          </rPr>
          <t xml:space="preserve">
每投一次币所花费的时间</t>
        </r>
      </text>
    </comment>
  </commentList>
</comments>
</file>

<file path=xl/sharedStrings.xml><?xml version="1.0" encoding="utf-8"?>
<sst xmlns="http://schemas.openxmlformats.org/spreadsheetml/2006/main" count="36" uniqueCount="23">
  <si>
    <t>公共参数</t>
  </si>
  <si>
    <t>每日签到</t>
  </si>
  <si>
    <t>推币机参数</t>
  </si>
  <si>
    <t>存钱罐</t>
  </si>
  <si>
    <t>VIP等级</t>
  </si>
  <si>
    <t>VIP倍率</t>
  </si>
  <si>
    <t>押注</t>
  </si>
  <si>
    <t>存钱罐收集加成</t>
  </si>
  <si>
    <t>在线时长(:h)</t>
  </si>
  <si>
    <t>投币时间(:s)</t>
  </si>
  <si>
    <t>存钱罐上限加成</t>
  </si>
  <si>
    <t>存钱罐领取加成</t>
  </si>
  <si>
    <t>存钱罐领取次数</t>
  </si>
  <si>
    <t>登录频率</t>
  </si>
  <si>
    <t>基础奖励</t>
  </si>
  <si>
    <t>天数</t>
  </si>
  <si>
    <t>金币奖励</t>
  </si>
  <si>
    <t>积累奖励</t>
  </si>
  <si>
    <t>上限</t>
  </si>
  <si>
    <t>总收集</t>
  </si>
  <si>
    <t>总领取</t>
  </si>
  <si>
    <t>溢出</t>
  </si>
  <si>
    <t>签到奖励加成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</si>
</sst>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176" fontId="4" fillId="0" borderId="1" xfId="49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7"/>
  <sheetViews>
    <sheetView tabSelected="1" workbookViewId="0">
      <selection activeCell="K10" sqref="K10"/>
    </sheetView>
  </sheetViews>
  <sheetFormatPr defaultColWidth="9" defaultRowHeight="16.5" outlineLevelRow="6"/>
  <cols>
    <col min="1" max="1" width="9" style="2"/>
    <col min="2" max="2" width="13.875" style="2" customWidth="1"/>
    <col min="3" max="3" width="13" style="2" customWidth="1"/>
    <col min="4" max="4" width="9" style="2"/>
    <col min="5" max="5" width="17" style="2" customWidth="1"/>
    <col min="6" max="6" width="12.375" style="2" customWidth="1"/>
    <col min="7" max="7" width="9" style="2"/>
    <col min="8" max="8" width="14.5" style="2" customWidth="1"/>
    <col min="9" max="9" width="11.875" style="2" customWidth="1"/>
    <col min="10" max="10" width="9" style="2"/>
    <col min="11" max="11" width="17.875" style="2" customWidth="1"/>
    <col min="12" max="16384" width="9" style="2"/>
  </cols>
  <sheetData>
    <row r="2" spans="2:12">
      <c r="B2" s="21" t="s">
        <v>0</v>
      </c>
      <c r="C2" s="22"/>
      <c r="E2" s="21" t="s">
        <v>1</v>
      </c>
      <c r="F2" s="22"/>
      <c r="H2" s="23" t="s">
        <v>2</v>
      </c>
      <c r="I2" s="23"/>
      <c r="K2" s="28" t="s">
        <v>3</v>
      </c>
      <c r="L2" s="28"/>
    </row>
    <row r="3" spans="2:12">
      <c r="B3" s="22"/>
      <c r="C3" s="22"/>
      <c r="E3" s="22"/>
      <c r="F3" s="22"/>
      <c r="H3" s="23"/>
      <c r="I3" s="23"/>
      <c r="K3" s="28"/>
      <c r="L3" s="28"/>
    </row>
    <row r="4" spans="2:12">
      <c r="B4" s="24" t="s">
        <v>4</v>
      </c>
      <c r="C4" s="25">
        <v>8</v>
      </c>
      <c r="E4" s="21" t="s">
        <v>5</v>
      </c>
      <c r="F4" s="26">
        <f>VLOOKUP($C$4,vip数据!$B$8:$F$16,2,0)</f>
        <v>5</v>
      </c>
      <c r="H4" s="27" t="s">
        <v>6</v>
      </c>
      <c r="I4" s="27">
        <v>5</v>
      </c>
      <c r="K4" s="28" t="s">
        <v>7</v>
      </c>
      <c r="L4" s="28">
        <f>VLOOKUP($C$4,vip数据!$B$8:$F$16,3,0)</f>
        <v>0.7</v>
      </c>
    </row>
    <row r="5" spans="2:12">
      <c r="B5" s="27" t="s">
        <v>8</v>
      </c>
      <c r="C5" s="27">
        <v>3</v>
      </c>
      <c r="H5" s="27" t="s">
        <v>9</v>
      </c>
      <c r="I5" s="27">
        <v>0.5</v>
      </c>
      <c r="K5" s="28" t="s">
        <v>10</v>
      </c>
      <c r="L5" s="28">
        <f>VLOOKUP($C$4,vip数据!$B$8:$F$16,4,0)</f>
        <v>1</v>
      </c>
    </row>
    <row r="6" spans="11:12">
      <c r="K6" s="28" t="s">
        <v>11</v>
      </c>
      <c r="L6" s="28">
        <f>VLOOKUP($C$4,vip数据!$B$8:$F$16,5,0)</f>
        <v>1.4</v>
      </c>
    </row>
    <row r="7" spans="11:12">
      <c r="K7" s="23" t="s">
        <v>12</v>
      </c>
      <c r="L7" s="23">
        <f>VLOOKUP($C$4,vip数据!$B$8:$G$16,6,0)</f>
        <v>8</v>
      </c>
    </row>
  </sheetData>
  <mergeCells count="4">
    <mergeCell ref="B2:C3"/>
    <mergeCell ref="H2:I3"/>
    <mergeCell ref="E2:F3"/>
    <mergeCell ref="K2:L3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07"/>
  <sheetViews>
    <sheetView workbookViewId="0">
      <selection activeCell="E11" sqref="E11"/>
    </sheetView>
  </sheetViews>
  <sheetFormatPr defaultColWidth="9" defaultRowHeight="16.5" outlineLevelCol="4"/>
  <cols>
    <col min="1" max="16384" width="9" style="11"/>
  </cols>
  <sheetData>
    <row r="2" s="18" customFormat="1" spans="2:3">
      <c r="B2" s="12" t="s">
        <v>4</v>
      </c>
      <c r="C2" s="13">
        <f>'Z-整体模型'!C4</f>
        <v>8</v>
      </c>
    </row>
    <row r="3" s="18" customFormat="1" spans="2:3">
      <c r="B3" s="12" t="s">
        <v>13</v>
      </c>
      <c r="C3" s="13"/>
    </row>
    <row r="4" s="18" customFormat="1" spans="2:3">
      <c r="B4" s="12" t="s">
        <v>14</v>
      </c>
      <c r="C4" s="13">
        <v>100</v>
      </c>
    </row>
    <row r="5" s="18" customFormat="1"/>
    <row r="6" s="18" customFormat="1" ht="15"/>
    <row r="7" s="19" customFormat="1" spans="2:5">
      <c r="B7" s="16" t="s">
        <v>15</v>
      </c>
      <c r="C7" s="17" t="s">
        <v>5</v>
      </c>
      <c r="D7" s="16" t="s">
        <v>16</v>
      </c>
      <c r="E7" s="16" t="s">
        <v>17</v>
      </c>
    </row>
    <row r="8" spans="2:5">
      <c r="B8" s="11">
        <v>1</v>
      </c>
      <c r="C8" s="20">
        <f>'Z-整体模型'!$F$4</f>
        <v>5</v>
      </c>
      <c r="D8" s="11">
        <f>$C$4*C8</f>
        <v>500</v>
      </c>
      <c r="E8" s="11">
        <f>D8</f>
        <v>500</v>
      </c>
    </row>
    <row r="9" spans="2:5">
      <c r="B9" s="11">
        <v>2</v>
      </c>
      <c r="C9" s="20">
        <f>'Z-整体模型'!$F$4</f>
        <v>5</v>
      </c>
      <c r="D9" s="11">
        <f t="shared" ref="D9:D40" si="0">$C$4*C9</f>
        <v>500</v>
      </c>
      <c r="E9" s="11">
        <f>SUM($D$8:D9)</f>
        <v>1000</v>
      </c>
    </row>
    <row r="10" spans="2:5">
      <c r="B10" s="11">
        <v>3</v>
      </c>
      <c r="C10" s="20">
        <f>'Z-整体模型'!$F$4</f>
        <v>5</v>
      </c>
      <c r="D10" s="11">
        <f t="shared" si="0"/>
        <v>500</v>
      </c>
      <c r="E10" s="11">
        <f>SUM($D$8:D10)</f>
        <v>1500</v>
      </c>
    </row>
    <row r="11" spans="2:5">
      <c r="B11" s="11">
        <v>4</v>
      </c>
      <c r="C11" s="20">
        <f>'Z-整体模型'!$F$4</f>
        <v>5</v>
      </c>
      <c r="D11" s="11">
        <f t="shared" si="0"/>
        <v>500</v>
      </c>
      <c r="E11" s="11">
        <f>SUM($D$8:D11)</f>
        <v>2000</v>
      </c>
    </row>
    <row r="12" spans="2:5">
      <c r="B12" s="11">
        <v>5</v>
      </c>
      <c r="C12" s="20">
        <f>'Z-整体模型'!$F$4</f>
        <v>5</v>
      </c>
      <c r="D12" s="11">
        <f t="shared" si="0"/>
        <v>500</v>
      </c>
      <c r="E12" s="11">
        <f>SUM($D$8:D12)</f>
        <v>2500</v>
      </c>
    </row>
    <row r="13" spans="2:5">
      <c r="B13" s="11">
        <v>6</v>
      </c>
      <c r="C13" s="20">
        <f>'Z-整体模型'!$F$4</f>
        <v>5</v>
      </c>
      <c r="D13" s="11">
        <f t="shared" si="0"/>
        <v>500</v>
      </c>
      <c r="E13" s="11">
        <f>SUM($D$8:D13)</f>
        <v>3000</v>
      </c>
    </row>
    <row r="14" spans="2:5">
      <c r="B14" s="11">
        <v>7</v>
      </c>
      <c r="C14" s="20">
        <f>'Z-整体模型'!$F$4</f>
        <v>5</v>
      </c>
      <c r="D14" s="11">
        <f t="shared" si="0"/>
        <v>500</v>
      </c>
      <c r="E14" s="11">
        <f>SUM($D$8:D14)</f>
        <v>3500</v>
      </c>
    </row>
    <row r="15" spans="2:5">
      <c r="B15" s="11">
        <v>8</v>
      </c>
      <c r="C15" s="20">
        <f>'Z-整体模型'!$F$4</f>
        <v>5</v>
      </c>
      <c r="D15" s="11">
        <f t="shared" si="0"/>
        <v>500</v>
      </c>
      <c r="E15" s="11">
        <f>SUM($D$8:D15)</f>
        <v>4000</v>
      </c>
    </row>
    <row r="16" spans="2:5">
      <c r="B16" s="11">
        <v>9</v>
      </c>
      <c r="C16" s="20">
        <f>'Z-整体模型'!$F$4</f>
        <v>5</v>
      </c>
      <c r="D16" s="11">
        <f t="shared" si="0"/>
        <v>500</v>
      </c>
      <c r="E16" s="11">
        <f>SUM($D$8:D16)</f>
        <v>4500</v>
      </c>
    </row>
    <row r="17" spans="2:5">
      <c r="B17" s="11">
        <v>10</v>
      </c>
      <c r="C17" s="20">
        <f>'Z-整体模型'!$F$4</f>
        <v>5</v>
      </c>
      <c r="D17" s="11">
        <f t="shared" si="0"/>
        <v>500</v>
      </c>
      <c r="E17" s="11">
        <f>SUM($D$8:D17)</f>
        <v>5000</v>
      </c>
    </row>
    <row r="18" spans="2:5">
      <c r="B18" s="11">
        <v>11</v>
      </c>
      <c r="C18" s="20">
        <f>'Z-整体模型'!$F$4</f>
        <v>5</v>
      </c>
      <c r="D18" s="11">
        <f t="shared" si="0"/>
        <v>500</v>
      </c>
      <c r="E18" s="11">
        <f>SUM($D$8:D18)</f>
        <v>5500</v>
      </c>
    </row>
    <row r="19" spans="2:5">
      <c r="B19" s="11">
        <v>12</v>
      </c>
      <c r="C19" s="20">
        <f>'Z-整体模型'!$F$4</f>
        <v>5</v>
      </c>
      <c r="D19" s="11">
        <f t="shared" si="0"/>
        <v>500</v>
      </c>
      <c r="E19" s="11">
        <f>SUM($D$8:D19)</f>
        <v>6000</v>
      </c>
    </row>
    <row r="20" spans="2:5">
      <c r="B20" s="11">
        <v>13</v>
      </c>
      <c r="C20" s="20">
        <f>'Z-整体模型'!$F$4</f>
        <v>5</v>
      </c>
      <c r="D20" s="11">
        <f t="shared" si="0"/>
        <v>500</v>
      </c>
      <c r="E20" s="11">
        <f>SUM($D$8:D20)</f>
        <v>6500</v>
      </c>
    </row>
    <row r="21" spans="2:5">
      <c r="B21" s="11">
        <v>14</v>
      </c>
      <c r="C21" s="20">
        <f>'Z-整体模型'!$F$4</f>
        <v>5</v>
      </c>
      <c r="D21" s="11">
        <f t="shared" si="0"/>
        <v>500</v>
      </c>
      <c r="E21" s="11">
        <f>SUM($D$8:D21)</f>
        <v>7000</v>
      </c>
    </row>
    <row r="22" spans="2:5">
      <c r="B22" s="11">
        <v>15</v>
      </c>
      <c r="C22" s="20">
        <f>'Z-整体模型'!$F$4</f>
        <v>5</v>
      </c>
      <c r="D22" s="11">
        <f t="shared" si="0"/>
        <v>500</v>
      </c>
      <c r="E22" s="11">
        <f>SUM($D$8:D22)</f>
        <v>7500</v>
      </c>
    </row>
    <row r="23" spans="2:5">
      <c r="B23" s="11">
        <v>16</v>
      </c>
      <c r="C23" s="20">
        <f>'Z-整体模型'!$F$4</f>
        <v>5</v>
      </c>
      <c r="D23" s="11">
        <f t="shared" si="0"/>
        <v>500</v>
      </c>
      <c r="E23" s="11">
        <f>SUM($D$8:D23)</f>
        <v>8000</v>
      </c>
    </row>
    <row r="24" spans="2:5">
      <c r="B24" s="11">
        <v>17</v>
      </c>
      <c r="C24" s="20">
        <f>'Z-整体模型'!$F$4</f>
        <v>5</v>
      </c>
      <c r="D24" s="11">
        <f t="shared" si="0"/>
        <v>500</v>
      </c>
      <c r="E24" s="11">
        <f>SUM($D$8:D24)</f>
        <v>8500</v>
      </c>
    </row>
    <row r="25" spans="2:5">
      <c r="B25" s="11">
        <v>18</v>
      </c>
      <c r="C25" s="20">
        <f>'Z-整体模型'!$F$4</f>
        <v>5</v>
      </c>
      <c r="D25" s="11">
        <f t="shared" si="0"/>
        <v>500</v>
      </c>
      <c r="E25" s="11">
        <f>SUM($D$8:D25)</f>
        <v>9000</v>
      </c>
    </row>
    <row r="26" spans="2:5">
      <c r="B26" s="11">
        <v>19</v>
      </c>
      <c r="C26" s="20">
        <f>'Z-整体模型'!$F$4</f>
        <v>5</v>
      </c>
      <c r="D26" s="11">
        <f t="shared" si="0"/>
        <v>500</v>
      </c>
      <c r="E26" s="11">
        <f>SUM($D$8:D26)</f>
        <v>9500</v>
      </c>
    </row>
    <row r="27" spans="2:5">
      <c r="B27" s="11">
        <v>20</v>
      </c>
      <c r="C27" s="20">
        <f>'Z-整体模型'!$F$4</f>
        <v>5</v>
      </c>
      <c r="D27" s="11">
        <f t="shared" si="0"/>
        <v>500</v>
      </c>
      <c r="E27" s="11">
        <f>SUM($D$8:D27)</f>
        <v>10000</v>
      </c>
    </row>
    <row r="28" spans="2:5">
      <c r="B28" s="11">
        <v>21</v>
      </c>
      <c r="C28" s="20">
        <f>'Z-整体模型'!$F$4</f>
        <v>5</v>
      </c>
      <c r="D28" s="11">
        <f t="shared" si="0"/>
        <v>500</v>
      </c>
      <c r="E28" s="11">
        <f>SUM($D$8:D28)</f>
        <v>10500</v>
      </c>
    </row>
    <row r="29" spans="2:5">
      <c r="B29" s="11">
        <v>22</v>
      </c>
      <c r="C29" s="20">
        <f>'Z-整体模型'!$F$4</f>
        <v>5</v>
      </c>
      <c r="D29" s="11">
        <f t="shared" si="0"/>
        <v>500</v>
      </c>
      <c r="E29" s="11">
        <f>SUM($D$8:D29)</f>
        <v>11000</v>
      </c>
    </row>
    <row r="30" spans="2:5">
      <c r="B30" s="11">
        <v>23</v>
      </c>
      <c r="C30" s="20">
        <f>'Z-整体模型'!$F$4</f>
        <v>5</v>
      </c>
      <c r="D30" s="11">
        <f t="shared" si="0"/>
        <v>500</v>
      </c>
      <c r="E30" s="11">
        <f>SUM($D$8:D30)</f>
        <v>11500</v>
      </c>
    </row>
    <row r="31" spans="2:5">
      <c r="B31" s="11">
        <v>24</v>
      </c>
      <c r="C31" s="20">
        <f>'Z-整体模型'!$F$4</f>
        <v>5</v>
      </c>
      <c r="D31" s="11">
        <f t="shared" si="0"/>
        <v>500</v>
      </c>
      <c r="E31" s="11">
        <f>SUM($D$8:D31)</f>
        <v>12000</v>
      </c>
    </row>
    <row r="32" spans="2:5">
      <c r="B32" s="11">
        <v>25</v>
      </c>
      <c r="C32" s="20">
        <f>'Z-整体模型'!$F$4</f>
        <v>5</v>
      </c>
      <c r="D32" s="11">
        <f t="shared" si="0"/>
        <v>500</v>
      </c>
      <c r="E32" s="11">
        <f>SUM($D$8:D32)</f>
        <v>12500</v>
      </c>
    </row>
    <row r="33" spans="2:5">
      <c r="B33" s="11">
        <v>26</v>
      </c>
      <c r="C33" s="20">
        <f>'Z-整体模型'!$F$4</f>
        <v>5</v>
      </c>
      <c r="D33" s="11">
        <f t="shared" si="0"/>
        <v>500</v>
      </c>
      <c r="E33" s="11">
        <f>SUM($D$8:D33)</f>
        <v>13000</v>
      </c>
    </row>
    <row r="34" spans="2:5">
      <c r="B34" s="11">
        <v>27</v>
      </c>
      <c r="C34" s="20">
        <f>'Z-整体模型'!$F$4</f>
        <v>5</v>
      </c>
      <c r="D34" s="11">
        <f t="shared" si="0"/>
        <v>500</v>
      </c>
      <c r="E34" s="11">
        <f>SUM($D$8:D34)</f>
        <v>13500</v>
      </c>
    </row>
    <row r="35" spans="2:5">
      <c r="B35" s="11">
        <v>28</v>
      </c>
      <c r="C35" s="20">
        <f>'Z-整体模型'!$F$4</f>
        <v>5</v>
      </c>
      <c r="D35" s="11">
        <f t="shared" si="0"/>
        <v>500</v>
      </c>
      <c r="E35" s="11">
        <f>SUM($D$8:D35)</f>
        <v>14000</v>
      </c>
    </row>
    <row r="36" spans="2:5">
      <c r="B36" s="11">
        <v>29</v>
      </c>
      <c r="C36" s="20">
        <f>'Z-整体模型'!$F$4</f>
        <v>5</v>
      </c>
      <c r="D36" s="11">
        <f t="shared" si="0"/>
        <v>500</v>
      </c>
      <c r="E36" s="11">
        <f>SUM($D$8:D36)</f>
        <v>14500</v>
      </c>
    </row>
    <row r="37" spans="2:5">
      <c r="B37" s="11">
        <v>30</v>
      </c>
      <c r="C37" s="20">
        <f>'Z-整体模型'!$F$4</f>
        <v>5</v>
      </c>
      <c r="D37" s="11">
        <f t="shared" si="0"/>
        <v>500</v>
      </c>
      <c r="E37" s="11">
        <f>SUM($D$8:D37)</f>
        <v>15000</v>
      </c>
    </row>
    <row r="38" spans="2:5">
      <c r="B38" s="11">
        <v>31</v>
      </c>
      <c r="C38" s="20">
        <f>'Z-整体模型'!$F$4</f>
        <v>5</v>
      </c>
      <c r="D38" s="11">
        <f t="shared" si="0"/>
        <v>500</v>
      </c>
      <c r="E38" s="11">
        <f>SUM($D$8:D38)</f>
        <v>15500</v>
      </c>
    </row>
    <row r="39" spans="2:5">
      <c r="B39" s="11">
        <v>32</v>
      </c>
      <c r="C39" s="20">
        <f>'Z-整体模型'!$F$4</f>
        <v>5</v>
      </c>
      <c r="D39" s="11">
        <f t="shared" si="0"/>
        <v>500</v>
      </c>
      <c r="E39" s="11">
        <f>SUM($D$8:D39)</f>
        <v>16000</v>
      </c>
    </row>
    <row r="40" spans="2:5">
      <c r="B40" s="11">
        <v>33</v>
      </c>
      <c r="C40" s="20">
        <f>'Z-整体模型'!$F$4</f>
        <v>5</v>
      </c>
      <c r="D40" s="11">
        <f t="shared" si="0"/>
        <v>500</v>
      </c>
      <c r="E40" s="11">
        <f>SUM($D$8:D40)</f>
        <v>16500</v>
      </c>
    </row>
    <row r="41" spans="2:5">
      <c r="B41" s="11">
        <v>34</v>
      </c>
      <c r="C41" s="20">
        <f>'Z-整体模型'!$F$4</f>
        <v>5</v>
      </c>
      <c r="D41" s="11">
        <f t="shared" ref="D41:D72" si="1">$C$4*C41</f>
        <v>500</v>
      </c>
      <c r="E41" s="11">
        <f>SUM($D$8:D41)</f>
        <v>17000</v>
      </c>
    </row>
    <row r="42" spans="2:5">
      <c r="B42" s="11">
        <v>35</v>
      </c>
      <c r="C42" s="20">
        <f>'Z-整体模型'!$F$4</f>
        <v>5</v>
      </c>
      <c r="D42" s="11">
        <f t="shared" si="1"/>
        <v>500</v>
      </c>
      <c r="E42" s="11">
        <f>SUM($D$8:D42)</f>
        <v>17500</v>
      </c>
    </row>
    <row r="43" spans="2:5">
      <c r="B43" s="11">
        <v>36</v>
      </c>
      <c r="C43" s="20">
        <f>'Z-整体模型'!$F$4</f>
        <v>5</v>
      </c>
      <c r="D43" s="11">
        <f t="shared" si="1"/>
        <v>500</v>
      </c>
      <c r="E43" s="11">
        <f>SUM($D$8:D43)</f>
        <v>18000</v>
      </c>
    </row>
    <row r="44" spans="2:5">
      <c r="B44" s="11">
        <v>37</v>
      </c>
      <c r="C44" s="20">
        <f>'Z-整体模型'!$F$4</f>
        <v>5</v>
      </c>
      <c r="D44" s="11">
        <f t="shared" si="1"/>
        <v>500</v>
      </c>
      <c r="E44" s="11">
        <f>SUM($D$8:D44)</f>
        <v>18500</v>
      </c>
    </row>
    <row r="45" spans="2:5">
      <c r="B45" s="11">
        <v>38</v>
      </c>
      <c r="C45" s="20">
        <f>'Z-整体模型'!$F$4</f>
        <v>5</v>
      </c>
      <c r="D45" s="11">
        <f t="shared" si="1"/>
        <v>500</v>
      </c>
      <c r="E45" s="11">
        <f>SUM($D$8:D45)</f>
        <v>19000</v>
      </c>
    </row>
    <row r="46" spans="2:5">
      <c r="B46" s="11">
        <v>39</v>
      </c>
      <c r="C46" s="20">
        <f>'Z-整体模型'!$F$4</f>
        <v>5</v>
      </c>
      <c r="D46" s="11">
        <f t="shared" si="1"/>
        <v>500</v>
      </c>
      <c r="E46" s="11">
        <f>SUM($D$8:D46)</f>
        <v>19500</v>
      </c>
    </row>
    <row r="47" spans="2:5">
      <c r="B47" s="11">
        <v>40</v>
      </c>
      <c r="C47" s="20">
        <f>'Z-整体模型'!$F$4</f>
        <v>5</v>
      </c>
      <c r="D47" s="11">
        <f t="shared" si="1"/>
        <v>500</v>
      </c>
      <c r="E47" s="11">
        <f>SUM($D$8:D47)</f>
        <v>20000</v>
      </c>
    </row>
    <row r="48" spans="2:5">
      <c r="B48" s="11">
        <v>41</v>
      </c>
      <c r="C48" s="20">
        <f>'Z-整体模型'!$F$4</f>
        <v>5</v>
      </c>
      <c r="D48" s="11">
        <f t="shared" si="1"/>
        <v>500</v>
      </c>
      <c r="E48" s="11">
        <f>SUM($D$8:D48)</f>
        <v>20500</v>
      </c>
    </row>
    <row r="49" spans="2:5">
      <c r="B49" s="11">
        <v>42</v>
      </c>
      <c r="C49" s="20">
        <f>'Z-整体模型'!$F$4</f>
        <v>5</v>
      </c>
      <c r="D49" s="11">
        <f t="shared" si="1"/>
        <v>500</v>
      </c>
      <c r="E49" s="11">
        <f>SUM($D$8:D49)</f>
        <v>21000</v>
      </c>
    </row>
    <row r="50" spans="2:5">
      <c r="B50" s="11">
        <v>43</v>
      </c>
      <c r="C50" s="20">
        <f>'Z-整体模型'!$F$4</f>
        <v>5</v>
      </c>
      <c r="D50" s="11">
        <f t="shared" si="1"/>
        <v>500</v>
      </c>
      <c r="E50" s="11">
        <f>SUM($D$8:D50)</f>
        <v>21500</v>
      </c>
    </row>
    <row r="51" spans="2:5">
      <c r="B51" s="11">
        <v>44</v>
      </c>
      <c r="C51" s="20">
        <f>'Z-整体模型'!$F$4</f>
        <v>5</v>
      </c>
      <c r="D51" s="11">
        <f t="shared" si="1"/>
        <v>500</v>
      </c>
      <c r="E51" s="11">
        <f>SUM($D$8:D51)</f>
        <v>22000</v>
      </c>
    </row>
    <row r="52" spans="2:5">
      <c r="B52" s="11">
        <v>45</v>
      </c>
      <c r="C52" s="20">
        <f>'Z-整体模型'!$F$4</f>
        <v>5</v>
      </c>
      <c r="D52" s="11">
        <f t="shared" si="1"/>
        <v>500</v>
      </c>
      <c r="E52" s="11">
        <f>SUM($D$8:D52)</f>
        <v>22500</v>
      </c>
    </row>
    <row r="53" spans="2:5">
      <c r="B53" s="11">
        <v>46</v>
      </c>
      <c r="C53" s="20">
        <f>'Z-整体模型'!$F$4</f>
        <v>5</v>
      </c>
      <c r="D53" s="11">
        <f t="shared" si="1"/>
        <v>500</v>
      </c>
      <c r="E53" s="11">
        <f>SUM($D$8:D53)</f>
        <v>23000</v>
      </c>
    </row>
    <row r="54" spans="2:5">
      <c r="B54" s="11">
        <v>47</v>
      </c>
      <c r="C54" s="20">
        <f>'Z-整体模型'!$F$4</f>
        <v>5</v>
      </c>
      <c r="D54" s="11">
        <f t="shared" si="1"/>
        <v>500</v>
      </c>
      <c r="E54" s="11">
        <f>SUM($D$8:D54)</f>
        <v>23500</v>
      </c>
    </row>
    <row r="55" spans="2:5">
      <c r="B55" s="11">
        <v>48</v>
      </c>
      <c r="C55" s="20">
        <f>'Z-整体模型'!$F$4</f>
        <v>5</v>
      </c>
      <c r="D55" s="11">
        <f t="shared" si="1"/>
        <v>500</v>
      </c>
      <c r="E55" s="11">
        <f>SUM($D$8:D55)</f>
        <v>24000</v>
      </c>
    </row>
    <row r="56" spans="2:5">
      <c r="B56" s="11">
        <v>49</v>
      </c>
      <c r="C56" s="20">
        <f>'Z-整体模型'!$F$4</f>
        <v>5</v>
      </c>
      <c r="D56" s="11">
        <f t="shared" si="1"/>
        <v>500</v>
      </c>
      <c r="E56" s="11">
        <f>SUM($D$8:D56)</f>
        <v>24500</v>
      </c>
    </row>
    <row r="57" spans="2:5">
      <c r="B57" s="11">
        <v>50</v>
      </c>
      <c r="C57" s="20">
        <f>'Z-整体模型'!$F$4</f>
        <v>5</v>
      </c>
      <c r="D57" s="11">
        <f t="shared" si="1"/>
        <v>500</v>
      </c>
      <c r="E57" s="11">
        <f>SUM($D$8:D57)</f>
        <v>25000</v>
      </c>
    </row>
    <row r="58" spans="2:5">
      <c r="B58" s="11">
        <v>51</v>
      </c>
      <c r="C58" s="20">
        <f>'Z-整体模型'!$F$4</f>
        <v>5</v>
      </c>
      <c r="D58" s="11">
        <f t="shared" si="1"/>
        <v>500</v>
      </c>
      <c r="E58" s="11">
        <f>SUM($D$8:D58)</f>
        <v>25500</v>
      </c>
    </row>
    <row r="59" spans="2:5">
      <c r="B59" s="11">
        <v>52</v>
      </c>
      <c r="C59" s="20">
        <f>'Z-整体模型'!$F$4</f>
        <v>5</v>
      </c>
      <c r="D59" s="11">
        <f t="shared" si="1"/>
        <v>500</v>
      </c>
      <c r="E59" s="11">
        <f>SUM($D$8:D59)</f>
        <v>26000</v>
      </c>
    </row>
    <row r="60" spans="2:5">
      <c r="B60" s="11">
        <v>53</v>
      </c>
      <c r="C60" s="20">
        <f>'Z-整体模型'!$F$4</f>
        <v>5</v>
      </c>
      <c r="D60" s="11">
        <f t="shared" si="1"/>
        <v>500</v>
      </c>
      <c r="E60" s="11">
        <f>SUM($D$8:D60)</f>
        <v>26500</v>
      </c>
    </row>
    <row r="61" spans="2:5">
      <c r="B61" s="11">
        <v>54</v>
      </c>
      <c r="C61" s="20">
        <f>'Z-整体模型'!$F$4</f>
        <v>5</v>
      </c>
      <c r="D61" s="11">
        <f t="shared" si="1"/>
        <v>500</v>
      </c>
      <c r="E61" s="11">
        <f>SUM($D$8:D61)</f>
        <v>27000</v>
      </c>
    </row>
    <row r="62" spans="2:5">
      <c r="B62" s="11">
        <v>55</v>
      </c>
      <c r="C62" s="20">
        <f>'Z-整体模型'!$F$4</f>
        <v>5</v>
      </c>
      <c r="D62" s="11">
        <f t="shared" si="1"/>
        <v>500</v>
      </c>
      <c r="E62" s="11">
        <f>SUM($D$8:D62)</f>
        <v>27500</v>
      </c>
    </row>
    <row r="63" spans="2:5">
      <c r="B63" s="11">
        <v>56</v>
      </c>
      <c r="C63" s="20">
        <f>'Z-整体模型'!$F$4</f>
        <v>5</v>
      </c>
      <c r="D63" s="11">
        <f t="shared" si="1"/>
        <v>500</v>
      </c>
      <c r="E63" s="11">
        <f>SUM($D$8:D63)</f>
        <v>28000</v>
      </c>
    </row>
    <row r="64" spans="2:5">
      <c r="B64" s="11">
        <v>57</v>
      </c>
      <c r="C64" s="20">
        <f>'Z-整体模型'!$F$4</f>
        <v>5</v>
      </c>
      <c r="D64" s="11">
        <f t="shared" si="1"/>
        <v>500</v>
      </c>
      <c r="E64" s="11">
        <f>SUM($D$8:D64)</f>
        <v>28500</v>
      </c>
    </row>
    <row r="65" spans="2:5">
      <c r="B65" s="11">
        <v>58</v>
      </c>
      <c r="C65" s="20">
        <f>'Z-整体模型'!$F$4</f>
        <v>5</v>
      </c>
      <c r="D65" s="11">
        <f t="shared" si="1"/>
        <v>500</v>
      </c>
      <c r="E65" s="11">
        <f>SUM($D$8:D65)</f>
        <v>29000</v>
      </c>
    </row>
    <row r="66" spans="2:5">
      <c r="B66" s="11">
        <v>59</v>
      </c>
      <c r="C66" s="20">
        <f>'Z-整体模型'!$F$4</f>
        <v>5</v>
      </c>
      <c r="D66" s="11">
        <f t="shared" si="1"/>
        <v>500</v>
      </c>
      <c r="E66" s="11">
        <f>SUM($D$8:D66)</f>
        <v>29500</v>
      </c>
    </row>
    <row r="67" spans="2:5">
      <c r="B67" s="11">
        <v>60</v>
      </c>
      <c r="C67" s="20">
        <f>'Z-整体模型'!$F$4</f>
        <v>5</v>
      </c>
      <c r="D67" s="11">
        <f t="shared" si="1"/>
        <v>500</v>
      </c>
      <c r="E67" s="11">
        <f>SUM($D$8:D67)</f>
        <v>30000</v>
      </c>
    </row>
    <row r="68" spans="2:5">
      <c r="B68" s="11">
        <v>61</v>
      </c>
      <c r="C68" s="20">
        <f>'Z-整体模型'!$F$4</f>
        <v>5</v>
      </c>
      <c r="D68" s="11">
        <f t="shared" si="1"/>
        <v>500</v>
      </c>
      <c r="E68" s="11">
        <f>SUM($D$8:D68)</f>
        <v>30500</v>
      </c>
    </row>
    <row r="69" spans="2:5">
      <c r="B69" s="11">
        <v>62</v>
      </c>
      <c r="C69" s="20">
        <f>'Z-整体模型'!$F$4</f>
        <v>5</v>
      </c>
      <c r="D69" s="11">
        <f t="shared" si="1"/>
        <v>500</v>
      </c>
      <c r="E69" s="11">
        <f>SUM($D$8:D69)</f>
        <v>31000</v>
      </c>
    </row>
    <row r="70" spans="2:5">
      <c r="B70" s="11">
        <v>63</v>
      </c>
      <c r="C70" s="20">
        <f>'Z-整体模型'!$F$4</f>
        <v>5</v>
      </c>
      <c r="D70" s="11">
        <f t="shared" si="1"/>
        <v>500</v>
      </c>
      <c r="E70" s="11">
        <f>SUM($D$8:D70)</f>
        <v>31500</v>
      </c>
    </row>
    <row r="71" spans="2:5">
      <c r="B71" s="11">
        <v>64</v>
      </c>
      <c r="C71" s="20">
        <f>'Z-整体模型'!$F$4</f>
        <v>5</v>
      </c>
      <c r="D71" s="11">
        <f t="shared" si="1"/>
        <v>500</v>
      </c>
      <c r="E71" s="11">
        <f>SUM($D$8:D71)</f>
        <v>32000</v>
      </c>
    </row>
    <row r="72" spans="2:5">
      <c r="B72" s="11">
        <v>65</v>
      </c>
      <c r="C72" s="20">
        <f>'Z-整体模型'!$F$4</f>
        <v>5</v>
      </c>
      <c r="D72" s="11">
        <f t="shared" si="1"/>
        <v>500</v>
      </c>
      <c r="E72" s="11">
        <f>SUM($D$8:D72)</f>
        <v>32500</v>
      </c>
    </row>
    <row r="73" spans="2:5">
      <c r="B73" s="11">
        <v>66</v>
      </c>
      <c r="C73" s="20">
        <f>'Z-整体模型'!$F$4</f>
        <v>5</v>
      </c>
      <c r="D73" s="11">
        <f t="shared" ref="D73:D104" si="2">$C$4*C73</f>
        <v>500</v>
      </c>
      <c r="E73" s="11">
        <f>SUM($D$8:D73)</f>
        <v>33000</v>
      </c>
    </row>
    <row r="74" spans="2:5">
      <c r="B74" s="11">
        <v>67</v>
      </c>
      <c r="C74" s="20">
        <f>'Z-整体模型'!$F$4</f>
        <v>5</v>
      </c>
      <c r="D74" s="11">
        <f t="shared" si="2"/>
        <v>500</v>
      </c>
      <c r="E74" s="11">
        <f>SUM($D$8:D74)</f>
        <v>33500</v>
      </c>
    </row>
    <row r="75" spans="2:5">
      <c r="B75" s="11">
        <v>68</v>
      </c>
      <c r="C75" s="20">
        <f>'Z-整体模型'!$F$4</f>
        <v>5</v>
      </c>
      <c r="D75" s="11">
        <f t="shared" si="2"/>
        <v>500</v>
      </c>
      <c r="E75" s="11">
        <f>SUM($D$8:D75)</f>
        <v>34000</v>
      </c>
    </row>
    <row r="76" spans="2:5">
      <c r="B76" s="11">
        <v>69</v>
      </c>
      <c r="C76" s="20">
        <f>'Z-整体模型'!$F$4</f>
        <v>5</v>
      </c>
      <c r="D76" s="11">
        <f t="shared" si="2"/>
        <v>500</v>
      </c>
      <c r="E76" s="11">
        <f>SUM($D$8:D76)</f>
        <v>34500</v>
      </c>
    </row>
    <row r="77" spans="2:5">
      <c r="B77" s="11">
        <v>70</v>
      </c>
      <c r="C77" s="20">
        <f>'Z-整体模型'!$F$4</f>
        <v>5</v>
      </c>
      <c r="D77" s="11">
        <f t="shared" si="2"/>
        <v>500</v>
      </c>
      <c r="E77" s="11">
        <f>SUM($D$8:D77)</f>
        <v>35000</v>
      </c>
    </row>
    <row r="78" spans="2:5">
      <c r="B78" s="11">
        <v>71</v>
      </c>
      <c r="C78" s="20">
        <f>'Z-整体模型'!$F$4</f>
        <v>5</v>
      </c>
      <c r="D78" s="11">
        <f t="shared" si="2"/>
        <v>500</v>
      </c>
      <c r="E78" s="11">
        <f>SUM($D$8:D78)</f>
        <v>35500</v>
      </c>
    </row>
    <row r="79" spans="2:5">
      <c r="B79" s="11">
        <v>72</v>
      </c>
      <c r="C79" s="20">
        <f>'Z-整体模型'!$F$4</f>
        <v>5</v>
      </c>
      <c r="D79" s="11">
        <f t="shared" si="2"/>
        <v>500</v>
      </c>
      <c r="E79" s="11">
        <f>SUM($D$8:D79)</f>
        <v>36000</v>
      </c>
    </row>
    <row r="80" spans="2:5">
      <c r="B80" s="11">
        <v>73</v>
      </c>
      <c r="C80" s="20">
        <f>'Z-整体模型'!$F$4</f>
        <v>5</v>
      </c>
      <c r="D80" s="11">
        <f t="shared" si="2"/>
        <v>500</v>
      </c>
      <c r="E80" s="11">
        <f>SUM($D$8:D80)</f>
        <v>36500</v>
      </c>
    </row>
    <row r="81" spans="2:5">
      <c r="B81" s="11">
        <v>74</v>
      </c>
      <c r="C81" s="20">
        <f>'Z-整体模型'!$F$4</f>
        <v>5</v>
      </c>
      <c r="D81" s="11">
        <f t="shared" si="2"/>
        <v>500</v>
      </c>
      <c r="E81" s="11">
        <f>SUM($D$8:D81)</f>
        <v>37000</v>
      </c>
    </row>
    <row r="82" spans="2:5">
      <c r="B82" s="11">
        <v>75</v>
      </c>
      <c r="C82" s="20">
        <f>'Z-整体模型'!$F$4</f>
        <v>5</v>
      </c>
      <c r="D82" s="11">
        <f t="shared" si="2"/>
        <v>500</v>
      </c>
      <c r="E82" s="11">
        <f>SUM($D$8:D82)</f>
        <v>37500</v>
      </c>
    </row>
    <row r="83" spans="2:5">
      <c r="B83" s="11">
        <v>76</v>
      </c>
      <c r="C83" s="20">
        <f>'Z-整体模型'!$F$4</f>
        <v>5</v>
      </c>
      <c r="D83" s="11">
        <f t="shared" si="2"/>
        <v>500</v>
      </c>
      <c r="E83" s="11">
        <f>SUM($D$8:D83)</f>
        <v>38000</v>
      </c>
    </row>
    <row r="84" spans="2:5">
      <c r="B84" s="11">
        <v>77</v>
      </c>
      <c r="C84" s="20">
        <f>'Z-整体模型'!$F$4</f>
        <v>5</v>
      </c>
      <c r="D84" s="11">
        <f t="shared" si="2"/>
        <v>500</v>
      </c>
      <c r="E84" s="11">
        <f>SUM($D$8:D84)</f>
        <v>38500</v>
      </c>
    </row>
    <row r="85" spans="2:5">
      <c r="B85" s="11">
        <v>78</v>
      </c>
      <c r="C85" s="20">
        <f>'Z-整体模型'!$F$4</f>
        <v>5</v>
      </c>
      <c r="D85" s="11">
        <f t="shared" si="2"/>
        <v>500</v>
      </c>
      <c r="E85" s="11">
        <f>SUM($D$8:D85)</f>
        <v>39000</v>
      </c>
    </row>
    <row r="86" spans="2:5">
      <c r="B86" s="11">
        <v>79</v>
      </c>
      <c r="C86" s="20">
        <f>'Z-整体模型'!$F$4</f>
        <v>5</v>
      </c>
      <c r="D86" s="11">
        <f t="shared" si="2"/>
        <v>500</v>
      </c>
      <c r="E86" s="11">
        <f>SUM($D$8:D86)</f>
        <v>39500</v>
      </c>
    </row>
    <row r="87" spans="2:5">
      <c r="B87" s="11">
        <v>80</v>
      </c>
      <c r="C87" s="20">
        <f>'Z-整体模型'!$F$4</f>
        <v>5</v>
      </c>
      <c r="D87" s="11">
        <f t="shared" si="2"/>
        <v>500</v>
      </c>
      <c r="E87" s="11">
        <f>SUM($D$8:D87)</f>
        <v>40000</v>
      </c>
    </row>
    <row r="88" spans="2:5">
      <c r="B88" s="11">
        <v>81</v>
      </c>
      <c r="C88" s="20">
        <f>'Z-整体模型'!$F$4</f>
        <v>5</v>
      </c>
      <c r="D88" s="11">
        <f t="shared" si="2"/>
        <v>500</v>
      </c>
      <c r="E88" s="11">
        <f>SUM($D$8:D88)</f>
        <v>40500</v>
      </c>
    </row>
    <row r="89" spans="2:5">
      <c r="B89" s="11">
        <v>82</v>
      </c>
      <c r="C89" s="20">
        <f>'Z-整体模型'!$F$4</f>
        <v>5</v>
      </c>
      <c r="D89" s="11">
        <f t="shared" si="2"/>
        <v>500</v>
      </c>
      <c r="E89" s="11">
        <f>SUM($D$8:D89)</f>
        <v>41000</v>
      </c>
    </row>
    <row r="90" spans="2:5">
      <c r="B90" s="11">
        <v>83</v>
      </c>
      <c r="C90" s="20">
        <f>'Z-整体模型'!$F$4</f>
        <v>5</v>
      </c>
      <c r="D90" s="11">
        <f t="shared" si="2"/>
        <v>500</v>
      </c>
      <c r="E90" s="11">
        <f>SUM($D$8:D90)</f>
        <v>41500</v>
      </c>
    </row>
    <row r="91" spans="2:5">
      <c r="B91" s="11">
        <v>84</v>
      </c>
      <c r="C91" s="20">
        <f>'Z-整体模型'!$F$4</f>
        <v>5</v>
      </c>
      <c r="D91" s="11">
        <f t="shared" si="2"/>
        <v>500</v>
      </c>
      <c r="E91" s="11">
        <f>SUM($D$8:D91)</f>
        <v>42000</v>
      </c>
    </row>
    <row r="92" spans="2:5">
      <c r="B92" s="11">
        <v>85</v>
      </c>
      <c r="C92" s="20">
        <f>'Z-整体模型'!$F$4</f>
        <v>5</v>
      </c>
      <c r="D92" s="11">
        <f t="shared" si="2"/>
        <v>500</v>
      </c>
      <c r="E92" s="11">
        <f>SUM($D$8:D92)</f>
        <v>42500</v>
      </c>
    </row>
    <row r="93" spans="2:5">
      <c r="B93" s="11">
        <v>86</v>
      </c>
      <c r="C93" s="20">
        <f>'Z-整体模型'!$F$4</f>
        <v>5</v>
      </c>
      <c r="D93" s="11">
        <f t="shared" si="2"/>
        <v>500</v>
      </c>
      <c r="E93" s="11">
        <f>SUM($D$8:D93)</f>
        <v>43000</v>
      </c>
    </row>
    <row r="94" spans="2:5">
      <c r="B94" s="11">
        <v>87</v>
      </c>
      <c r="C94" s="20">
        <f>'Z-整体模型'!$F$4</f>
        <v>5</v>
      </c>
      <c r="D94" s="11">
        <f t="shared" si="2"/>
        <v>500</v>
      </c>
      <c r="E94" s="11">
        <f>SUM($D$8:D94)</f>
        <v>43500</v>
      </c>
    </row>
    <row r="95" spans="2:5">
      <c r="B95" s="11">
        <v>88</v>
      </c>
      <c r="C95" s="20">
        <f>'Z-整体模型'!$F$4</f>
        <v>5</v>
      </c>
      <c r="D95" s="11">
        <f t="shared" si="2"/>
        <v>500</v>
      </c>
      <c r="E95" s="11">
        <f>SUM($D$8:D95)</f>
        <v>44000</v>
      </c>
    </row>
    <row r="96" spans="2:5">
      <c r="B96" s="11">
        <v>89</v>
      </c>
      <c r="C96" s="20">
        <f>'Z-整体模型'!$F$4</f>
        <v>5</v>
      </c>
      <c r="D96" s="11">
        <f t="shared" si="2"/>
        <v>500</v>
      </c>
      <c r="E96" s="11">
        <f>SUM($D$8:D96)</f>
        <v>44500</v>
      </c>
    </row>
    <row r="97" spans="2:5">
      <c r="B97" s="11">
        <v>90</v>
      </c>
      <c r="C97" s="20">
        <f>'Z-整体模型'!$F$4</f>
        <v>5</v>
      </c>
      <c r="D97" s="11">
        <f t="shared" si="2"/>
        <v>500</v>
      </c>
      <c r="E97" s="11">
        <f>SUM($D$8:D97)</f>
        <v>45000</v>
      </c>
    </row>
    <row r="98" spans="2:5">
      <c r="B98" s="11">
        <v>91</v>
      </c>
      <c r="C98" s="20">
        <f>'Z-整体模型'!$F$4</f>
        <v>5</v>
      </c>
      <c r="D98" s="11">
        <f t="shared" si="2"/>
        <v>500</v>
      </c>
      <c r="E98" s="11">
        <f>SUM($D$8:D98)</f>
        <v>45500</v>
      </c>
    </row>
    <row r="99" spans="2:5">
      <c r="B99" s="11">
        <v>92</v>
      </c>
      <c r="C99" s="20">
        <f>'Z-整体模型'!$F$4</f>
        <v>5</v>
      </c>
      <c r="D99" s="11">
        <f t="shared" si="2"/>
        <v>500</v>
      </c>
      <c r="E99" s="11">
        <f>SUM($D$8:D99)</f>
        <v>46000</v>
      </c>
    </row>
    <row r="100" spans="2:5">
      <c r="B100" s="11">
        <v>93</v>
      </c>
      <c r="C100" s="20">
        <f>'Z-整体模型'!$F$4</f>
        <v>5</v>
      </c>
      <c r="D100" s="11">
        <f t="shared" si="2"/>
        <v>500</v>
      </c>
      <c r="E100" s="11">
        <f>SUM($D$8:D100)</f>
        <v>46500</v>
      </c>
    </row>
    <row r="101" spans="2:5">
      <c r="B101" s="11">
        <v>94</v>
      </c>
      <c r="C101" s="20">
        <f>'Z-整体模型'!$F$4</f>
        <v>5</v>
      </c>
      <c r="D101" s="11">
        <f t="shared" si="2"/>
        <v>500</v>
      </c>
      <c r="E101" s="11">
        <f>SUM($D$8:D101)</f>
        <v>47000</v>
      </c>
    </row>
    <row r="102" spans="2:5">
      <c r="B102" s="11">
        <v>95</v>
      </c>
      <c r="C102" s="20">
        <f>'Z-整体模型'!$F$4</f>
        <v>5</v>
      </c>
      <c r="D102" s="11">
        <f t="shared" si="2"/>
        <v>500</v>
      </c>
      <c r="E102" s="11">
        <f>SUM($D$8:D102)</f>
        <v>47500</v>
      </c>
    </row>
    <row r="103" spans="2:5">
      <c r="B103" s="11">
        <v>96</v>
      </c>
      <c r="C103" s="20">
        <f>'Z-整体模型'!$F$4</f>
        <v>5</v>
      </c>
      <c r="D103" s="11">
        <f t="shared" si="2"/>
        <v>500</v>
      </c>
      <c r="E103" s="11">
        <f>SUM($D$8:D103)</f>
        <v>48000</v>
      </c>
    </row>
    <row r="104" spans="2:5">
      <c r="B104" s="11">
        <v>97</v>
      </c>
      <c r="C104" s="20">
        <f>'Z-整体模型'!$F$4</f>
        <v>5</v>
      </c>
      <c r="D104" s="11">
        <f t="shared" si="2"/>
        <v>500</v>
      </c>
      <c r="E104" s="11">
        <f>SUM($D$8:D104)</f>
        <v>48500</v>
      </c>
    </row>
    <row r="105" spans="2:5">
      <c r="B105" s="11">
        <v>98</v>
      </c>
      <c r="C105" s="20">
        <f>'Z-整体模型'!$F$4</f>
        <v>5</v>
      </c>
      <c r="D105" s="11">
        <f>$C$4*C105</f>
        <v>500</v>
      </c>
      <c r="E105" s="11">
        <f>SUM($D$8:D105)</f>
        <v>49000</v>
      </c>
    </row>
    <row r="106" spans="2:5">
      <c r="B106" s="11">
        <v>99</v>
      </c>
      <c r="C106" s="20">
        <f>'Z-整体模型'!$F$4</f>
        <v>5</v>
      </c>
      <c r="D106" s="11">
        <f>$C$4*C106</f>
        <v>500</v>
      </c>
      <c r="E106" s="11">
        <f>SUM($D$8:D106)</f>
        <v>49500</v>
      </c>
    </row>
    <row r="107" spans="2:5">
      <c r="B107" s="11">
        <v>100</v>
      </c>
      <c r="C107" s="20">
        <f>'Z-整体模型'!$F$4</f>
        <v>5</v>
      </c>
      <c r="D107" s="11">
        <f>$C$4*C107</f>
        <v>500</v>
      </c>
      <c r="E107" s="11">
        <f>SUM($D$8:D107)</f>
        <v>50000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07"/>
  <sheetViews>
    <sheetView workbookViewId="0">
      <selection activeCell="D5" sqref="D5"/>
    </sheetView>
  </sheetViews>
  <sheetFormatPr defaultColWidth="9" defaultRowHeight="16.5" outlineLevelCol="5"/>
  <cols>
    <col min="1" max="1" width="9" style="11"/>
    <col min="2" max="2" width="17" style="11" customWidth="1"/>
    <col min="3" max="3" width="9" style="11"/>
    <col min="4" max="4" width="13.5" style="11" customWidth="1"/>
    <col min="5" max="16384" width="9" style="11"/>
  </cols>
  <sheetData>
    <row r="2" spans="2:3">
      <c r="B2" s="12" t="s">
        <v>4</v>
      </c>
      <c r="C2" s="13">
        <f>'Z-整体模型'!C4</f>
        <v>8</v>
      </c>
    </row>
    <row r="3" spans="2:3">
      <c r="B3" s="14" t="s">
        <v>7</v>
      </c>
      <c r="C3" s="15">
        <f>'Z-整体模型'!L4</f>
        <v>0.7</v>
      </c>
    </row>
    <row r="4" spans="2:3">
      <c r="B4" s="14" t="s">
        <v>10</v>
      </c>
      <c r="C4" s="15">
        <f>'Z-整体模型'!L5</f>
        <v>1</v>
      </c>
    </row>
    <row r="5" spans="2:4">
      <c r="B5" s="14" t="s">
        <v>11</v>
      </c>
      <c r="C5" s="15">
        <f>'Z-整体模型'!L6</f>
        <v>1.4</v>
      </c>
      <c r="D5" s="11" t="s">
        <v>12</v>
      </c>
    </row>
    <row r="7" spans="2:6">
      <c r="B7" s="16" t="s">
        <v>15</v>
      </c>
      <c r="C7" s="17" t="s">
        <v>18</v>
      </c>
      <c r="D7" s="17" t="s">
        <v>19</v>
      </c>
      <c r="E7" s="16" t="s">
        <v>20</v>
      </c>
      <c r="F7" s="16" t="s">
        <v>21</v>
      </c>
    </row>
    <row r="8" spans="2:5">
      <c r="B8" s="11">
        <v>1</v>
      </c>
      <c r="C8" s="11">
        <f>1000+1000*$C$3</f>
        <v>1700</v>
      </c>
      <c r="D8" s="11">
        <f>('Z-整体模型'!$I$4*(0.01+$C$3))*('Z-整体模型'!$C$5*60*60/'Z-整体模型'!$I$5)</f>
        <v>76680</v>
      </c>
      <c r="E8" s="11">
        <f>D8*(1+$C$5)</f>
        <v>184032</v>
      </c>
    </row>
    <row r="9" spans="2:5">
      <c r="B9" s="11">
        <v>2</v>
      </c>
      <c r="C9" s="11">
        <f t="shared" ref="C9:C18" si="0">1000+1000*$C$3</f>
        <v>1700</v>
      </c>
      <c r="D9" s="11">
        <f>('Z-整体模型'!$I$4*(0.01+$C$3))*('Z-整体模型'!$C$5*60*60/'Z-整体模型'!$I$5)</f>
        <v>76680</v>
      </c>
      <c r="E9" s="11">
        <f t="shared" ref="E9:E40" si="1">D9*(1+$C$5)</f>
        <v>184032</v>
      </c>
    </row>
    <row r="10" spans="2:5">
      <c r="B10" s="11">
        <v>3</v>
      </c>
      <c r="C10" s="11">
        <f t="shared" si="0"/>
        <v>1700</v>
      </c>
      <c r="D10" s="11">
        <f>('Z-整体模型'!$I$4*(0.01+$C$3))*('Z-整体模型'!$C$5*60*60/'Z-整体模型'!$I$5)</f>
        <v>76680</v>
      </c>
      <c r="E10" s="11">
        <f t="shared" si="1"/>
        <v>184032</v>
      </c>
    </row>
    <row r="11" spans="2:5">
      <c r="B11" s="11">
        <v>4</v>
      </c>
      <c r="C11" s="11">
        <f t="shared" si="0"/>
        <v>1700</v>
      </c>
      <c r="D11" s="11">
        <f>('Z-整体模型'!$I$4*(0.01+$C$3))*('Z-整体模型'!$C$5*60*60/'Z-整体模型'!$I$5)</f>
        <v>76680</v>
      </c>
      <c r="E11" s="11">
        <f t="shared" si="1"/>
        <v>184032</v>
      </c>
    </row>
    <row r="12" spans="2:5">
      <c r="B12" s="11">
        <v>5</v>
      </c>
      <c r="C12" s="11">
        <f t="shared" si="0"/>
        <v>1700</v>
      </c>
      <c r="D12" s="11">
        <f>('Z-整体模型'!$I$4*(0.01+$C$3))*('Z-整体模型'!$C$5*60*60/'Z-整体模型'!$I$5)</f>
        <v>76680</v>
      </c>
      <c r="E12" s="11">
        <f t="shared" si="1"/>
        <v>184032</v>
      </c>
    </row>
    <row r="13" spans="2:5">
      <c r="B13" s="11">
        <v>6</v>
      </c>
      <c r="C13" s="11">
        <f t="shared" si="0"/>
        <v>1700</v>
      </c>
      <c r="D13" s="11">
        <f>('Z-整体模型'!$I$4*(0.01+$C$3))*('Z-整体模型'!$C$5*60*60/'Z-整体模型'!$I$5)</f>
        <v>76680</v>
      </c>
      <c r="E13" s="11">
        <f t="shared" si="1"/>
        <v>184032</v>
      </c>
    </row>
    <row r="14" spans="2:5">
      <c r="B14" s="11">
        <v>7</v>
      </c>
      <c r="C14" s="11">
        <f t="shared" si="0"/>
        <v>1700</v>
      </c>
      <c r="D14" s="11">
        <f>('Z-整体模型'!$I$4*(0.01+$C$3))*('Z-整体模型'!$C$5*60*60/'Z-整体模型'!$I$5)</f>
        <v>76680</v>
      </c>
      <c r="E14" s="11">
        <f t="shared" si="1"/>
        <v>184032</v>
      </c>
    </row>
    <row r="15" spans="2:5">
      <c r="B15" s="11">
        <v>8</v>
      </c>
      <c r="C15" s="11">
        <f t="shared" si="0"/>
        <v>1700</v>
      </c>
      <c r="D15" s="11">
        <f>('Z-整体模型'!$I$4*(0.01+$C$3))*('Z-整体模型'!$C$5*60*60/'Z-整体模型'!$I$5)</f>
        <v>76680</v>
      </c>
      <c r="E15" s="11">
        <f t="shared" si="1"/>
        <v>184032</v>
      </c>
    </row>
    <row r="16" spans="2:5">
      <c r="B16" s="11">
        <v>9</v>
      </c>
      <c r="C16" s="11">
        <f t="shared" si="0"/>
        <v>1700</v>
      </c>
      <c r="D16" s="11">
        <f>('Z-整体模型'!$I$4*(0.01+$C$3))*('Z-整体模型'!$C$5*60*60/'Z-整体模型'!$I$5)</f>
        <v>76680</v>
      </c>
      <c r="E16" s="11">
        <f t="shared" si="1"/>
        <v>184032</v>
      </c>
    </row>
    <row r="17" spans="2:5">
      <c r="B17" s="11">
        <v>10</v>
      </c>
      <c r="C17" s="11">
        <f t="shared" si="0"/>
        <v>1700</v>
      </c>
      <c r="D17" s="11">
        <f>('Z-整体模型'!$I$4*(0.01+$C$3))*('Z-整体模型'!$C$5*60*60/'Z-整体模型'!$I$5)</f>
        <v>76680</v>
      </c>
      <c r="E17" s="11">
        <f t="shared" si="1"/>
        <v>184032</v>
      </c>
    </row>
    <row r="18" spans="2:5">
      <c r="B18" s="11">
        <v>11</v>
      </c>
      <c r="C18" s="11">
        <f t="shared" si="0"/>
        <v>1700</v>
      </c>
      <c r="D18" s="11">
        <f>('Z-整体模型'!$I$4*(0.01+$C$3))*('Z-整体模型'!$C$5*60*60/'Z-整体模型'!$I$5)</f>
        <v>76680</v>
      </c>
      <c r="E18" s="11">
        <f t="shared" si="1"/>
        <v>184032</v>
      </c>
    </row>
    <row r="19" spans="2:5">
      <c r="B19" s="11">
        <v>12</v>
      </c>
      <c r="C19" s="11">
        <f t="shared" ref="C19:C28" si="2">1000+1000*$C$3</f>
        <v>1700</v>
      </c>
      <c r="D19" s="11">
        <f>('Z-整体模型'!$I$4*(0.01+$C$3))*('Z-整体模型'!$C$5*60*60/'Z-整体模型'!$I$5)</f>
        <v>76680</v>
      </c>
      <c r="E19" s="11">
        <f t="shared" si="1"/>
        <v>184032</v>
      </c>
    </row>
    <row r="20" spans="2:5">
      <c r="B20" s="11">
        <v>13</v>
      </c>
      <c r="C20" s="11">
        <f t="shared" si="2"/>
        <v>1700</v>
      </c>
      <c r="D20" s="11">
        <f>('Z-整体模型'!$I$4*(0.01+$C$3))*('Z-整体模型'!$C$5*60*60/'Z-整体模型'!$I$5)</f>
        <v>76680</v>
      </c>
      <c r="E20" s="11">
        <f t="shared" si="1"/>
        <v>184032</v>
      </c>
    </row>
    <row r="21" spans="2:5">
      <c r="B21" s="11">
        <v>14</v>
      </c>
      <c r="C21" s="11">
        <f t="shared" si="2"/>
        <v>1700</v>
      </c>
      <c r="D21" s="11">
        <f>('Z-整体模型'!$I$4*(0.01+$C$3))*('Z-整体模型'!$C$5*60*60/'Z-整体模型'!$I$5)</f>
        <v>76680</v>
      </c>
      <c r="E21" s="11">
        <f t="shared" si="1"/>
        <v>184032</v>
      </c>
    </row>
    <row r="22" spans="2:5">
      <c r="B22" s="11">
        <v>15</v>
      </c>
      <c r="C22" s="11">
        <f t="shared" si="2"/>
        <v>1700</v>
      </c>
      <c r="D22" s="11">
        <f>('Z-整体模型'!$I$4*(0.01+$C$3))*('Z-整体模型'!$C$5*60*60/'Z-整体模型'!$I$5)</f>
        <v>76680</v>
      </c>
      <c r="E22" s="11">
        <f t="shared" si="1"/>
        <v>184032</v>
      </c>
    </row>
    <row r="23" spans="2:5">
      <c r="B23" s="11">
        <v>16</v>
      </c>
      <c r="C23" s="11">
        <f t="shared" si="2"/>
        <v>1700</v>
      </c>
      <c r="D23" s="11">
        <f>('Z-整体模型'!$I$4*(0.01+$C$3))*('Z-整体模型'!$C$5*60*60/'Z-整体模型'!$I$5)</f>
        <v>76680</v>
      </c>
      <c r="E23" s="11">
        <f t="shared" si="1"/>
        <v>184032</v>
      </c>
    </row>
    <row r="24" spans="2:5">
      <c r="B24" s="11">
        <v>17</v>
      </c>
      <c r="C24" s="11">
        <f t="shared" si="2"/>
        <v>1700</v>
      </c>
      <c r="D24" s="11">
        <f>('Z-整体模型'!$I$4*(0.01+$C$3))*('Z-整体模型'!$C$5*60*60/'Z-整体模型'!$I$5)</f>
        <v>76680</v>
      </c>
      <c r="E24" s="11">
        <f t="shared" si="1"/>
        <v>184032</v>
      </c>
    </row>
    <row r="25" spans="2:5">
      <c r="B25" s="11">
        <v>18</v>
      </c>
      <c r="C25" s="11">
        <f t="shared" si="2"/>
        <v>1700</v>
      </c>
      <c r="D25" s="11">
        <f>('Z-整体模型'!$I$4*(0.01+$C$3))*('Z-整体模型'!$C$5*60*60/'Z-整体模型'!$I$5)</f>
        <v>76680</v>
      </c>
      <c r="E25" s="11">
        <f t="shared" si="1"/>
        <v>184032</v>
      </c>
    </row>
    <row r="26" spans="2:5">
      <c r="B26" s="11">
        <v>19</v>
      </c>
      <c r="C26" s="11">
        <f t="shared" si="2"/>
        <v>1700</v>
      </c>
      <c r="D26" s="11">
        <f>('Z-整体模型'!$I$4*(0.01+$C$3))*('Z-整体模型'!$C$5*60*60/'Z-整体模型'!$I$5)</f>
        <v>76680</v>
      </c>
      <c r="E26" s="11">
        <f t="shared" si="1"/>
        <v>184032</v>
      </c>
    </row>
    <row r="27" spans="2:5">
      <c r="B27" s="11">
        <v>20</v>
      </c>
      <c r="C27" s="11">
        <f t="shared" si="2"/>
        <v>1700</v>
      </c>
      <c r="D27" s="11">
        <f>('Z-整体模型'!$I$4*(0.01+$C$3))*('Z-整体模型'!$C$5*60*60/'Z-整体模型'!$I$5)</f>
        <v>76680</v>
      </c>
      <c r="E27" s="11">
        <f t="shared" si="1"/>
        <v>184032</v>
      </c>
    </row>
    <row r="28" spans="2:5">
      <c r="B28" s="11">
        <v>21</v>
      </c>
      <c r="C28" s="11">
        <f t="shared" si="2"/>
        <v>1700</v>
      </c>
      <c r="D28" s="11">
        <f>('Z-整体模型'!$I$4*(0.01+$C$3))*('Z-整体模型'!$C$5*60*60/'Z-整体模型'!$I$5)</f>
        <v>76680</v>
      </c>
      <c r="E28" s="11">
        <f t="shared" si="1"/>
        <v>184032</v>
      </c>
    </row>
    <row r="29" spans="2:5">
      <c r="B29" s="11">
        <v>22</v>
      </c>
      <c r="C29" s="11">
        <f t="shared" ref="C29:C38" si="3">1000+1000*$C$3</f>
        <v>1700</v>
      </c>
      <c r="D29" s="11">
        <f>('Z-整体模型'!$I$4*(0.01+$C$3))*('Z-整体模型'!$C$5*60*60/'Z-整体模型'!$I$5)</f>
        <v>76680</v>
      </c>
      <c r="E29" s="11">
        <f t="shared" si="1"/>
        <v>184032</v>
      </c>
    </row>
    <row r="30" spans="2:5">
      <c r="B30" s="11">
        <v>23</v>
      </c>
      <c r="C30" s="11">
        <f t="shared" si="3"/>
        <v>1700</v>
      </c>
      <c r="D30" s="11">
        <f>('Z-整体模型'!$I$4*(0.01+$C$3))*('Z-整体模型'!$C$5*60*60/'Z-整体模型'!$I$5)</f>
        <v>76680</v>
      </c>
      <c r="E30" s="11">
        <f t="shared" si="1"/>
        <v>184032</v>
      </c>
    </row>
    <row r="31" spans="2:5">
      <c r="B31" s="11">
        <v>24</v>
      </c>
      <c r="C31" s="11">
        <f t="shared" si="3"/>
        <v>1700</v>
      </c>
      <c r="D31" s="11">
        <f>('Z-整体模型'!$I$4*(0.01+$C$3))*('Z-整体模型'!$C$5*60*60/'Z-整体模型'!$I$5)</f>
        <v>76680</v>
      </c>
      <c r="E31" s="11">
        <f t="shared" si="1"/>
        <v>184032</v>
      </c>
    </row>
    <row r="32" spans="2:5">
      <c r="B32" s="11">
        <v>25</v>
      </c>
      <c r="C32" s="11">
        <f t="shared" si="3"/>
        <v>1700</v>
      </c>
      <c r="D32" s="11">
        <f>('Z-整体模型'!$I$4*(0.01+$C$3))*('Z-整体模型'!$C$5*60*60/'Z-整体模型'!$I$5)</f>
        <v>76680</v>
      </c>
      <c r="E32" s="11">
        <f t="shared" si="1"/>
        <v>184032</v>
      </c>
    </row>
    <row r="33" spans="2:5">
      <c r="B33" s="11">
        <v>26</v>
      </c>
      <c r="C33" s="11">
        <f t="shared" si="3"/>
        <v>1700</v>
      </c>
      <c r="D33" s="11">
        <f>('Z-整体模型'!$I$4*(0.01+$C$3))*('Z-整体模型'!$C$5*60*60/'Z-整体模型'!$I$5)</f>
        <v>76680</v>
      </c>
      <c r="E33" s="11">
        <f t="shared" si="1"/>
        <v>184032</v>
      </c>
    </row>
    <row r="34" spans="2:5">
      <c r="B34" s="11">
        <v>27</v>
      </c>
      <c r="C34" s="11">
        <f t="shared" si="3"/>
        <v>1700</v>
      </c>
      <c r="D34" s="11">
        <f>('Z-整体模型'!$I$4*(0.01+$C$3))*('Z-整体模型'!$C$5*60*60/'Z-整体模型'!$I$5)</f>
        <v>76680</v>
      </c>
      <c r="E34" s="11">
        <f t="shared" si="1"/>
        <v>184032</v>
      </c>
    </row>
    <row r="35" spans="2:5">
      <c r="B35" s="11">
        <v>28</v>
      </c>
      <c r="C35" s="11">
        <f t="shared" si="3"/>
        <v>1700</v>
      </c>
      <c r="D35" s="11">
        <f>('Z-整体模型'!$I$4*(0.01+$C$3))*('Z-整体模型'!$C$5*60*60/'Z-整体模型'!$I$5)</f>
        <v>76680</v>
      </c>
      <c r="E35" s="11">
        <f t="shared" si="1"/>
        <v>184032</v>
      </c>
    </row>
    <row r="36" spans="2:5">
      <c r="B36" s="11">
        <v>29</v>
      </c>
      <c r="C36" s="11">
        <f t="shared" si="3"/>
        <v>1700</v>
      </c>
      <c r="D36" s="11">
        <f>('Z-整体模型'!$I$4*(0.01+$C$3))*('Z-整体模型'!$C$5*60*60/'Z-整体模型'!$I$5)</f>
        <v>76680</v>
      </c>
      <c r="E36" s="11">
        <f t="shared" si="1"/>
        <v>184032</v>
      </c>
    </row>
    <row r="37" spans="2:5">
      <c r="B37" s="11">
        <v>30</v>
      </c>
      <c r="C37" s="11">
        <f t="shared" si="3"/>
        <v>1700</v>
      </c>
      <c r="D37" s="11">
        <f>('Z-整体模型'!$I$4*(0.01+$C$3))*('Z-整体模型'!$C$5*60*60/'Z-整体模型'!$I$5)</f>
        <v>76680</v>
      </c>
      <c r="E37" s="11">
        <f t="shared" si="1"/>
        <v>184032</v>
      </c>
    </row>
    <row r="38" spans="2:5">
      <c r="B38" s="11">
        <v>31</v>
      </c>
      <c r="C38" s="11">
        <f t="shared" si="3"/>
        <v>1700</v>
      </c>
      <c r="D38" s="11">
        <f>('Z-整体模型'!$I$4*(0.01+$C$3))*('Z-整体模型'!$C$5*60*60/'Z-整体模型'!$I$5)</f>
        <v>76680</v>
      </c>
      <c r="E38" s="11">
        <f t="shared" si="1"/>
        <v>184032</v>
      </c>
    </row>
    <row r="39" spans="2:5">
      <c r="B39" s="11">
        <v>32</v>
      </c>
      <c r="C39" s="11">
        <f t="shared" ref="C39:C48" si="4">1000+1000*$C$3</f>
        <v>1700</v>
      </c>
      <c r="D39" s="11">
        <f>('Z-整体模型'!$I$4*(0.01+$C$3))*('Z-整体模型'!$C$5*60*60/'Z-整体模型'!$I$5)</f>
        <v>76680</v>
      </c>
      <c r="E39" s="11">
        <f t="shared" si="1"/>
        <v>184032</v>
      </c>
    </row>
    <row r="40" spans="2:5">
      <c r="B40" s="11">
        <v>33</v>
      </c>
      <c r="C40" s="11">
        <f t="shared" si="4"/>
        <v>1700</v>
      </c>
      <c r="D40" s="11">
        <f>('Z-整体模型'!$I$4*(0.01+$C$3))*('Z-整体模型'!$C$5*60*60/'Z-整体模型'!$I$5)</f>
        <v>76680</v>
      </c>
      <c r="E40" s="11">
        <f t="shared" si="1"/>
        <v>184032</v>
      </c>
    </row>
    <row r="41" spans="2:5">
      <c r="B41" s="11">
        <v>34</v>
      </c>
      <c r="C41" s="11">
        <f t="shared" si="4"/>
        <v>1700</v>
      </c>
      <c r="D41" s="11">
        <f>('Z-整体模型'!$I$4*(0.01+$C$3))*('Z-整体模型'!$C$5*60*60/'Z-整体模型'!$I$5)</f>
        <v>76680</v>
      </c>
      <c r="E41" s="11">
        <f t="shared" ref="E41:E72" si="5">D41*(1+$C$5)</f>
        <v>184032</v>
      </c>
    </row>
    <row r="42" spans="2:5">
      <c r="B42" s="11">
        <v>35</v>
      </c>
      <c r="C42" s="11">
        <f t="shared" si="4"/>
        <v>1700</v>
      </c>
      <c r="D42" s="11">
        <f>('Z-整体模型'!$I$4*(0.01+$C$3))*('Z-整体模型'!$C$5*60*60/'Z-整体模型'!$I$5)</f>
        <v>76680</v>
      </c>
      <c r="E42" s="11">
        <f t="shared" si="5"/>
        <v>184032</v>
      </c>
    </row>
    <row r="43" spans="2:5">
      <c r="B43" s="11">
        <v>36</v>
      </c>
      <c r="C43" s="11">
        <f t="shared" si="4"/>
        <v>1700</v>
      </c>
      <c r="D43" s="11">
        <f>('Z-整体模型'!$I$4*(0.01+$C$3))*('Z-整体模型'!$C$5*60*60/'Z-整体模型'!$I$5)</f>
        <v>76680</v>
      </c>
      <c r="E43" s="11">
        <f t="shared" si="5"/>
        <v>184032</v>
      </c>
    </row>
    <row r="44" spans="2:5">
      <c r="B44" s="11">
        <v>37</v>
      </c>
      <c r="C44" s="11">
        <f t="shared" si="4"/>
        <v>1700</v>
      </c>
      <c r="D44" s="11">
        <f>('Z-整体模型'!$I$4*(0.01+$C$3))*('Z-整体模型'!$C$5*60*60/'Z-整体模型'!$I$5)</f>
        <v>76680</v>
      </c>
      <c r="E44" s="11">
        <f t="shared" si="5"/>
        <v>184032</v>
      </c>
    </row>
    <row r="45" spans="2:5">
      <c r="B45" s="11">
        <v>38</v>
      </c>
      <c r="C45" s="11">
        <f t="shared" si="4"/>
        <v>1700</v>
      </c>
      <c r="D45" s="11">
        <f>('Z-整体模型'!$I$4*(0.01+$C$3))*('Z-整体模型'!$C$5*60*60/'Z-整体模型'!$I$5)</f>
        <v>76680</v>
      </c>
      <c r="E45" s="11">
        <f t="shared" si="5"/>
        <v>184032</v>
      </c>
    </row>
    <row r="46" spans="2:5">
      <c r="B46" s="11">
        <v>39</v>
      </c>
      <c r="C46" s="11">
        <f t="shared" si="4"/>
        <v>1700</v>
      </c>
      <c r="D46" s="11">
        <f>('Z-整体模型'!$I$4*(0.01+$C$3))*('Z-整体模型'!$C$5*60*60/'Z-整体模型'!$I$5)</f>
        <v>76680</v>
      </c>
      <c r="E46" s="11">
        <f t="shared" si="5"/>
        <v>184032</v>
      </c>
    </row>
    <row r="47" spans="2:5">
      <c r="B47" s="11">
        <v>40</v>
      </c>
      <c r="C47" s="11">
        <f t="shared" si="4"/>
        <v>1700</v>
      </c>
      <c r="D47" s="11">
        <f>('Z-整体模型'!$I$4*(0.01+$C$3))*('Z-整体模型'!$C$5*60*60/'Z-整体模型'!$I$5)</f>
        <v>76680</v>
      </c>
      <c r="E47" s="11">
        <f t="shared" si="5"/>
        <v>184032</v>
      </c>
    </row>
    <row r="48" spans="2:5">
      <c r="B48" s="11">
        <v>41</v>
      </c>
      <c r="C48" s="11">
        <f t="shared" si="4"/>
        <v>1700</v>
      </c>
      <c r="D48" s="11">
        <f>('Z-整体模型'!$I$4*(0.01+$C$3))*('Z-整体模型'!$C$5*60*60/'Z-整体模型'!$I$5)</f>
        <v>76680</v>
      </c>
      <c r="E48" s="11">
        <f t="shared" si="5"/>
        <v>184032</v>
      </c>
    </row>
    <row r="49" spans="2:5">
      <c r="B49" s="11">
        <v>42</v>
      </c>
      <c r="C49" s="11">
        <f t="shared" ref="C49:C58" si="6">1000+1000*$C$3</f>
        <v>1700</v>
      </c>
      <c r="D49" s="11">
        <f>('Z-整体模型'!$I$4*(0.01+$C$3))*('Z-整体模型'!$C$5*60*60/'Z-整体模型'!$I$5)</f>
        <v>76680</v>
      </c>
      <c r="E49" s="11">
        <f t="shared" si="5"/>
        <v>184032</v>
      </c>
    </row>
    <row r="50" spans="2:5">
      <c r="B50" s="11">
        <v>43</v>
      </c>
      <c r="C50" s="11">
        <f t="shared" si="6"/>
        <v>1700</v>
      </c>
      <c r="D50" s="11">
        <f>('Z-整体模型'!$I$4*(0.01+$C$3))*('Z-整体模型'!$C$5*60*60/'Z-整体模型'!$I$5)</f>
        <v>76680</v>
      </c>
      <c r="E50" s="11">
        <f t="shared" si="5"/>
        <v>184032</v>
      </c>
    </row>
    <row r="51" spans="2:5">
      <c r="B51" s="11">
        <v>44</v>
      </c>
      <c r="C51" s="11">
        <f t="shared" si="6"/>
        <v>1700</v>
      </c>
      <c r="D51" s="11">
        <f>('Z-整体模型'!$I$4*(0.01+$C$3))*('Z-整体模型'!$C$5*60*60/'Z-整体模型'!$I$5)</f>
        <v>76680</v>
      </c>
      <c r="E51" s="11">
        <f t="shared" si="5"/>
        <v>184032</v>
      </c>
    </row>
    <row r="52" spans="2:5">
      <c r="B52" s="11">
        <v>45</v>
      </c>
      <c r="C52" s="11">
        <f t="shared" si="6"/>
        <v>1700</v>
      </c>
      <c r="D52" s="11">
        <f>('Z-整体模型'!$I$4*(0.01+$C$3))*('Z-整体模型'!$C$5*60*60/'Z-整体模型'!$I$5)</f>
        <v>76680</v>
      </c>
      <c r="E52" s="11">
        <f t="shared" si="5"/>
        <v>184032</v>
      </c>
    </row>
    <row r="53" spans="2:5">
      <c r="B53" s="11">
        <v>46</v>
      </c>
      <c r="C53" s="11">
        <f t="shared" si="6"/>
        <v>1700</v>
      </c>
      <c r="D53" s="11">
        <f>('Z-整体模型'!$I$4*(0.01+$C$3))*('Z-整体模型'!$C$5*60*60/'Z-整体模型'!$I$5)</f>
        <v>76680</v>
      </c>
      <c r="E53" s="11">
        <f t="shared" si="5"/>
        <v>184032</v>
      </c>
    </row>
    <row r="54" spans="2:5">
      <c r="B54" s="11">
        <v>47</v>
      </c>
      <c r="C54" s="11">
        <f t="shared" si="6"/>
        <v>1700</v>
      </c>
      <c r="D54" s="11">
        <f>('Z-整体模型'!$I$4*(0.01+$C$3))*('Z-整体模型'!$C$5*60*60/'Z-整体模型'!$I$5)</f>
        <v>76680</v>
      </c>
      <c r="E54" s="11">
        <f t="shared" si="5"/>
        <v>184032</v>
      </c>
    </row>
    <row r="55" spans="2:5">
      <c r="B55" s="11">
        <v>48</v>
      </c>
      <c r="C55" s="11">
        <f t="shared" si="6"/>
        <v>1700</v>
      </c>
      <c r="D55" s="11">
        <f>('Z-整体模型'!$I$4*(0.01+$C$3))*('Z-整体模型'!$C$5*60*60/'Z-整体模型'!$I$5)</f>
        <v>76680</v>
      </c>
      <c r="E55" s="11">
        <f t="shared" si="5"/>
        <v>184032</v>
      </c>
    </row>
    <row r="56" spans="2:5">
      <c r="B56" s="11">
        <v>49</v>
      </c>
      <c r="C56" s="11">
        <f t="shared" si="6"/>
        <v>1700</v>
      </c>
      <c r="D56" s="11">
        <f>('Z-整体模型'!$I$4*(0.01+$C$3))*('Z-整体模型'!$C$5*60*60/'Z-整体模型'!$I$5)</f>
        <v>76680</v>
      </c>
      <c r="E56" s="11">
        <f t="shared" si="5"/>
        <v>184032</v>
      </c>
    </row>
    <row r="57" spans="2:5">
      <c r="B57" s="11">
        <v>50</v>
      </c>
      <c r="C57" s="11">
        <f t="shared" si="6"/>
        <v>1700</v>
      </c>
      <c r="D57" s="11">
        <f>('Z-整体模型'!$I$4*(0.01+$C$3))*('Z-整体模型'!$C$5*60*60/'Z-整体模型'!$I$5)</f>
        <v>76680</v>
      </c>
      <c r="E57" s="11">
        <f t="shared" si="5"/>
        <v>184032</v>
      </c>
    </row>
    <row r="58" spans="2:5">
      <c r="B58" s="11">
        <v>51</v>
      </c>
      <c r="C58" s="11">
        <f t="shared" si="6"/>
        <v>1700</v>
      </c>
      <c r="D58" s="11">
        <f>('Z-整体模型'!$I$4*(0.01+$C$3))*('Z-整体模型'!$C$5*60*60/'Z-整体模型'!$I$5)</f>
        <v>76680</v>
      </c>
      <c r="E58" s="11">
        <f t="shared" si="5"/>
        <v>184032</v>
      </c>
    </row>
    <row r="59" spans="2:5">
      <c r="B59" s="11">
        <v>52</v>
      </c>
      <c r="C59" s="11">
        <f t="shared" ref="C59:C68" si="7">1000+1000*$C$3</f>
        <v>1700</v>
      </c>
      <c r="D59" s="11">
        <f>('Z-整体模型'!$I$4*(0.01+$C$3))*('Z-整体模型'!$C$5*60*60/'Z-整体模型'!$I$5)</f>
        <v>76680</v>
      </c>
      <c r="E59" s="11">
        <f t="shared" si="5"/>
        <v>184032</v>
      </c>
    </row>
    <row r="60" spans="2:5">
      <c r="B60" s="11">
        <v>53</v>
      </c>
      <c r="C60" s="11">
        <f t="shared" si="7"/>
        <v>1700</v>
      </c>
      <c r="D60" s="11">
        <f>('Z-整体模型'!$I$4*(0.01+$C$3))*('Z-整体模型'!$C$5*60*60/'Z-整体模型'!$I$5)</f>
        <v>76680</v>
      </c>
      <c r="E60" s="11">
        <f t="shared" si="5"/>
        <v>184032</v>
      </c>
    </row>
    <row r="61" spans="2:5">
      <c r="B61" s="11">
        <v>54</v>
      </c>
      <c r="C61" s="11">
        <f t="shared" si="7"/>
        <v>1700</v>
      </c>
      <c r="D61" s="11">
        <f>('Z-整体模型'!$I$4*(0.01+$C$3))*('Z-整体模型'!$C$5*60*60/'Z-整体模型'!$I$5)</f>
        <v>76680</v>
      </c>
      <c r="E61" s="11">
        <f t="shared" si="5"/>
        <v>184032</v>
      </c>
    </row>
    <row r="62" spans="2:5">
      <c r="B62" s="11">
        <v>55</v>
      </c>
      <c r="C62" s="11">
        <f t="shared" si="7"/>
        <v>1700</v>
      </c>
      <c r="D62" s="11">
        <f>('Z-整体模型'!$I$4*(0.01+$C$3))*('Z-整体模型'!$C$5*60*60/'Z-整体模型'!$I$5)</f>
        <v>76680</v>
      </c>
      <c r="E62" s="11">
        <f t="shared" si="5"/>
        <v>184032</v>
      </c>
    </row>
    <row r="63" spans="2:5">
      <c r="B63" s="11">
        <v>56</v>
      </c>
      <c r="C63" s="11">
        <f t="shared" si="7"/>
        <v>1700</v>
      </c>
      <c r="D63" s="11">
        <f>('Z-整体模型'!$I$4*(0.01+$C$3))*('Z-整体模型'!$C$5*60*60/'Z-整体模型'!$I$5)</f>
        <v>76680</v>
      </c>
      <c r="E63" s="11">
        <f t="shared" si="5"/>
        <v>184032</v>
      </c>
    </row>
    <row r="64" spans="2:5">
      <c r="B64" s="11">
        <v>57</v>
      </c>
      <c r="C64" s="11">
        <f t="shared" si="7"/>
        <v>1700</v>
      </c>
      <c r="D64" s="11">
        <f>('Z-整体模型'!$I$4*(0.01+$C$3))*('Z-整体模型'!$C$5*60*60/'Z-整体模型'!$I$5)</f>
        <v>76680</v>
      </c>
      <c r="E64" s="11">
        <f t="shared" si="5"/>
        <v>184032</v>
      </c>
    </row>
    <row r="65" spans="2:5">
      <c r="B65" s="11">
        <v>58</v>
      </c>
      <c r="C65" s="11">
        <f t="shared" si="7"/>
        <v>1700</v>
      </c>
      <c r="D65" s="11">
        <f>('Z-整体模型'!$I$4*(0.01+$C$3))*('Z-整体模型'!$C$5*60*60/'Z-整体模型'!$I$5)</f>
        <v>76680</v>
      </c>
      <c r="E65" s="11">
        <f t="shared" si="5"/>
        <v>184032</v>
      </c>
    </row>
    <row r="66" spans="2:5">
      <c r="B66" s="11">
        <v>59</v>
      </c>
      <c r="C66" s="11">
        <f t="shared" si="7"/>
        <v>1700</v>
      </c>
      <c r="D66" s="11">
        <f>('Z-整体模型'!$I$4*(0.01+$C$3))*('Z-整体模型'!$C$5*60*60/'Z-整体模型'!$I$5)</f>
        <v>76680</v>
      </c>
      <c r="E66" s="11">
        <f t="shared" si="5"/>
        <v>184032</v>
      </c>
    </row>
    <row r="67" spans="2:5">
      <c r="B67" s="11">
        <v>60</v>
      </c>
      <c r="C67" s="11">
        <f t="shared" si="7"/>
        <v>1700</v>
      </c>
      <c r="D67" s="11">
        <f>('Z-整体模型'!$I$4*(0.01+$C$3))*('Z-整体模型'!$C$5*60*60/'Z-整体模型'!$I$5)</f>
        <v>76680</v>
      </c>
      <c r="E67" s="11">
        <f t="shared" si="5"/>
        <v>184032</v>
      </c>
    </row>
    <row r="68" spans="2:5">
      <c r="B68" s="11">
        <v>61</v>
      </c>
      <c r="C68" s="11">
        <f t="shared" si="7"/>
        <v>1700</v>
      </c>
      <c r="D68" s="11">
        <f>('Z-整体模型'!$I$4*(0.01+$C$3))*('Z-整体模型'!$C$5*60*60/'Z-整体模型'!$I$5)</f>
        <v>76680</v>
      </c>
      <c r="E68" s="11">
        <f t="shared" si="5"/>
        <v>184032</v>
      </c>
    </row>
    <row r="69" spans="2:5">
      <c r="B69" s="11">
        <v>62</v>
      </c>
      <c r="C69" s="11">
        <f t="shared" ref="C69:C78" si="8">1000+1000*$C$3</f>
        <v>1700</v>
      </c>
      <c r="D69" s="11">
        <f>('Z-整体模型'!$I$4*(0.01+$C$3))*('Z-整体模型'!$C$5*60*60/'Z-整体模型'!$I$5)</f>
        <v>76680</v>
      </c>
      <c r="E69" s="11">
        <f t="shared" si="5"/>
        <v>184032</v>
      </c>
    </row>
    <row r="70" spans="2:5">
      <c r="B70" s="11">
        <v>63</v>
      </c>
      <c r="C70" s="11">
        <f t="shared" si="8"/>
        <v>1700</v>
      </c>
      <c r="D70" s="11">
        <f>('Z-整体模型'!$I$4*(0.01+$C$3))*('Z-整体模型'!$C$5*60*60/'Z-整体模型'!$I$5)</f>
        <v>76680</v>
      </c>
      <c r="E70" s="11">
        <f t="shared" si="5"/>
        <v>184032</v>
      </c>
    </row>
    <row r="71" spans="2:5">
      <c r="B71" s="11">
        <v>64</v>
      </c>
      <c r="C71" s="11">
        <f t="shared" si="8"/>
        <v>1700</v>
      </c>
      <c r="D71" s="11">
        <f>('Z-整体模型'!$I$4*(0.01+$C$3))*('Z-整体模型'!$C$5*60*60/'Z-整体模型'!$I$5)</f>
        <v>76680</v>
      </c>
      <c r="E71" s="11">
        <f t="shared" si="5"/>
        <v>184032</v>
      </c>
    </row>
    <row r="72" spans="2:5">
      <c r="B72" s="11">
        <v>65</v>
      </c>
      <c r="C72" s="11">
        <f t="shared" si="8"/>
        <v>1700</v>
      </c>
      <c r="D72" s="11">
        <f>('Z-整体模型'!$I$4*(0.01+$C$3))*('Z-整体模型'!$C$5*60*60/'Z-整体模型'!$I$5)</f>
        <v>76680</v>
      </c>
      <c r="E72" s="11">
        <f t="shared" si="5"/>
        <v>184032</v>
      </c>
    </row>
    <row r="73" spans="2:5">
      <c r="B73" s="11">
        <v>66</v>
      </c>
      <c r="C73" s="11">
        <f t="shared" si="8"/>
        <v>1700</v>
      </c>
      <c r="D73" s="11">
        <f>('Z-整体模型'!$I$4*(0.01+$C$3))*('Z-整体模型'!$C$5*60*60/'Z-整体模型'!$I$5)</f>
        <v>76680</v>
      </c>
      <c r="E73" s="11">
        <f t="shared" ref="E73:E104" si="9">D73*(1+$C$5)</f>
        <v>184032</v>
      </c>
    </row>
    <row r="74" spans="2:5">
      <c r="B74" s="11">
        <v>67</v>
      </c>
      <c r="C74" s="11">
        <f t="shared" si="8"/>
        <v>1700</v>
      </c>
      <c r="D74" s="11">
        <f>('Z-整体模型'!$I$4*(0.01+$C$3))*('Z-整体模型'!$C$5*60*60/'Z-整体模型'!$I$5)</f>
        <v>76680</v>
      </c>
      <c r="E74" s="11">
        <f t="shared" si="9"/>
        <v>184032</v>
      </c>
    </row>
    <row r="75" spans="2:5">
      <c r="B75" s="11">
        <v>68</v>
      </c>
      <c r="C75" s="11">
        <f t="shared" si="8"/>
        <v>1700</v>
      </c>
      <c r="D75" s="11">
        <f>('Z-整体模型'!$I$4*(0.01+$C$3))*('Z-整体模型'!$C$5*60*60/'Z-整体模型'!$I$5)</f>
        <v>76680</v>
      </c>
      <c r="E75" s="11">
        <f t="shared" si="9"/>
        <v>184032</v>
      </c>
    </row>
    <row r="76" spans="2:5">
      <c r="B76" s="11">
        <v>69</v>
      </c>
      <c r="C76" s="11">
        <f t="shared" si="8"/>
        <v>1700</v>
      </c>
      <c r="D76" s="11">
        <f>('Z-整体模型'!$I$4*(0.01+$C$3))*('Z-整体模型'!$C$5*60*60/'Z-整体模型'!$I$5)</f>
        <v>76680</v>
      </c>
      <c r="E76" s="11">
        <f t="shared" si="9"/>
        <v>184032</v>
      </c>
    </row>
    <row r="77" spans="2:5">
      <c r="B77" s="11">
        <v>70</v>
      </c>
      <c r="C77" s="11">
        <f t="shared" si="8"/>
        <v>1700</v>
      </c>
      <c r="D77" s="11">
        <f>('Z-整体模型'!$I$4*(0.01+$C$3))*('Z-整体模型'!$C$5*60*60/'Z-整体模型'!$I$5)</f>
        <v>76680</v>
      </c>
      <c r="E77" s="11">
        <f t="shared" si="9"/>
        <v>184032</v>
      </c>
    </row>
    <row r="78" spans="2:5">
      <c r="B78" s="11">
        <v>71</v>
      </c>
      <c r="C78" s="11">
        <f t="shared" si="8"/>
        <v>1700</v>
      </c>
      <c r="D78" s="11">
        <f>('Z-整体模型'!$I$4*(0.01+$C$3))*('Z-整体模型'!$C$5*60*60/'Z-整体模型'!$I$5)</f>
        <v>76680</v>
      </c>
      <c r="E78" s="11">
        <f t="shared" si="9"/>
        <v>184032</v>
      </c>
    </row>
    <row r="79" spans="2:5">
      <c r="B79" s="11">
        <v>72</v>
      </c>
      <c r="C79" s="11">
        <f t="shared" ref="C79:C88" si="10">1000+1000*$C$3</f>
        <v>1700</v>
      </c>
      <c r="D79" s="11">
        <f>('Z-整体模型'!$I$4*(0.01+$C$3))*('Z-整体模型'!$C$5*60*60/'Z-整体模型'!$I$5)</f>
        <v>76680</v>
      </c>
      <c r="E79" s="11">
        <f t="shared" si="9"/>
        <v>184032</v>
      </c>
    </row>
    <row r="80" spans="2:5">
      <c r="B80" s="11">
        <v>73</v>
      </c>
      <c r="C80" s="11">
        <f t="shared" si="10"/>
        <v>1700</v>
      </c>
      <c r="D80" s="11">
        <f>('Z-整体模型'!$I$4*(0.01+$C$3))*('Z-整体模型'!$C$5*60*60/'Z-整体模型'!$I$5)</f>
        <v>76680</v>
      </c>
      <c r="E80" s="11">
        <f t="shared" si="9"/>
        <v>184032</v>
      </c>
    </row>
    <row r="81" spans="2:5">
      <c r="B81" s="11">
        <v>74</v>
      </c>
      <c r="C81" s="11">
        <f t="shared" si="10"/>
        <v>1700</v>
      </c>
      <c r="D81" s="11">
        <f>('Z-整体模型'!$I$4*(0.01+$C$3))*('Z-整体模型'!$C$5*60*60/'Z-整体模型'!$I$5)</f>
        <v>76680</v>
      </c>
      <c r="E81" s="11">
        <f t="shared" si="9"/>
        <v>184032</v>
      </c>
    </row>
    <row r="82" spans="2:5">
      <c r="B82" s="11">
        <v>75</v>
      </c>
      <c r="C82" s="11">
        <f t="shared" si="10"/>
        <v>1700</v>
      </c>
      <c r="D82" s="11">
        <f>('Z-整体模型'!$I$4*(0.01+$C$3))*('Z-整体模型'!$C$5*60*60/'Z-整体模型'!$I$5)</f>
        <v>76680</v>
      </c>
      <c r="E82" s="11">
        <f t="shared" si="9"/>
        <v>184032</v>
      </c>
    </row>
    <row r="83" spans="2:5">
      <c r="B83" s="11">
        <v>76</v>
      </c>
      <c r="C83" s="11">
        <f t="shared" si="10"/>
        <v>1700</v>
      </c>
      <c r="D83" s="11">
        <f>('Z-整体模型'!$I$4*(0.01+$C$3))*('Z-整体模型'!$C$5*60*60/'Z-整体模型'!$I$5)</f>
        <v>76680</v>
      </c>
      <c r="E83" s="11">
        <f t="shared" si="9"/>
        <v>184032</v>
      </c>
    </row>
    <row r="84" spans="2:5">
      <c r="B84" s="11">
        <v>77</v>
      </c>
      <c r="C84" s="11">
        <f t="shared" si="10"/>
        <v>1700</v>
      </c>
      <c r="D84" s="11">
        <f>('Z-整体模型'!$I$4*(0.01+$C$3))*('Z-整体模型'!$C$5*60*60/'Z-整体模型'!$I$5)</f>
        <v>76680</v>
      </c>
      <c r="E84" s="11">
        <f t="shared" si="9"/>
        <v>184032</v>
      </c>
    </row>
    <row r="85" spans="2:5">
      <c r="B85" s="11">
        <v>78</v>
      </c>
      <c r="C85" s="11">
        <f t="shared" si="10"/>
        <v>1700</v>
      </c>
      <c r="D85" s="11">
        <f>('Z-整体模型'!$I$4*(0.01+$C$3))*('Z-整体模型'!$C$5*60*60/'Z-整体模型'!$I$5)</f>
        <v>76680</v>
      </c>
      <c r="E85" s="11">
        <f t="shared" si="9"/>
        <v>184032</v>
      </c>
    </row>
    <row r="86" spans="2:5">
      <c r="B86" s="11">
        <v>79</v>
      </c>
      <c r="C86" s="11">
        <f t="shared" si="10"/>
        <v>1700</v>
      </c>
      <c r="D86" s="11">
        <f>('Z-整体模型'!$I$4*(0.01+$C$3))*('Z-整体模型'!$C$5*60*60/'Z-整体模型'!$I$5)</f>
        <v>76680</v>
      </c>
      <c r="E86" s="11">
        <f t="shared" si="9"/>
        <v>184032</v>
      </c>
    </row>
    <row r="87" spans="2:5">
      <c r="B87" s="11">
        <v>80</v>
      </c>
      <c r="C87" s="11">
        <f t="shared" si="10"/>
        <v>1700</v>
      </c>
      <c r="D87" s="11">
        <f>('Z-整体模型'!$I$4*(0.01+$C$3))*('Z-整体模型'!$C$5*60*60/'Z-整体模型'!$I$5)</f>
        <v>76680</v>
      </c>
      <c r="E87" s="11">
        <f t="shared" si="9"/>
        <v>184032</v>
      </c>
    </row>
    <row r="88" spans="2:5">
      <c r="B88" s="11">
        <v>81</v>
      </c>
      <c r="C88" s="11">
        <f t="shared" si="10"/>
        <v>1700</v>
      </c>
      <c r="D88" s="11">
        <f>('Z-整体模型'!$I$4*(0.01+$C$3))*('Z-整体模型'!$C$5*60*60/'Z-整体模型'!$I$5)</f>
        <v>76680</v>
      </c>
      <c r="E88" s="11">
        <f t="shared" si="9"/>
        <v>184032</v>
      </c>
    </row>
    <row r="89" spans="2:5">
      <c r="B89" s="11">
        <v>82</v>
      </c>
      <c r="C89" s="11">
        <f t="shared" ref="C89:C98" si="11">1000+1000*$C$3</f>
        <v>1700</v>
      </c>
      <c r="D89" s="11">
        <f>('Z-整体模型'!$I$4*(0.01+$C$3))*('Z-整体模型'!$C$5*60*60/'Z-整体模型'!$I$5)</f>
        <v>76680</v>
      </c>
      <c r="E89" s="11">
        <f t="shared" si="9"/>
        <v>184032</v>
      </c>
    </row>
    <row r="90" spans="2:5">
      <c r="B90" s="11">
        <v>83</v>
      </c>
      <c r="C90" s="11">
        <f t="shared" si="11"/>
        <v>1700</v>
      </c>
      <c r="D90" s="11">
        <f>('Z-整体模型'!$I$4*(0.01+$C$3))*('Z-整体模型'!$C$5*60*60/'Z-整体模型'!$I$5)</f>
        <v>76680</v>
      </c>
      <c r="E90" s="11">
        <f t="shared" si="9"/>
        <v>184032</v>
      </c>
    </row>
    <row r="91" spans="2:5">
      <c r="B91" s="11">
        <v>84</v>
      </c>
      <c r="C91" s="11">
        <f t="shared" si="11"/>
        <v>1700</v>
      </c>
      <c r="D91" s="11">
        <f>('Z-整体模型'!$I$4*(0.01+$C$3))*('Z-整体模型'!$C$5*60*60/'Z-整体模型'!$I$5)</f>
        <v>76680</v>
      </c>
      <c r="E91" s="11">
        <f t="shared" si="9"/>
        <v>184032</v>
      </c>
    </row>
    <row r="92" spans="2:5">
      <c r="B92" s="11">
        <v>85</v>
      </c>
      <c r="C92" s="11">
        <f t="shared" si="11"/>
        <v>1700</v>
      </c>
      <c r="D92" s="11">
        <f>('Z-整体模型'!$I$4*(0.01+$C$3))*('Z-整体模型'!$C$5*60*60/'Z-整体模型'!$I$5)</f>
        <v>76680</v>
      </c>
      <c r="E92" s="11">
        <f t="shared" si="9"/>
        <v>184032</v>
      </c>
    </row>
    <row r="93" spans="2:5">
      <c r="B93" s="11">
        <v>86</v>
      </c>
      <c r="C93" s="11">
        <f t="shared" si="11"/>
        <v>1700</v>
      </c>
      <c r="D93" s="11">
        <f>('Z-整体模型'!$I$4*(0.01+$C$3))*('Z-整体模型'!$C$5*60*60/'Z-整体模型'!$I$5)</f>
        <v>76680</v>
      </c>
      <c r="E93" s="11">
        <f t="shared" si="9"/>
        <v>184032</v>
      </c>
    </row>
    <row r="94" spans="2:5">
      <c r="B94" s="11">
        <v>87</v>
      </c>
      <c r="C94" s="11">
        <f t="shared" si="11"/>
        <v>1700</v>
      </c>
      <c r="D94" s="11">
        <f>('Z-整体模型'!$I$4*(0.01+$C$3))*('Z-整体模型'!$C$5*60*60/'Z-整体模型'!$I$5)</f>
        <v>76680</v>
      </c>
      <c r="E94" s="11">
        <f t="shared" si="9"/>
        <v>184032</v>
      </c>
    </row>
    <row r="95" spans="2:5">
      <c r="B95" s="11">
        <v>88</v>
      </c>
      <c r="C95" s="11">
        <f t="shared" si="11"/>
        <v>1700</v>
      </c>
      <c r="D95" s="11">
        <f>('Z-整体模型'!$I$4*(0.01+$C$3))*('Z-整体模型'!$C$5*60*60/'Z-整体模型'!$I$5)</f>
        <v>76680</v>
      </c>
      <c r="E95" s="11">
        <f t="shared" si="9"/>
        <v>184032</v>
      </c>
    </row>
    <row r="96" spans="2:5">
      <c r="B96" s="11">
        <v>89</v>
      </c>
      <c r="C96" s="11">
        <f t="shared" si="11"/>
        <v>1700</v>
      </c>
      <c r="D96" s="11">
        <f>('Z-整体模型'!$I$4*(0.01+$C$3))*('Z-整体模型'!$C$5*60*60/'Z-整体模型'!$I$5)</f>
        <v>76680</v>
      </c>
      <c r="E96" s="11">
        <f t="shared" si="9"/>
        <v>184032</v>
      </c>
    </row>
    <row r="97" spans="2:5">
      <c r="B97" s="11">
        <v>90</v>
      </c>
      <c r="C97" s="11">
        <f t="shared" si="11"/>
        <v>1700</v>
      </c>
      <c r="D97" s="11">
        <f>('Z-整体模型'!$I$4*(0.01+$C$3))*('Z-整体模型'!$C$5*60*60/'Z-整体模型'!$I$5)</f>
        <v>76680</v>
      </c>
      <c r="E97" s="11">
        <f t="shared" si="9"/>
        <v>184032</v>
      </c>
    </row>
    <row r="98" spans="2:5">
      <c r="B98" s="11">
        <v>91</v>
      </c>
      <c r="C98" s="11">
        <f t="shared" si="11"/>
        <v>1700</v>
      </c>
      <c r="D98" s="11">
        <f>('Z-整体模型'!$I$4*(0.01+$C$3))*('Z-整体模型'!$C$5*60*60/'Z-整体模型'!$I$5)</f>
        <v>76680</v>
      </c>
      <c r="E98" s="11">
        <f t="shared" si="9"/>
        <v>184032</v>
      </c>
    </row>
    <row r="99" spans="2:5">
      <c r="B99" s="11">
        <v>92</v>
      </c>
      <c r="C99" s="11">
        <f t="shared" ref="C99:C107" si="12">1000+1000*$C$3</f>
        <v>1700</v>
      </c>
      <c r="D99" s="11">
        <f>('Z-整体模型'!$I$4*(0.01+$C$3))*('Z-整体模型'!$C$5*60*60/'Z-整体模型'!$I$5)</f>
        <v>76680</v>
      </c>
      <c r="E99" s="11">
        <f t="shared" si="9"/>
        <v>184032</v>
      </c>
    </row>
    <row r="100" spans="2:5">
      <c r="B100" s="11">
        <v>93</v>
      </c>
      <c r="C100" s="11">
        <f t="shared" si="12"/>
        <v>1700</v>
      </c>
      <c r="D100" s="11">
        <f>('Z-整体模型'!$I$4*(0.01+$C$3))*('Z-整体模型'!$C$5*60*60/'Z-整体模型'!$I$5)</f>
        <v>76680</v>
      </c>
      <c r="E100" s="11">
        <f t="shared" si="9"/>
        <v>184032</v>
      </c>
    </row>
    <row r="101" spans="2:5">
      <c r="B101" s="11">
        <v>94</v>
      </c>
      <c r="C101" s="11">
        <f t="shared" si="12"/>
        <v>1700</v>
      </c>
      <c r="D101" s="11">
        <f>('Z-整体模型'!$I$4*(0.01+$C$3))*('Z-整体模型'!$C$5*60*60/'Z-整体模型'!$I$5)</f>
        <v>76680</v>
      </c>
      <c r="E101" s="11">
        <f t="shared" si="9"/>
        <v>184032</v>
      </c>
    </row>
    <row r="102" spans="2:5">
      <c r="B102" s="11">
        <v>95</v>
      </c>
      <c r="C102" s="11">
        <f t="shared" si="12"/>
        <v>1700</v>
      </c>
      <c r="D102" s="11">
        <f>('Z-整体模型'!$I$4*(0.01+$C$3))*('Z-整体模型'!$C$5*60*60/'Z-整体模型'!$I$5)</f>
        <v>76680</v>
      </c>
      <c r="E102" s="11">
        <f t="shared" si="9"/>
        <v>184032</v>
      </c>
    </row>
    <row r="103" spans="2:5">
      <c r="B103" s="11">
        <v>96</v>
      </c>
      <c r="C103" s="11">
        <f t="shared" si="12"/>
        <v>1700</v>
      </c>
      <c r="D103" s="11">
        <f>('Z-整体模型'!$I$4*(0.01+$C$3))*('Z-整体模型'!$C$5*60*60/'Z-整体模型'!$I$5)</f>
        <v>76680</v>
      </c>
      <c r="E103" s="11">
        <f t="shared" si="9"/>
        <v>184032</v>
      </c>
    </row>
    <row r="104" spans="2:5">
      <c r="B104" s="11">
        <v>97</v>
      </c>
      <c r="C104" s="11">
        <f t="shared" si="12"/>
        <v>1700</v>
      </c>
      <c r="D104" s="11">
        <f>('Z-整体模型'!$I$4*(0.01+$C$3))*('Z-整体模型'!$C$5*60*60/'Z-整体模型'!$I$5)</f>
        <v>76680</v>
      </c>
      <c r="E104" s="11">
        <f t="shared" si="9"/>
        <v>184032</v>
      </c>
    </row>
    <row r="105" spans="2:5">
      <c r="B105" s="11">
        <v>98</v>
      </c>
      <c r="C105" s="11">
        <f t="shared" si="12"/>
        <v>1700</v>
      </c>
      <c r="D105" s="11">
        <f>('Z-整体模型'!$I$4*(0.01+$C$3))*('Z-整体模型'!$C$5*60*60/'Z-整体模型'!$I$5)</f>
        <v>76680</v>
      </c>
      <c r="E105" s="11">
        <f>D105*(1+$C$5)</f>
        <v>184032</v>
      </c>
    </row>
    <row r="106" spans="2:5">
      <c r="B106" s="11">
        <v>99</v>
      </c>
      <c r="C106" s="11">
        <f t="shared" si="12"/>
        <v>1700</v>
      </c>
      <c r="D106" s="11">
        <f>('Z-整体模型'!$I$4*(0.01+$C$3))*('Z-整体模型'!$C$5*60*60/'Z-整体模型'!$I$5)</f>
        <v>76680</v>
      </c>
      <c r="E106" s="11">
        <f>D106*(1+$C$5)</f>
        <v>184032</v>
      </c>
    </row>
    <row r="107" spans="2:5">
      <c r="B107" s="11">
        <v>100</v>
      </c>
      <c r="C107" s="11">
        <f t="shared" si="12"/>
        <v>1700</v>
      </c>
      <c r="D107" s="11">
        <f>('Z-整体模型'!$I$4*(0.01+$C$3))*('Z-整体模型'!$C$5*60*60/'Z-整体模型'!$I$5)</f>
        <v>76680</v>
      </c>
      <c r="E107" s="11">
        <f>D107*(1+$C$5)</f>
        <v>184032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G16"/>
  <sheetViews>
    <sheetView workbookViewId="0">
      <selection activeCell="I11" sqref="I11"/>
    </sheetView>
  </sheetViews>
  <sheetFormatPr defaultColWidth="9" defaultRowHeight="16.5" outlineLevelCol="6"/>
  <cols>
    <col min="1" max="2" width="9" style="2"/>
    <col min="3" max="3" width="13.25" style="3" customWidth="1"/>
    <col min="4" max="4" width="16.125" style="3" customWidth="1"/>
    <col min="5" max="5" width="15.125" style="3" customWidth="1"/>
    <col min="6" max="6" width="16.75" style="3" customWidth="1"/>
    <col min="7" max="7" width="16.625" style="2" customWidth="1"/>
    <col min="8" max="16384" width="9" style="2"/>
  </cols>
  <sheetData>
    <row r="7" s="1" customFormat="1" ht="15" spans="2:7">
      <c r="B7" s="4" t="s">
        <v>4</v>
      </c>
      <c r="C7" s="5" t="s">
        <v>22</v>
      </c>
      <c r="D7" s="5" t="s">
        <v>7</v>
      </c>
      <c r="E7" s="6" t="s">
        <v>10</v>
      </c>
      <c r="F7" s="6" t="s">
        <v>11</v>
      </c>
      <c r="G7" s="1" t="s">
        <v>12</v>
      </c>
    </row>
    <row r="8" ht="17.25" spans="2:7">
      <c r="B8" s="7">
        <v>0</v>
      </c>
      <c r="C8" s="8">
        <v>1</v>
      </c>
      <c r="D8" s="9">
        <v>0</v>
      </c>
      <c r="E8" s="9">
        <v>0</v>
      </c>
      <c r="F8" s="9">
        <v>0</v>
      </c>
      <c r="G8" s="2">
        <v>0</v>
      </c>
    </row>
    <row r="9" ht="17.25" spans="2:7">
      <c r="B9" s="7">
        <v>1</v>
      </c>
      <c r="C9" s="10">
        <v>1.5</v>
      </c>
      <c r="D9" s="9">
        <v>0.05</v>
      </c>
      <c r="E9" s="9">
        <v>0.1</v>
      </c>
      <c r="F9" s="9">
        <v>0.1</v>
      </c>
      <c r="G9" s="2">
        <v>1</v>
      </c>
    </row>
    <row r="10" ht="17.25" spans="2:7">
      <c r="B10" s="7">
        <v>2</v>
      </c>
      <c r="C10" s="10">
        <v>2</v>
      </c>
      <c r="D10" s="9">
        <v>0.07</v>
      </c>
      <c r="E10" s="9">
        <v>0.2</v>
      </c>
      <c r="F10" s="9">
        <v>0.14</v>
      </c>
      <c r="G10" s="2">
        <v>2</v>
      </c>
    </row>
    <row r="11" ht="17.25" spans="2:7">
      <c r="B11" s="7">
        <v>3</v>
      </c>
      <c r="C11" s="10">
        <v>2.5</v>
      </c>
      <c r="D11" s="9">
        <v>0.1</v>
      </c>
      <c r="E11" s="9">
        <v>0.3</v>
      </c>
      <c r="F11" s="9">
        <v>0.2</v>
      </c>
      <c r="G11" s="2">
        <v>3</v>
      </c>
    </row>
    <row r="12" ht="17.25" spans="2:7">
      <c r="B12" s="7">
        <v>4</v>
      </c>
      <c r="C12" s="10">
        <v>3</v>
      </c>
      <c r="D12" s="9">
        <v>0.15</v>
      </c>
      <c r="E12" s="9">
        <v>0.4</v>
      </c>
      <c r="F12" s="9">
        <v>0.3</v>
      </c>
      <c r="G12" s="2">
        <v>4</v>
      </c>
    </row>
    <row r="13" ht="17.25" spans="2:7">
      <c r="B13" s="7">
        <v>5</v>
      </c>
      <c r="C13" s="10">
        <v>3.5</v>
      </c>
      <c r="D13" s="9">
        <v>0.2</v>
      </c>
      <c r="E13" s="9">
        <v>0.5</v>
      </c>
      <c r="F13" s="9">
        <v>0.4</v>
      </c>
      <c r="G13" s="2">
        <v>5</v>
      </c>
    </row>
    <row r="14" ht="17.25" spans="2:7">
      <c r="B14" s="7">
        <v>6</v>
      </c>
      <c r="C14" s="10">
        <v>4</v>
      </c>
      <c r="D14" s="9">
        <v>0.3</v>
      </c>
      <c r="E14" s="9">
        <v>0.6</v>
      </c>
      <c r="F14" s="9">
        <v>0.6</v>
      </c>
      <c r="G14" s="2">
        <v>6</v>
      </c>
    </row>
    <row r="15" ht="17.25" spans="2:7">
      <c r="B15" s="7">
        <v>7</v>
      </c>
      <c r="C15" s="10">
        <v>4.5</v>
      </c>
      <c r="D15" s="9">
        <v>0.4</v>
      </c>
      <c r="E15" s="9">
        <v>0.7</v>
      </c>
      <c r="F15" s="9">
        <v>0.8</v>
      </c>
      <c r="G15" s="2">
        <v>7</v>
      </c>
    </row>
    <row r="16" ht="17.25" spans="2:7">
      <c r="B16" s="7">
        <v>8</v>
      </c>
      <c r="C16" s="10">
        <v>5</v>
      </c>
      <c r="D16" s="9">
        <v>0.7</v>
      </c>
      <c r="E16" s="9">
        <v>1</v>
      </c>
      <c r="F16" s="9">
        <v>1.4</v>
      </c>
      <c r="G16" s="2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Z-整体模型</vt:lpstr>
      <vt:lpstr>Q-签到模型</vt:lpstr>
      <vt:lpstr>C-存钱罐模型</vt:lpstr>
      <vt:lpstr>vip数据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凤梨熟了</cp:lastModifiedBy>
  <dcterms:created xsi:type="dcterms:W3CDTF">2025-05-19T03:39:00Z</dcterms:created>
  <dcterms:modified xsi:type="dcterms:W3CDTF">2025-05-19T09:59:53Z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721AFB7DD8E24FEE82C79AEAB0831CF0_11</vt:lpwstr>
  </property>
  <property fmtid="{D5CDD505-2E9C-101B-9397-08002B2CF9AE}" pid="3" name="KSOProductBuildVer">
    <vt:lpwstr>2052-12.1.0.20784</vt:lpwstr>
  </property>
</Properties>
</file>