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juegos\Nexoria\documentos\"/>
    </mc:Choice>
  </mc:AlternateContent>
  <xr:revisionPtr revIDLastSave="0" documentId="13_ncr:1_{ADFB4F16-F0D2-40F5-A341-5D53237F069E}" xr6:coauthVersionLast="47" xr6:coauthVersionMax="47" xr10:uidLastSave="{00000000-0000-0000-0000-000000000000}"/>
  <bookViews>
    <workbookView xWindow="-120" yWindow="-120" windowWidth="29040" windowHeight="16440" activeTab="1" xr2:uid="{A0DAF919-7746-4221-BEB7-8A4912B0C9FA}"/>
  </bookViews>
  <sheets>
    <sheet name="Stats" sheetId="1" r:id="rId1"/>
    <sheet name="Mascotas" sheetId="2" r:id="rId2"/>
    <sheet name="artefactos" sheetId="5" r:id="rId3"/>
    <sheet name="Crafteos" sheetId="4" r:id="rId4"/>
    <sheet name="guia" sheetId="6" r:id="rId5"/>
    <sheet name="Hoja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5" i="2"/>
  <c r="E2" i="2"/>
  <c r="D22" i="7"/>
  <c r="D23" i="7"/>
  <c r="D24" i="7"/>
  <c r="D25" i="7"/>
  <c r="D26" i="7"/>
  <c r="D27" i="7"/>
  <c r="D28" i="7"/>
  <c r="D29" i="7"/>
  <c r="D30" i="7"/>
  <c r="D16" i="7"/>
  <c r="D4" i="7"/>
  <c r="D5" i="7"/>
  <c r="D6" i="7"/>
  <c r="D7" i="7"/>
  <c r="D8" i="7"/>
  <c r="D9" i="7"/>
  <c r="D10" i="7"/>
  <c r="D11" i="7"/>
  <c r="D12" i="7"/>
  <c r="D13" i="7"/>
  <c r="D14" i="7"/>
  <c r="D15" i="7"/>
  <c r="D3" i="7"/>
  <c r="I3" i="7"/>
  <c r="J3" i="7" s="1"/>
  <c r="K3" i="7" s="1"/>
  <c r="U32" i="1"/>
  <c r="T32" i="1"/>
  <c r="S32" i="1"/>
  <c r="R32" i="1"/>
  <c r="Q32" i="1"/>
  <c r="P32" i="1"/>
  <c r="O32" i="1"/>
  <c r="N32" i="1"/>
  <c r="M32" i="1"/>
  <c r="U34" i="1"/>
  <c r="T34" i="1"/>
  <c r="S34" i="1"/>
  <c r="R34" i="1"/>
  <c r="Q34" i="1"/>
  <c r="P34" i="1"/>
  <c r="O34" i="1"/>
  <c r="N34" i="1"/>
  <c r="M34" i="1"/>
  <c r="N39" i="1"/>
  <c r="O39" i="1"/>
  <c r="P39" i="1"/>
  <c r="Q39" i="1"/>
  <c r="R39" i="1"/>
  <c r="S39" i="1"/>
  <c r="T39" i="1"/>
  <c r="U39" i="1"/>
  <c r="M39" i="1"/>
  <c r="D18" i="7" l="1"/>
  <c r="D17" i="7"/>
  <c r="D19" i="7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D20" i="7" l="1"/>
  <c r="D21" i="7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H27" i="2"/>
  <c r="N27" i="2" s="1"/>
  <c r="I27" i="2"/>
  <c r="J27" i="2"/>
  <c r="K27" i="2"/>
  <c r="L27" i="2"/>
  <c r="M27" i="2"/>
  <c r="O27" i="2"/>
  <c r="P27" i="2"/>
  <c r="Q27" i="2"/>
  <c r="N28" i="2"/>
  <c r="O28" i="2"/>
  <c r="P28" i="2"/>
  <c r="Q28" i="2"/>
  <c r="R28" i="2"/>
  <c r="S28" i="2"/>
  <c r="H29" i="2"/>
  <c r="I29" i="2"/>
  <c r="J29" i="2"/>
  <c r="P29" i="2" s="1"/>
  <c r="K29" i="2"/>
  <c r="N29" i="2" s="1"/>
  <c r="L29" i="2"/>
  <c r="M29" i="2"/>
  <c r="O29" i="2"/>
  <c r="Q29" i="2"/>
  <c r="R29" i="2"/>
  <c r="S29" i="2"/>
  <c r="N30" i="2"/>
  <c r="O30" i="2"/>
  <c r="P30" i="2"/>
  <c r="Q30" i="2"/>
  <c r="R30" i="2"/>
  <c r="S30" i="2"/>
  <c r="H31" i="2"/>
  <c r="N31" i="2" s="1"/>
  <c r="I31" i="2"/>
  <c r="J31" i="2"/>
  <c r="K31" i="2"/>
  <c r="L31" i="2"/>
  <c r="M31" i="2"/>
  <c r="O31" i="2"/>
  <c r="P31" i="2"/>
  <c r="Q31" i="2"/>
  <c r="N32" i="2"/>
  <c r="O32" i="2"/>
  <c r="P32" i="2"/>
  <c r="Q32" i="2"/>
  <c r="R32" i="2"/>
  <c r="S32" i="2"/>
  <c r="H33" i="2"/>
  <c r="I33" i="2"/>
  <c r="J33" i="2"/>
  <c r="P33" i="2" s="1"/>
  <c r="K33" i="2"/>
  <c r="N33" i="2" s="1"/>
  <c r="L33" i="2"/>
  <c r="M33" i="2"/>
  <c r="O33" i="2"/>
  <c r="Q33" i="2"/>
  <c r="R33" i="2"/>
  <c r="S33" i="2"/>
  <c r="N34" i="2"/>
  <c r="O34" i="2"/>
  <c r="P34" i="2"/>
  <c r="Q34" i="2"/>
  <c r="R34" i="2"/>
  <c r="S34" i="2"/>
  <c r="H35" i="2"/>
  <c r="N35" i="2" s="1"/>
  <c r="I35" i="2"/>
  <c r="J35" i="2"/>
  <c r="K35" i="2"/>
  <c r="L35" i="2"/>
  <c r="M35" i="2"/>
  <c r="O35" i="2"/>
  <c r="P35" i="2"/>
  <c r="Q35" i="2"/>
  <c r="N36" i="2"/>
  <c r="O36" i="2"/>
  <c r="P36" i="2"/>
  <c r="Q36" i="2"/>
  <c r="R36" i="2"/>
  <c r="S36" i="2"/>
  <c r="H37" i="2"/>
  <c r="I37" i="2"/>
  <c r="J37" i="2"/>
  <c r="P37" i="2" s="1"/>
  <c r="K37" i="2"/>
  <c r="N37" i="2" s="1"/>
  <c r="L37" i="2"/>
  <c r="M37" i="2"/>
  <c r="O37" i="2"/>
  <c r="Q37" i="2"/>
  <c r="R37" i="2"/>
  <c r="S37" i="2"/>
  <c r="N38" i="2"/>
  <c r="O38" i="2"/>
  <c r="P38" i="2"/>
  <c r="Q38" i="2"/>
  <c r="R38" i="2"/>
  <c r="S38" i="2"/>
  <c r="H39" i="2"/>
  <c r="N39" i="2" s="1"/>
  <c r="I39" i="2"/>
  <c r="J39" i="2"/>
  <c r="K39" i="2"/>
  <c r="L39" i="2"/>
  <c r="M39" i="2"/>
  <c r="O39" i="2"/>
  <c r="P39" i="2"/>
  <c r="Q39" i="2"/>
  <c r="N40" i="2"/>
  <c r="O40" i="2"/>
  <c r="P40" i="2"/>
  <c r="Q40" i="2"/>
  <c r="R40" i="2"/>
  <c r="S40" i="2"/>
  <c r="H41" i="2"/>
  <c r="I41" i="2"/>
  <c r="J41" i="2"/>
  <c r="P41" i="2" s="1"/>
  <c r="K41" i="2"/>
  <c r="N41" i="2" s="1"/>
  <c r="L41" i="2"/>
  <c r="M41" i="2"/>
  <c r="O41" i="2"/>
  <c r="Q41" i="2"/>
  <c r="R41" i="2"/>
  <c r="S41" i="2"/>
  <c r="N42" i="2"/>
  <c r="O42" i="2"/>
  <c r="P42" i="2"/>
  <c r="Q42" i="2"/>
  <c r="R42" i="2"/>
  <c r="S42" i="2"/>
  <c r="H43" i="2"/>
  <c r="N43" i="2" s="1"/>
  <c r="I43" i="2"/>
  <c r="J43" i="2"/>
  <c r="K43" i="2"/>
  <c r="L43" i="2"/>
  <c r="M43" i="2"/>
  <c r="O43" i="2"/>
  <c r="P43" i="2"/>
  <c r="Q43" i="2"/>
  <c r="N44" i="2"/>
  <c r="O44" i="2"/>
  <c r="P44" i="2"/>
  <c r="Q44" i="2"/>
  <c r="R44" i="2"/>
  <c r="S44" i="2"/>
  <c r="Y17" i="1"/>
  <c r="Z17" i="1"/>
  <c r="AA17" i="1"/>
  <c r="P61" i="1" s="1"/>
  <c r="AB17" i="1"/>
  <c r="Q61" i="1" s="1"/>
  <c r="AC17" i="1"/>
  <c r="AD17" i="1"/>
  <c r="AE17" i="1"/>
  <c r="T61" i="1" s="1"/>
  <c r="AF17" i="1"/>
  <c r="U61" i="1" s="1"/>
  <c r="Y12" i="1"/>
  <c r="Z12" i="1"/>
  <c r="O56" i="1" s="1"/>
  <c r="AA12" i="1"/>
  <c r="P56" i="1" s="1"/>
  <c r="AB12" i="1"/>
  <c r="Q56" i="1" s="1"/>
  <c r="AC12" i="1"/>
  <c r="AD12" i="1"/>
  <c r="AE12" i="1"/>
  <c r="T56" i="1" s="1"/>
  <c r="AF12" i="1"/>
  <c r="U56" i="1" s="1"/>
  <c r="X17" i="1"/>
  <c r="X12" i="1"/>
  <c r="Y10" i="1"/>
  <c r="Z10" i="1"/>
  <c r="AA10" i="1"/>
  <c r="AB10" i="1"/>
  <c r="Q54" i="1" s="1"/>
  <c r="AC10" i="1"/>
  <c r="AD10" i="1"/>
  <c r="AE10" i="1"/>
  <c r="AF10" i="1"/>
  <c r="U54" i="1" s="1"/>
  <c r="X10" i="1"/>
  <c r="N61" i="1"/>
  <c r="O61" i="1"/>
  <c r="R61" i="1"/>
  <c r="S61" i="1"/>
  <c r="N56" i="1"/>
  <c r="R56" i="1"/>
  <c r="S56" i="1"/>
  <c r="N54" i="1"/>
  <c r="O54" i="1"/>
  <c r="P54" i="1"/>
  <c r="R54" i="1"/>
  <c r="S54" i="1"/>
  <c r="T54" i="1"/>
  <c r="M61" i="1"/>
  <c r="M56" i="1"/>
  <c r="M54" i="1"/>
  <c r="B26" i="1"/>
  <c r="B48" i="1" s="1"/>
  <c r="C26" i="1"/>
  <c r="N48" i="1" s="1"/>
  <c r="D26" i="1"/>
  <c r="D48" i="1" s="1"/>
  <c r="E26" i="1"/>
  <c r="P48" i="1" s="1"/>
  <c r="F26" i="1"/>
  <c r="F48" i="1" s="1"/>
  <c r="G26" i="1"/>
  <c r="R48" i="1" s="1"/>
  <c r="H26" i="1"/>
  <c r="H48" i="1" s="1"/>
  <c r="I26" i="1"/>
  <c r="T48" i="1" s="1"/>
  <c r="J26" i="1"/>
  <c r="J48" i="1" s="1"/>
  <c r="B27" i="1"/>
  <c r="M27" i="1" s="1"/>
  <c r="C27" i="1"/>
  <c r="N27" i="1" s="1"/>
  <c r="D27" i="1"/>
  <c r="D49" i="1" s="1"/>
  <c r="E27" i="1"/>
  <c r="P49" i="1" s="1"/>
  <c r="F27" i="1"/>
  <c r="Q49" i="1" s="1"/>
  <c r="G27" i="1"/>
  <c r="R27" i="1" s="1"/>
  <c r="H27" i="1"/>
  <c r="H49" i="1" s="1"/>
  <c r="I27" i="1"/>
  <c r="T49" i="1" s="1"/>
  <c r="J27" i="1"/>
  <c r="U49" i="1" s="1"/>
  <c r="B28" i="1"/>
  <c r="M28" i="1" s="1"/>
  <c r="C28" i="1"/>
  <c r="N50" i="1" s="1"/>
  <c r="D28" i="1"/>
  <c r="O50" i="1" s="1"/>
  <c r="E28" i="1"/>
  <c r="P50" i="1" s="1"/>
  <c r="F28" i="1"/>
  <c r="Q50" i="1" s="1"/>
  <c r="G28" i="1"/>
  <c r="R28" i="1" s="1"/>
  <c r="H28" i="1"/>
  <c r="S50" i="1" s="1"/>
  <c r="I28" i="1"/>
  <c r="I50" i="1" s="1"/>
  <c r="J28" i="1"/>
  <c r="U50" i="1" s="1"/>
  <c r="B29" i="1"/>
  <c r="B51" i="1" s="1"/>
  <c r="C29" i="1"/>
  <c r="N29" i="1" s="1"/>
  <c r="D29" i="1"/>
  <c r="O51" i="1" s="1"/>
  <c r="E29" i="1"/>
  <c r="P51" i="1" s="1"/>
  <c r="F29" i="1"/>
  <c r="Q29" i="1" s="1"/>
  <c r="G29" i="1"/>
  <c r="R29" i="1" s="1"/>
  <c r="H29" i="1"/>
  <c r="S51" i="1" s="1"/>
  <c r="I29" i="1"/>
  <c r="T51" i="1" s="1"/>
  <c r="J29" i="1"/>
  <c r="J51" i="1" s="1"/>
  <c r="B30" i="1"/>
  <c r="M30" i="1" s="1"/>
  <c r="C30" i="1"/>
  <c r="N30" i="1" s="1"/>
  <c r="D30" i="1"/>
  <c r="D52" i="1" s="1"/>
  <c r="E30" i="1"/>
  <c r="P52" i="1" s="1"/>
  <c r="F30" i="1"/>
  <c r="Q30" i="1" s="1"/>
  <c r="G30" i="1"/>
  <c r="G52" i="1" s="1"/>
  <c r="H30" i="1"/>
  <c r="H52" i="1" s="1"/>
  <c r="I30" i="1"/>
  <c r="T52" i="1" s="1"/>
  <c r="J30" i="1"/>
  <c r="U52" i="1" s="1"/>
  <c r="B31" i="1"/>
  <c r="M31" i="1" s="1"/>
  <c r="C31" i="1"/>
  <c r="N31" i="1" s="1"/>
  <c r="D31" i="1"/>
  <c r="D53" i="1" s="1"/>
  <c r="E31" i="1"/>
  <c r="P31" i="1" s="1"/>
  <c r="F31" i="1"/>
  <c r="Q53" i="1" s="1"/>
  <c r="G31" i="1"/>
  <c r="R31" i="1" s="1"/>
  <c r="H31" i="1"/>
  <c r="H53" i="1" s="1"/>
  <c r="I31" i="1"/>
  <c r="T53" i="1" s="1"/>
  <c r="J31" i="1"/>
  <c r="U53" i="1" s="1"/>
  <c r="B32" i="1"/>
  <c r="C32" i="1"/>
  <c r="D32" i="1"/>
  <c r="D54" i="1" s="1"/>
  <c r="E32" i="1"/>
  <c r="E54" i="1" s="1"/>
  <c r="F32" i="1"/>
  <c r="G32" i="1"/>
  <c r="H32" i="1"/>
  <c r="I32" i="1"/>
  <c r="J32" i="1"/>
  <c r="B33" i="1"/>
  <c r="B55" i="1" s="1"/>
  <c r="C33" i="1"/>
  <c r="N55" i="1" s="1"/>
  <c r="D33" i="1"/>
  <c r="O33" i="1" s="1"/>
  <c r="E33" i="1"/>
  <c r="P55" i="1" s="1"/>
  <c r="F33" i="1"/>
  <c r="Q55" i="1" s="1"/>
  <c r="G33" i="1"/>
  <c r="R33" i="1" s="1"/>
  <c r="H33" i="1"/>
  <c r="S55" i="1" s="1"/>
  <c r="I33" i="1"/>
  <c r="T55" i="1" s="1"/>
  <c r="J33" i="1"/>
  <c r="J55" i="1" s="1"/>
  <c r="B34" i="1"/>
  <c r="C34" i="1"/>
  <c r="D34" i="1"/>
  <c r="D56" i="1" s="1"/>
  <c r="E34" i="1"/>
  <c r="F34" i="1"/>
  <c r="G34" i="1"/>
  <c r="H34" i="1"/>
  <c r="H56" i="1" s="1"/>
  <c r="I34" i="1"/>
  <c r="J34" i="1"/>
  <c r="B35" i="1"/>
  <c r="M57" i="1" s="1"/>
  <c r="C35" i="1"/>
  <c r="C57" i="1" s="1"/>
  <c r="D35" i="1"/>
  <c r="D57" i="1" s="1"/>
  <c r="E35" i="1"/>
  <c r="P57" i="1" s="1"/>
  <c r="F35" i="1"/>
  <c r="Q35" i="1" s="1"/>
  <c r="G35" i="1"/>
  <c r="G57" i="1" s="1"/>
  <c r="H35" i="1"/>
  <c r="H57" i="1" s="1"/>
  <c r="I35" i="1"/>
  <c r="T57" i="1" s="1"/>
  <c r="J35" i="1"/>
  <c r="J57" i="1" s="1"/>
  <c r="B36" i="1"/>
  <c r="B58" i="1" s="1"/>
  <c r="C36" i="1"/>
  <c r="N36" i="1" s="1"/>
  <c r="D36" i="1"/>
  <c r="D58" i="1" s="1"/>
  <c r="E36" i="1"/>
  <c r="P58" i="1" s="1"/>
  <c r="F36" i="1"/>
  <c r="Q58" i="1" s="1"/>
  <c r="G36" i="1"/>
  <c r="R36" i="1" s="1"/>
  <c r="H36" i="1"/>
  <c r="S36" i="1" s="1"/>
  <c r="I36" i="1"/>
  <c r="I58" i="1" s="1"/>
  <c r="J36" i="1"/>
  <c r="U58" i="1" s="1"/>
  <c r="B37" i="1"/>
  <c r="M37" i="1" s="1"/>
  <c r="C37" i="1"/>
  <c r="N37" i="1" s="1"/>
  <c r="D37" i="1"/>
  <c r="O59" i="1" s="1"/>
  <c r="E37" i="1"/>
  <c r="P59" i="1" s="1"/>
  <c r="F37" i="1"/>
  <c r="Q37" i="1" s="1"/>
  <c r="G37" i="1"/>
  <c r="G59" i="1" s="1"/>
  <c r="H37" i="1"/>
  <c r="H59" i="1" s="1"/>
  <c r="I37" i="1"/>
  <c r="T59" i="1" s="1"/>
  <c r="J37" i="1"/>
  <c r="U37" i="1" s="1"/>
  <c r="B38" i="1"/>
  <c r="B60" i="1" s="1"/>
  <c r="C38" i="1"/>
  <c r="N60" i="1" s="1"/>
  <c r="D38" i="1"/>
  <c r="D60" i="1" s="1"/>
  <c r="E38" i="1"/>
  <c r="P60" i="1" s="1"/>
  <c r="F38" i="1"/>
  <c r="Q60" i="1" s="1"/>
  <c r="G38" i="1"/>
  <c r="G60" i="1" s="1"/>
  <c r="H38" i="1"/>
  <c r="H60" i="1" s="1"/>
  <c r="I38" i="1"/>
  <c r="T60" i="1" s="1"/>
  <c r="J38" i="1"/>
  <c r="U60" i="1" s="1"/>
  <c r="B39" i="1"/>
  <c r="C39" i="1"/>
  <c r="D39" i="1"/>
  <c r="D61" i="1" s="1"/>
  <c r="E39" i="1"/>
  <c r="F39" i="1"/>
  <c r="G39" i="1"/>
  <c r="G61" i="1" s="1"/>
  <c r="H39" i="1"/>
  <c r="H61" i="1" s="1"/>
  <c r="I39" i="1"/>
  <c r="J39" i="1"/>
  <c r="B40" i="1"/>
  <c r="M62" i="1" s="1"/>
  <c r="C40" i="1"/>
  <c r="N62" i="1" s="1"/>
  <c r="D40" i="1"/>
  <c r="O62" i="1" s="1"/>
  <c r="E40" i="1"/>
  <c r="E62" i="1" s="1"/>
  <c r="F40" i="1"/>
  <c r="Q62" i="1" s="1"/>
  <c r="G40" i="1"/>
  <c r="R62" i="1" s="1"/>
  <c r="H40" i="1"/>
  <c r="H62" i="1" s="1"/>
  <c r="I40" i="1"/>
  <c r="T62" i="1" s="1"/>
  <c r="J40" i="1"/>
  <c r="U62" i="1" s="1"/>
  <c r="B41" i="1"/>
  <c r="M63" i="1" s="1"/>
  <c r="C41" i="1"/>
  <c r="N63" i="1" s="1"/>
  <c r="D41" i="1"/>
  <c r="O63" i="1" s="1"/>
  <c r="E41" i="1"/>
  <c r="P63" i="1" s="1"/>
  <c r="F41" i="1"/>
  <c r="Q63" i="1" s="1"/>
  <c r="G41" i="1"/>
  <c r="G63" i="1" s="1"/>
  <c r="H41" i="1"/>
  <c r="S63" i="1" s="1"/>
  <c r="I41" i="1"/>
  <c r="T63" i="1" s="1"/>
  <c r="J41" i="1"/>
  <c r="U63" i="1" s="1"/>
  <c r="B42" i="1"/>
  <c r="M64" i="1" s="1"/>
  <c r="C42" i="1"/>
  <c r="N64" i="1" s="1"/>
  <c r="D42" i="1"/>
  <c r="D64" i="1" s="1"/>
  <c r="E42" i="1"/>
  <c r="P64" i="1" s="1"/>
  <c r="F42" i="1"/>
  <c r="Q42" i="1" s="1"/>
  <c r="G42" i="1"/>
  <c r="R64" i="1" s="1"/>
  <c r="H42" i="1"/>
  <c r="H64" i="1" s="1"/>
  <c r="I42" i="1"/>
  <c r="T64" i="1" s="1"/>
  <c r="J42" i="1"/>
  <c r="J64" i="1" s="1"/>
  <c r="B43" i="1"/>
  <c r="M43" i="1" s="1"/>
  <c r="C43" i="1"/>
  <c r="C65" i="1" s="1"/>
  <c r="D43" i="1"/>
  <c r="D65" i="1" s="1"/>
  <c r="E43" i="1"/>
  <c r="P65" i="1" s="1"/>
  <c r="F43" i="1"/>
  <c r="F65" i="1" s="1"/>
  <c r="G43" i="1"/>
  <c r="G65" i="1" s="1"/>
  <c r="H43" i="1"/>
  <c r="H65" i="1" s="1"/>
  <c r="I43" i="1"/>
  <c r="T65" i="1" s="1"/>
  <c r="J43" i="1"/>
  <c r="U43" i="1" s="1"/>
  <c r="B44" i="1"/>
  <c r="M66" i="1" s="1"/>
  <c r="C44" i="1"/>
  <c r="N66" i="1" s="1"/>
  <c r="D44" i="1"/>
  <c r="E44" i="1"/>
  <c r="E66" i="1" s="1"/>
  <c r="F44" i="1"/>
  <c r="F66" i="1" s="1"/>
  <c r="G44" i="1"/>
  <c r="R66" i="1" s="1"/>
  <c r="H44" i="1"/>
  <c r="I44" i="1"/>
  <c r="T66" i="1" s="1"/>
  <c r="J44" i="1"/>
  <c r="J66" i="1" s="1"/>
  <c r="C25" i="1"/>
  <c r="C47" i="1" s="1"/>
  <c r="D25" i="1"/>
  <c r="D47" i="1" s="1"/>
  <c r="E25" i="1"/>
  <c r="E47" i="1" s="1"/>
  <c r="F25" i="1"/>
  <c r="Q47" i="1" s="1"/>
  <c r="G25" i="1"/>
  <c r="G47" i="1" s="1"/>
  <c r="H25" i="1"/>
  <c r="S47" i="1" s="1"/>
  <c r="I25" i="1"/>
  <c r="I47" i="1" s="1"/>
  <c r="J25" i="1"/>
  <c r="U47" i="1" s="1"/>
  <c r="B25" i="1"/>
  <c r="M25" i="1" s="1"/>
  <c r="O66" i="1"/>
  <c r="P66" i="1"/>
  <c r="Q66" i="1"/>
  <c r="S66" i="1"/>
  <c r="D66" i="1"/>
  <c r="H66" i="1"/>
  <c r="O47" i="1"/>
  <c r="U48" i="1"/>
  <c r="Q52" i="1"/>
  <c r="O58" i="1"/>
  <c r="S58" i="1"/>
  <c r="U64" i="1"/>
  <c r="Q65" i="1"/>
  <c r="M52" i="1"/>
  <c r="F52" i="1"/>
  <c r="H54" i="1"/>
  <c r="H58" i="1"/>
  <c r="C59" i="1"/>
  <c r="I61" i="1"/>
  <c r="G64" i="1"/>
  <c r="B65" i="1"/>
  <c r="M26" i="1"/>
  <c r="Q26" i="1"/>
  <c r="N33" i="1"/>
  <c r="O36" i="1"/>
  <c r="N42" i="1"/>
  <c r="T43" i="1"/>
  <c r="O44" i="1"/>
  <c r="S44" i="1"/>
  <c r="O25" i="1"/>
  <c r="S43" i="2" l="1"/>
  <c r="S39" i="2"/>
  <c r="S35" i="2"/>
  <c r="S31" i="2"/>
  <c r="S27" i="2"/>
  <c r="R43" i="2"/>
  <c r="R39" i="2"/>
  <c r="R35" i="2"/>
  <c r="R31" i="2"/>
  <c r="R27" i="2"/>
  <c r="M42" i="1"/>
  <c r="I65" i="1"/>
  <c r="F64" i="1"/>
  <c r="Q64" i="1"/>
  <c r="U42" i="1"/>
  <c r="E65" i="1"/>
  <c r="P43" i="1"/>
  <c r="B64" i="1"/>
  <c r="S28" i="1"/>
  <c r="G51" i="1"/>
  <c r="R51" i="1"/>
  <c r="O28" i="1"/>
  <c r="R41" i="1"/>
  <c r="C63" i="1"/>
  <c r="G55" i="1"/>
  <c r="H47" i="1"/>
  <c r="S62" i="1"/>
  <c r="N47" i="1"/>
  <c r="R42" i="1"/>
  <c r="U65" i="1"/>
  <c r="P44" i="1"/>
  <c r="Q43" i="1"/>
  <c r="J65" i="1"/>
  <c r="M65" i="1"/>
  <c r="I66" i="1"/>
  <c r="S29" i="1"/>
  <c r="R26" i="1"/>
  <c r="N44" i="1"/>
  <c r="P42" i="1"/>
  <c r="R44" i="1"/>
  <c r="T42" i="1"/>
  <c r="O65" i="1"/>
  <c r="O43" i="1"/>
  <c r="S65" i="1"/>
  <c r="T44" i="1"/>
  <c r="S43" i="1"/>
  <c r="C48" i="1"/>
  <c r="R65" i="1"/>
  <c r="N65" i="1"/>
  <c r="S57" i="1"/>
  <c r="O40" i="1"/>
  <c r="T31" i="1"/>
  <c r="E61" i="1"/>
  <c r="E57" i="1"/>
  <c r="I53" i="1"/>
  <c r="C51" i="1"/>
  <c r="S59" i="1"/>
  <c r="P53" i="1"/>
  <c r="N51" i="1"/>
  <c r="M38" i="1"/>
  <c r="U30" i="1"/>
  <c r="F60" i="1"/>
  <c r="J56" i="1"/>
  <c r="J52" i="1"/>
  <c r="D50" i="1"/>
  <c r="R63" i="1"/>
  <c r="Y63" i="1" s="1"/>
  <c r="R59" i="1"/>
  <c r="R55" i="1"/>
  <c r="R52" i="1"/>
  <c r="P40" i="1"/>
  <c r="T26" i="1"/>
  <c r="G58" i="1"/>
  <c r="B47" i="1"/>
  <c r="Q41" i="1"/>
  <c r="U36" i="1"/>
  <c r="D63" i="1"/>
  <c r="N25" i="1"/>
  <c r="M41" i="1"/>
  <c r="N40" i="1"/>
  <c r="G62" i="1"/>
  <c r="C58" i="1"/>
  <c r="G50" i="1"/>
  <c r="O57" i="1"/>
  <c r="S53" i="1"/>
  <c r="U41" i="1"/>
  <c r="C62" i="1"/>
  <c r="G54" i="1"/>
  <c r="M51" i="1"/>
  <c r="R47" i="1"/>
  <c r="R40" i="1"/>
  <c r="R25" i="1"/>
  <c r="P26" i="1"/>
  <c r="B59" i="1"/>
  <c r="B63" i="1"/>
  <c r="C54" i="1"/>
  <c r="C50" i="1"/>
  <c r="M55" i="1"/>
  <c r="O53" i="1"/>
  <c r="C61" i="1"/>
  <c r="R57" i="1"/>
  <c r="N35" i="1"/>
  <c r="C53" i="1"/>
  <c r="S52" i="1"/>
  <c r="S38" i="1"/>
  <c r="M58" i="1"/>
  <c r="S60" i="1"/>
  <c r="N57" i="1"/>
  <c r="O49" i="1"/>
  <c r="T40" i="1"/>
  <c r="R38" i="1"/>
  <c r="S37" i="1"/>
  <c r="T36" i="1"/>
  <c r="U35" i="1"/>
  <c r="M35" i="1"/>
  <c r="R30" i="1"/>
  <c r="B53" i="1"/>
  <c r="D55" i="1"/>
  <c r="P62" i="1"/>
  <c r="X62" i="1" s="1"/>
  <c r="R60" i="1"/>
  <c r="O55" i="1"/>
  <c r="P27" i="1"/>
  <c r="S25" i="1"/>
  <c r="O41" i="1"/>
  <c r="S40" i="1"/>
  <c r="Q38" i="1"/>
  <c r="R37" i="1"/>
  <c r="T35" i="1"/>
  <c r="Q31" i="1"/>
  <c r="U26" i="1"/>
  <c r="B52" i="1"/>
  <c r="B56" i="1"/>
  <c r="I62" i="1"/>
  <c r="D62" i="1"/>
  <c r="I57" i="1"/>
  <c r="G56" i="1"/>
  <c r="C55" i="1"/>
  <c r="E53" i="1"/>
  <c r="C52" i="1"/>
  <c r="H50" i="1"/>
  <c r="M60" i="1"/>
  <c r="M48" i="1"/>
  <c r="N59" i="1"/>
  <c r="U57" i="1"/>
  <c r="Q57" i="1"/>
  <c r="N52" i="1"/>
  <c r="T50" i="1"/>
  <c r="Q48" i="1"/>
  <c r="U27" i="1"/>
  <c r="B49" i="1"/>
  <c r="Q27" i="1"/>
  <c r="B57" i="1"/>
  <c r="C60" i="1"/>
  <c r="S41" i="1"/>
  <c r="N41" i="1"/>
  <c r="U38" i="1"/>
  <c r="N38" i="1"/>
  <c r="P36" i="1"/>
  <c r="P35" i="1"/>
  <c r="T28" i="1"/>
  <c r="N26" i="1"/>
  <c r="J60" i="1"/>
  <c r="F57" i="1"/>
  <c r="F56" i="1"/>
  <c r="I54" i="1"/>
  <c r="H51" i="1"/>
  <c r="M53" i="1"/>
  <c r="T58" i="1"/>
  <c r="T27" i="1"/>
  <c r="S49" i="1"/>
  <c r="C49" i="1"/>
  <c r="P37" i="1"/>
  <c r="R35" i="1"/>
  <c r="J58" i="1"/>
  <c r="G53" i="1"/>
  <c r="J50" i="1"/>
  <c r="O64" i="1"/>
  <c r="O48" i="1"/>
  <c r="U66" i="1"/>
  <c r="Y66" i="1" s="1"/>
  <c r="J49" i="1"/>
  <c r="F49" i="1"/>
  <c r="M49" i="1"/>
  <c r="R49" i="1"/>
  <c r="N49" i="1"/>
  <c r="U44" i="1"/>
  <c r="Q44" i="1"/>
  <c r="M44" i="1"/>
  <c r="R43" i="1"/>
  <c r="N43" i="1"/>
  <c r="S42" i="1"/>
  <c r="O42" i="1"/>
  <c r="T41" i="1"/>
  <c r="P41" i="1"/>
  <c r="U40" i="1"/>
  <c r="Q40" i="1"/>
  <c r="M40" i="1"/>
  <c r="T37" i="1"/>
  <c r="O37" i="1"/>
  <c r="M36" i="1"/>
  <c r="S33" i="1"/>
  <c r="U31" i="1"/>
  <c r="O29" i="1"/>
  <c r="P28" i="1"/>
  <c r="S26" i="1"/>
  <c r="O26" i="1"/>
  <c r="C64" i="1"/>
  <c r="F61" i="1"/>
  <c r="E58" i="1"/>
  <c r="C56" i="1"/>
  <c r="F53" i="1"/>
  <c r="E50" i="1"/>
  <c r="G48" i="1"/>
  <c r="M47" i="1"/>
  <c r="S64" i="1"/>
  <c r="R53" i="1"/>
  <c r="N53" i="1"/>
  <c r="S48" i="1"/>
  <c r="P47" i="1"/>
  <c r="S27" i="1"/>
  <c r="O27" i="1"/>
  <c r="I49" i="1"/>
  <c r="E49" i="1"/>
  <c r="G49" i="1"/>
  <c r="F58" i="1"/>
  <c r="F50" i="1"/>
  <c r="O38" i="1"/>
  <c r="Q36" i="1"/>
  <c r="B50" i="1"/>
  <c r="B61" i="1"/>
  <c r="H63" i="1"/>
  <c r="J62" i="1"/>
  <c r="F62" i="1"/>
  <c r="J61" i="1"/>
  <c r="D59" i="1"/>
  <c r="H55" i="1"/>
  <c r="J54" i="1"/>
  <c r="F54" i="1"/>
  <c r="J53" i="1"/>
  <c r="D51" i="1"/>
  <c r="M50" i="1"/>
  <c r="O60" i="1"/>
  <c r="O52" i="1"/>
  <c r="T47" i="1"/>
  <c r="S31" i="1"/>
  <c r="T30" i="1"/>
  <c r="U29" i="1"/>
  <c r="M29" i="1"/>
  <c r="J63" i="1"/>
  <c r="F63" i="1"/>
  <c r="J59" i="1"/>
  <c r="F55" i="1"/>
  <c r="F51" i="1"/>
  <c r="M59" i="1"/>
  <c r="N58" i="1"/>
  <c r="R50" i="1"/>
  <c r="U33" i="1"/>
  <c r="Q33" i="1"/>
  <c r="M33" i="1"/>
  <c r="S30" i="1"/>
  <c r="O30" i="1"/>
  <c r="T29" i="1"/>
  <c r="P29" i="1"/>
  <c r="U28" i="1"/>
  <c r="Q28" i="1"/>
  <c r="B62" i="1"/>
  <c r="B54" i="1"/>
  <c r="I64" i="1"/>
  <c r="E64" i="1"/>
  <c r="I63" i="1"/>
  <c r="E63" i="1"/>
  <c r="I60" i="1"/>
  <c r="E60" i="1"/>
  <c r="I59" i="1"/>
  <c r="E59" i="1"/>
  <c r="I56" i="1"/>
  <c r="E56" i="1"/>
  <c r="I55" i="1"/>
  <c r="E55" i="1"/>
  <c r="I52" i="1"/>
  <c r="E52" i="1"/>
  <c r="I51" i="1"/>
  <c r="E51" i="1"/>
  <c r="I48" i="1"/>
  <c r="E48" i="1"/>
  <c r="U59" i="1"/>
  <c r="Q59" i="1"/>
  <c r="U55" i="1"/>
  <c r="U51" i="1"/>
  <c r="Q51" i="1"/>
  <c r="B66" i="1"/>
  <c r="G66" i="1"/>
  <c r="C66" i="1"/>
  <c r="O31" i="1"/>
  <c r="P30" i="1"/>
  <c r="N28" i="1"/>
  <c r="F59" i="1"/>
  <c r="R58" i="1"/>
  <c r="T38" i="1"/>
  <c r="P38" i="1"/>
  <c r="S35" i="1"/>
  <c r="O35" i="1"/>
  <c r="T33" i="1"/>
  <c r="P33" i="1"/>
  <c r="U25" i="1"/>
  <c r="Q25" i="1"/>
  <c r="J47" i="1"/>
  <c r="F47" i="1"/>
  <c r="T25" i="1"/>
  <c r="P25" i="1"/>
  <c r="X65" i="1" l="1"/>
  <c r="X66" i="1"/>
  <c r="Y65" i="1"/>
  <c r="Y64" i="1"/>
  <c r="Y62" i="1"/>
  <c r="X63" i="1"/>
  <c r="Y56" i="1"/>
  <c r="X56" i="1"/>
  <c r="Y59" i="1"/>
  <c r="Y50" i="1"/>
  <c r="Y51" i="1"/>
  <c r="X54" i="1"/>
  <c r="Y47" i="1"/>
  <c r="X53" i="1"/>
  <c r="Y61" i="1"/>
  <c r="Y49" i="1"/>
  <c r="X57" i="1"/>
  <c r="Y60" i="1"/>
  <c r="X55" i="1"/>
  <c r="X58" i="1"/>
  <c r="X52" i="1"/>
  <c r="X48" i="1"/>
  <c r="Y52" i="1"/>
  <c r="Y54" i="1"/>
  <c r="Y48" i="1"/>
  <c r="X60" i="1"/>
  <c r="X49" i="1"/>
  <c r="Y58" i="1"/>
  <c r="X47" i="1"/>
  <c r="Y57" i="1"/>
  <c r="Y55" i="1"/>
  <c r="X50" i="1"/>
  <c r="X64" i="1"/>
  <c r="X61" i="1"/>
  <c r="Y53" i="1"/>
  <c r="X59" i="1"/>
  <c r="X51" i="1"/>
</calcChain>
</file>

<file path=xl/sharedStrings.xml><?xml version="1.0" encoding="utf-8"?>
<sst xmlns="http://schemas.openxmlformats.org/spreadsheetml/2006/main" count="2469" uniqueCount="1014">
  <si>
    <t>max_health</t>
  </si>
  <si>
    <t>movement_speed</t>
  </si>
  <si>
    <t>armor</t>
  </si>
  <si>
    <t>armor_toughness</t>
  </si>
  <si>
    <t>max_mana</t>
  </si>
  <si>
    <t>max_stamina</t>
  </si>
  <si>
    <t>health_regeneration</t>
  </si>
  <si>
    <t>mana_regeneration</t>
  </si>
  <si>
    <t>stamina_regeneration</t>
  </si>
  <si>
    <t>additional_experience</t>
  </si>
  <si>
    <t>cooldown_reduction</t>
  </si>
  <si>
    <t>luck</t>
  </si>
  <si>
    <t>critical_strike_chance</t>
  </si>
  <si>
    <t>critical_strike_power</t>
  </si>
  <si>
    <t>skill_critical_strike_chance</t>
  </si>
  <si>
    <t>skill_critical_strike_power</t>
  </si>
  <si>
    <t>physical_damage</t>
  </si>
  <si>
    <t>projectile_damage</t>
  </si>
  <si>
    <t>weapon_damage</t>
  </si>
  <si>
    <t>skill_damage</t>
  </si>
  <si>
    <t>Fighter</t>
  </si>
  <si>
    <t>Monje</t>
  </si>
  <si>
    <t>Ranger</t>
  </si>
  <si>
    <t>Picaro</t>
  </si>
  <si>
    <t>Hechizero</t>
  </si>
  <si>
    <t>Mago</t>
  </si>
  <si>
    <t>Bardo</t>
  </si>
  <si>
    <t>Guardián</t>
  </si>
  <si>
    <t>Clerigo</t>
  </si>
  <si>
    <t>base</t>
  </si>
  <si>
    <t>per level</t>
  </si>
  <si>
    <t>atributos nivel 100</t>
  </si>
  <si>
    <t>clase nivel 100</t>
  </si>
  <si>
    <t>ambos nivel 100</t>
  </si>
  <si>
    <t>Subida</t>
  </si>
  <si>
    <t>Min</t>
  </si>
  <si>
    <t>Max</t>
  </si>
  <si>
    <t>Ki</t>
  </si>
  <si>
    <t>Mana</t>
  </si>
  <si>
    <t>Concentración</t>
  </si>
  <si>
    <t>Coraje</t>
  </si>
  <si>
    <t>Adrenalina</t>
  </si>
  <si>
    <t>Fe</t>
  </si>
  <si>
    <t>Ritmo</t>
  </si>
  <si>
    <t>atrubutos</t>
  </si>
  <si>
    <t>Dragón Radiante</t>
  </si>
  <si>
    <t>Dragón Necrotico Bebe</t>
  </si>
  <si>
    <t>Dragón Necrotico</t>
  </si>
  <si>
    <t>Dragón de Agua Bebe</t>
  </si>
  <si>
    <t>Dragón de Agua</t>
  </si>
  <si>
    <t>Dragón de Fuego Bebe</t>
  </si>
  <si>
    <t>Dragón de Fuego</t>
  </si>
  <si>
    <t>Dragón de Hielo Bebe</t>
  </si>
  <si>
    <t>Dragón de Hielo</t>
  </si>
  <si>
    <t>Dragón de Viento Bebe</t>
  </si>
  <si>
    <t>Dragón de Viento</t>
  </si>
  <si>
    <t>Dragón Electrico Bebe</t>
  </si>
  <si>
    <t>Dragón Electrico</t>
  </si>
  <si>
    <t>Dragón Sonico Bebe</t>
  </si>
  <si>
    <t>Dragón Sonico</t>
  </si>
  <si>
    <t>Dragón del Bosque Bebe</t>
  </si>
  <si>
    <t>Dragón del Bosque</t>
  </si>
  <si>
    <t>Dragón de Veneno Bebe</t>
  </si>
  <si>
    <t>Dragón de Veneno</t>
  </si>
  <si>
    <t>Grifo</t>
  </si>
  <si>
    <t>Gato Congelado</t>
  </si>
  <si>
    <t>Búho del Bosque</t>
  </si>
  <si>
    <t>Muñeca Maldita</t>
  </si>
  <si>
    <t>Pegaso</t>
  </si>
  <si>
    <t>Bestia Yak</t>
  </si>
  <si>
    <t>Rinoceronte Lanudo</t>
  </si>
  <si>
    <t>Yak de Montaña</t>
  </si>
  <si>
    <t>Elefante</t>
  </si>
  <si>
    <t>Toro Negro</t>
  </si>
  <si>
    <t>Tortuga</t>
  </si>
  <si>
    <t>Gato</t>
  </si>
  <si>
    <t>Lobo</t>
  </si>
  <si>
    <t>Bulbo</t>
  </si>
  <si>
    <t>Caballo</t>
  </si>
  <si>
    <t>Ardilla</t>
  </si>
  <si>
    <t>Pato Mallard Macho</t>
  </si>
  <si>
    <t>Conejo</t>
  </si>
  <si>
    <t>Ciervo</t>
  </si>
  <si>
    <t>Castor</t>
  </si>
  <si>
    <t>Cuervo</t>
  </si>
  <si>
    <t>Erizo</t>
  </si>
  <si>
    <t>Camaleón</t>
  </si>
  <si>
    <t>Caracol</t>
  </si>
  <si>
    <t>attackspeed</t>
  </si>
  <si>
    <t>velocidad de movimeinto</t>
  </si>
  <si>
    <t>daño</t>
  </si>
  <si>
    <t>regeneracion</t>
  </si>
  <si>
    <t>Vida</t>
  </si>
  <si>
    <t>Total</t>
  </si>
  <si>
    <t>carisma</t>
  </si>
  <si>
    <t>inteligencia</t>
  </si>
  <si>
    <t>sabiduria</t>
  </si>
  <si>
    <t>constitucion</t>
  </si>
  <si>
    <t>fuerza</t>
  </si>
  <si>
    <t>destreza</t>
  </si>
  <si>
    <t>mascota</t>
  </si>
  <si>
    <t>amuleto de la jungla</t>
  </si>
  <si>
    <t>amuleto de vision nocturna</t>
  </si>
  <si>
    <t>anillos de prisa</t>
  </si>
  <si>
    <t>anillo aracnido</t>
  </si>
  <si>
    <t>anillo bluetooth</t>
  </si>
  <si>
    <t>anillo del amor refinado</t>
  </si>
  <si>
    <t>anillo del omnisciente</t>
  </si>
  <si>
    <t>anillo devorador</t>
  </si>
  <si>
    <t>anillo de absorcion</t>
  </si>
  <si>
    <t>anillo de amor brillante</t>
  </si>
  <si>
    <t>anillo de amor invaluable</t>
  </si>
  <si>
    <t>anillo de amor legendario</t>
  </si>
  <si>
    <t>anillo de amor mediocre</t>
  </si>
  <si>
    <t>anillo de amor modesto</t>
  </si>
  <si>
    <t>anillo de cazador</t>
  </si>
  <si>
    <t>anillo de cetus</t>
  </si>
  <si>
    <t>anillo de curacion</t>
  </si>
  <si>
    <t>anillo de esmeralda</t>
  </si>
  <si>
    <t>anillo de hojas</t>
  </si>
  <si>
    <t>anillo de intimidacion</t>
  </si>
  <si>
    <t>anillo de la vida</t>
  </si>
  <si>
    <t>anillo de lobo</t>
  </si>
  <si>
    <t>anillo de los caidos</t>
  </si>
  <si>
    <t>anillo de miedo</t>
  </si>
  <si>
    <t>anillo de murcielago</t>
  </si>
  <si>
    <t>anillo de ojo</t>
  </si>
  <si>
    <t>anillo de pesca</t>
  </si>
  <si>
    <t>anillo de plumas</t>
  </si>
  <si>
    <t>anillo de pocion</t>
  </si>
  <si>
    <t>anillo de poder</t>
  </si>
  <si>
    <t>anillo de pulso epico</t>
  </si>
  <si>
    <t>anillo de pulso legendario</t>
  </si>
  <si>
    <t>anillo de pulso mitico</t>
  </si>
  <si>
    <t>anillo de pulso poco comun</t>
  </si>
  <si>
    <t>anillo de pulso raro</t>
  </si>
  <si>
    <t>anillo de sangre</t>
  </si>
  <si>
    <t>anillo de tesoro</t>
  </si>
  <si>
    <t>anillo de titanio</t>
  </si>
  <si>
    <t>anillo de vampiro</t>
  </si>
  <si>
    <t>anillo de velocidad</t>
  </si>
  <si>
    <t>anillo de violento</t>
  </si>
  <si>
    <t>anillo de zombie</t>
  </si>
  <si>
    <t>anillo dulce</t>
  </si>
  <si>
    <t>anillo glacial</t>
  </si>
  <si>
    <t>anillo lujoso</t>
  </si>
  <si>
    <t>anillo marchito</t>
  </si>
  <si>
    <t>anillo omnisciente</t>
  </si>
  <si>
    <t>anillo perdido</t>
  </si>
  <si>
    <t>anillo protector</t>
  </si>
  <si>
    <t>anillo raro</t>
  </si>
  <si>
    <t>artefacto aracnido</t>
  </si>
  <si>
    <t>artefacto ardiente</t>
  </si>
  <si>
    <t>artefacto del ojo</t>
  </si>
  <si>
    <t>artefacto del pueblo dorado</t>
  </si>
  <si>
    <t>artefacto del vigilante</t>
  </si>
  <si>
    <t>artefacto de cetus</t>
  </si>
  <si>
    <t>artefacto de control</t>
  </si>
  <si>
    <t>artefacto de experiencia</t>
  </si>
  <si>
    <t>artefacto de fruto</t>
  </si>
  <si>
    <t>artefacto de intimidacion</t>
  </si>
  <si>
    <t>artefacto de las perlas</t>
  </si>
  <si>
    <t>artefacto de los caidos</t>
  </si>
  <si>
    <t>artefacto de miedo</t>
  </si>
  <si>
    <t>artefacto de murcielago</t>
  </si>
  <si>
    <t>artefacto de pesca</t>
  </si>
  <si>
    <t>artefacto de plumas</t>
  </si>
  <si>
    <t>artefacto de pocion</t>
  </si>
  <si>
    <t>artefacto de poder</t>
  </si>
  <si>
    <t>artefacto de sangre</t>
  </si>
  <si>
    <t>artefacto de supremacia</t>
  </si>
  <si>
    <t>artefacto de tesoro</t>
  </si>
  <si>
    <t>artefacto de titanio</t>
  </si>
  <si>
    <t>artefacto de vampiro</t>
  </si>
  <si>
    <t>artefacto de velocidad</t>
  </si>
  <si>
    <t>artefacto de violento</t>
  </si>
  <si>
    <t>artefacto dulce</t>
  </si>
  <si>
    <t>artefacto estoico</t>
  </si>
  <si>
    <t>artefacto glacial</t>
  </si>
  <si>
    <t>artefacto lujoso</t>
  </si>
  <si>
    <t>artefacto marchito</t>
  </si>
  <si>
    <t>artefacto perforado</t>
  </si>
  <si>
    <t>artefacto protector</t>
  </si>
  <si>
    <t>artefacto retorcido</t>
  </si>
  <si>
    <t>artefacto zombie</t>
  </si>
  <si>
    <t>bolso de pastel</t>
  </si>
  <si>
    <t>brason bestias comun</t>
  </si>
  <si>
    <t>brason bestias legendario</t>
  </si>
  <si>
    <t>brason bestias muy raro</t>
  </si>
  <si>
    <t>brason bestias poco comun</t>
  </si>
  <si>
    <t>brason bestias raro</t>
  </si>
  <si>
    <t>brason dios de sangre</t>
  </si>
  <si>
    <t>cabello de la armonia</t>
  </si>
  <si>
    <t>caja registradora dorada</t>
  </si>
  <si>
    <t>caliz de sangre</t>
  </si>
  <si>
    <t>celular de alma</t>
  </si>
  <si>
    <t>cerdito de ahorros</t>
  </si>
  <si>
    <t>cerdo agrietado</t>
  </si>
  <si>
    <t>cerdo roto</t>
  </si>
  <si>
    <t>colgante de los caidos</t>
  </si>
  <si>
    <t>collar de dientes dorados</t>
  </si>
  <si>
    <t>collar de dientes muy filosos</t>
  </si>
  <si>
    <t>collar de dientes perfecto</t>
  </si>
  <si>
    <t>collar de diente plateado</t>
  </si>
  <si>
    <t>collar diente de tiburon</t>
  </si>
  <si>
    <t>compactador 4000</t>
  </si>
  <si>
    <t>compactador 5000</t>
  </si>
  <si>
    <t>compactador 6000</t>
  </si>
  <si>
    <t>compactador 7000</t>
  </si>
  <si>
    <t>craneo necrotico basico</t>
  </si>
  <si>
    <t>craneo necrotico especial</t>
  </si>
  <si>
    <t>craneo necrotico legendario</t>
  </si>
  <si>
    <t>craneo necrotico muy especial</t>
  </si>
  <si>
    <t>craneo necrotico muy raro</t>
  </si>
  <si>
    <t>craneo necrotico poco comun</t>
  </si>
  <si>
    <t>craneo necrotico raro</t>
  </si>
  <si>
    <t>cristal del dia</t>
  </si>
  <si>
    <t>cristal de la noche</t>
  </si>
  <si>
    <t>cubo de supervivencia</t>
  </si>
  <si>
    <t>diente de bronce</t>
  </si>
  <si>
    <t>diente de diamante</t>
  </si>
  <si>
    <t>diente de oro</t>
  </si>
  <si>
    <t>diente de plata</t>
  </si>
  <si>
    <t>eliminador 4000</t>
  </si>
  <si>
    <t>eliminador 5000</t>
  </si>
  <si>
    <t>eliminador 6000</t>
  </si>
  <si>
    <t>eliminador 7000</t>
  </si>
  <si>
    <t>garra de lobo</t>
  </si>
  <si>
    <t>herradura de la suerte</t>
  </si>
  <si>
    <t>herradura eterna</t>
  </si>
  <si>
    <t>insignia de hoguera 1</t>
  </si>
  <si>
    <t>insignia de hoguera 2</t>
  </si>
  <si>
    <t>insignia de hoguera 3</t>
  </si>
  <si>
    <t>insignia de hoguera 4</t>
  </si>
  <si>
    <t>insignia de hoguera 5</t>
  </si>
  <si>
    <t>libro ancestral</t>
  </si>
  <si>
    <t>libro avanzado</t>
  </si>
  <si>
    <t>libro del brillo ceruleo</t>
  </si>
  <si>
    <t>libro del fulgor aureo</t>
  </si>
  <si>
    <t>libro del gran avance</t>
  </si>
  <si>
    <t>libro del resplandor amatista</t>
  </si>
  <si>
    <t>libro del sabio</t>
  </si>
  <si>
    <t>libro de avances</t>
  </si>
  <si>
    <t>libro de los antiguos</t>
  </si>
  <si>
    <t>maquina de expreso</t>
  </si>
  <si>
    <t>monitor defectuoso</t>
  </si>
  <si>
    <t>nucleo arcano</t>
  </si>
  <si>
    <t>nucleo de magma</t>
  </si>
  <si>
    <t>nucleo infernal</t>
  </si>
  <si>
    <t>nucleo pesado</t>
  </si>
  <si>
    <t>orbe de granjero</t>
  </si>
  <si>
    <t>orbe de la muerte</t>
  </si>
  <si>
    <t>paralavas</t>
  </si>
  <si>
    <t>pata de cerdo</t>
  </si>
  <si>
    <t>peluche de jake</t>
  </si>
  <si>
    <t>piedra filosofal</t>
  </si>
  <si>
    <t>pollo congelado</t>
  </si>
  <si>
    <t>reliquia del ojo</t>
  </si>
  <si>
    <t>reliquia del vigilante</t>
  </si>
  <si>
    <t>reliquia de las perlas</t>
  </si>
  <si>
    <t>reliquia de titanio</t>
  </si>
  <si>
    <t>reliquia dulce</t>
  </si>
  <si>
    <t>reliquia marchita</t>
  </si>
  <si>
    <t>reliquia vampirica</t>
  </si>
  <si>
    <t>roca amarilla de corazon</t>
  </si>
  <si>
    <t>sello familiar</t>
  </si>
  <si>
    <t>talisman aracnido</t>
  </si>
  <si>
    <t>talisman ardiente</t>
  </si>
  <si>
    <t>talisman del gran minero</t>
  </si>
  <si>
    <t>talisman del intelecto</t>
  </si>
  <si>
    <t>talisman del mineral</t>
  </si>
  <si>
    <t>talisman del pueblo azul</t>
  </si>
  <si>
    <t>talisman del pueblo morado</t>
  </si>
  <si>
    <t>talisman del pueblo verde</t>
  </si>
  <si>
    <t>talisman del rey</t>
  </si>
  <si>
    <t>talisman desgraciado</t>
  </si>
  <si>
    <t>talisman de carrona</t>
  </si>
  <si>
    <t>talisman de cazador</t>
  </si>
  <si>
    <t>talisman de cetus</t>
  </si>
  <si>
    <t>talisman de chambeador</t>
  </si>
  <si>
    <t>talisman de curacion</t>
  </si>
  <si>
    <t>talisman de esqueleto</t>
  </si>
  <si>
    <t>talisman de fuego</t>
  </si>
  <si>
    <t>talisman de gato</t>
  </si>
  <si>
    <t>talisman de guepardo</t>
  </si>
  <si>
    <t>talisman de intimidacion</t>
  </si>
  <si>
    <t>talisman de las monedas</t>
  </si>
  <si>
    <t>talisman de lava</t>
  </si>
  <si>
    <t>talisman de la villa</t>
  </si>
  <si>
    <t>talisman de leniador</t>
  </si>
  <si>
    <t>talisman de lince</t>
  </si>
  <si>
    <t>talisman de lobo</t>
  </si>
  <si>
    <t>talisman de marea</t>
  </si>
  <si>
    <t>talisman de miedo</t>
  </si>
  <si>
    <t>talisman de ojo</t>
  </si>
  <si>
    <t>talisman de papa</t>
  </si>
  <si>
    <t>talisman de plumas</t>
  </si>
  <si>
    <t>talisman de pocion</t>
  </si>
  <si>
    <t>talisman de poder</t>
  </si>
  <si>
    <t>talisman de raices</t>
  </si>
  <si>
    <t>talisman de regalo azul</t>
  </si>
  <si>
    <t>talisman de regalo blanco</t>
  </si>
  <si>
    <t>talisman de regalo dorado</t>
  </si>
  <si>
    <t>talisman de regalo morado</t>
  </si>
  <si>
    <t>talisman de regalo verde</t>
  </si>
  <si>
    <t>talisman de roca</t>
  </si>
  <si>
    <t>talisman de sangre</t>
  </si>
  <si>
    <t>talisman de tarantula</t>
  </si>
  <si>
    <t>talisman de tesoro</t>
  </si>
  <si>
    <t>talisman de titanio</t>
  </si>
  <si>
    <t>talisman de vampiro</t>
  </si>
  <si>
    <t>talisman de velocidad</t>
  </si>
  <si>
    <t>talisman de violento</t>
  </si>
  <si>
    <t>talisman dulce</t>
  </si>
  <si>
    <t>talisman estoico</t>
  </si>
  <si>
    <t>talisman estrellado</t>
  </si>
  <si>
    <t>talisman glacial</t>
  </si>
  <si>
    <t>talisman lujoso</t>
  </si>
  <si>
    <t>talisman magnetico</t>
  </si>
  <si>
    <t>talisman murcielago</t>
  </si>
  <si>
    <t>talisman omnisciente</t>
  </si>
  <si>
    <t>talisman planetario</t>
  </si>
  <si>
    <t>talisman protector</t>
  </si>
  <si>
    <t>talisman raro</t>
  </si>
  <si>
    <t>talisman zombie</t>
  </si>
  <si>
    <t>Daño PVE</t>
  </si>
  <si>
    <t>Defensa</t>
  </si>
  <si>
    <t>Daño PVP</t>
  </si>
  <si>
    <t>roca</t>
  </si>
  <si>
    <t>pedernal</t>
  </si>
  <si>
    <t>carbon</t>
  </si>
  <si>
    <t>cobre</t>
  </si>
  <si>
    <t>hierro</t>
  </si>
  <si>
    <t>oro</t>
  </si>
  <si>
    <t>cuarzo</t>
  </si>
  <si>
    <t>redsrone</t>
  </si>
  <si>
    <t>lapizlasuli</t>
  </si>
  <si>
    <t>amatista</t>
  </si>
  <si>
    <t>esmeralda</t>
  </si>
  <si>
    <t>diamante</t>
  </si>
  <si>
    <t>netherita</t>
  </si>
  <si>
    <t>osmio</t>
  </si>
  <si>
    <t>cheterite</t>
  </si>
  <si>
    <t>luminita</t>
  </si>
  <si>
    <t>Anguila abisal</t>
  </si>
  <si>
    <t>anemona de mar</t>
  </si>
  <si>
    <t>Pez angel naranja</t>
  </si>
  <si>
    <t>pez angelical</t>
  </si>
  <si>
    <t>pez linterna</t>
  </si>
  <si>
    <t>Pez de las profundidades</t>
  </si>
  <si>
    <t>arapaima</t>
  </si>
  <si>
    <t>bagre acorazado</t>
  </si>
  <si>
    <t>bayad</t>
  </si>
  <si>
    <t>Pez negro</t>
  </si>
  <si>
    <t>Pez caliente</t>
  </si>
  <si>
    <t>lamprea de sangre</t>
  </si>
  <si>
    <t>medusa azul</t>
  </si>
  <si>
    <t>Pez de huesos</t>
  </si>
  <si>
    <t>Tilapia boulti</t>
  </si>
  <si>
    <t>trucha marron</t>
  </si>
  <si>
    <t>pez mariposa</t>
  </si>
  <si>
    <t>Capitan</t>
  </si>
  <si>
    <t>carpa</t>
  </si>
  <si>
    <t>bagre</t>
  </si>
  <si>
    <t>trucha de cueva</t>
  </si>
  <si>
    <t>Pez del infierno</t>
  </si>
  <si>
    <t>Pez betta</t>
  </si>
  <si>
    <t>celacanto</t>
  </si>
  <si>
    <t>Pez cristal</t>
  </si>
  <si>
    <t>Pez labrido</t>
  </si>
  <si>
    <t>medusas desensibilizantes</t>
  </si>
  <si>
    <t>espiga azul</t>
  </si>
  <si>
    <t>anguila electrica</t>
  </si>
  <si>
    <t>pez raro</t>
  </si>
  <si>
    <t>Pez del vacio</t>
  </si>
  <si>
    <t>pez bomba</t>
  </si>
  <si>
    <t>coral de fuego</t>
  </si>
  <si>
    <t>pez esqueletico</t>
  </si>
  <si>
    <t>koi de aleta llamativa</t>
  </si>
  <si>
    <t>Pez frio</t>
  </si>
  <si>
    <t>fungigre</t>
  </si>
  <si>
    <t>pez aguja</t>
  </si>
  <si>
    <t>medusa melena</t>
  </si>
  <si>
    <t>Pez lunar</t>
  </si>
  <si>
    <t>Pez de oro</t>
  </si>
  <si>
    <t>alga verde</t>
  </si>
  <si>
    <t>medusa verde</t>
  </si>
  <si>
    <t>Fletan</t>
  </si>
  <si>
    <t>arenque</t>
  </si>
  <si>
    <t>magikarp</t>
  </si>
  <si>
    <t>medusa magmatica</t>
  </si>
  <si>
    <t>Pez tropical</t>
  </si>
  <si>
    <t>mantaraya azulada</t>
  </si>
  <si>
    <t>camaron mantis</t>
  </si>
  <si>
    <t>carpin</t>
  </si>
  <si>
    <t>pez luna del oceano</t>
  </si>
  <si>
    <t>medusa de la luna</t>
  </si>
  <si>
    <t>anguila morena</t>
  </si>
  <si>
    <t>jurel de pantano</t>
  </si>
  <si>
    <t>lucio almizclado</t>
  </si>
  <si>
    <t>bacalao del tartaros</t>
  </si>
  <si>
    <t>pez de obsidiana</t>
  </si>
  <si>
    <t>sardina perla</t>
  </si>
  <si>
    <t>perca</t>
  </si>
  <si>
    <t>Pez abisal</t>
  </si>
  <si>
    <t>Pez calido</t>
  </si>
  <si>
    <t>Pez dorado</t>
  </si>
  <si>
    <t>pez Gemix</t>
  </si>
  <si>
    <t>Pez amarillo</t>
  </si>
  <si>
    <t>pez amoroso</t>
  </si>
  <si>
    <t>lucio</t>
  </si>
  <si>
    <t>pink salmon</t>
  </si>
  <si>
    <t>pirana</t>
  </si>
  <si>
    <t>abadejo</t>
  </si>
  <si>
    <t>cacho de cuarzo</t>
  </si>
  <si>
    <t>trucha arcoiris</t>
  </si>
  <si>
    <t>Pirania de vientre rojo</t>
  </si>
  <si>
    <t>mero rojo</t>
  </si>
  <si>
    <t>cachama roja</t>
  </si>
  <si>
    <t>Pez espumoso</t>
  </si>
  <si>
    <t>lubina arenosa</t>
  </si>
  <si>
    <t>babosa de mar</t>
  </si>
  <si>
    <t>lobina de boca pequenia</t>
  </si>
  <si>
    <t>perca nevada</t>
  </si>
  <si>
    <t>morena brillante</t>
  </si>
  <si>
    <t>pargo especular</t>
  </si>
  <si>
    <t>pez esponja</t>
  </si>
  <si>
    <t>pez fantasma</t>
  </si>
  <si>
    <t>calamar</t>
  </si>
  <si>
    <t>mantarraya gris</t>
  </si>
  <si>
    <t>pez del sol</t>
  </si>
  <si>
    <t>sirulo</t>
  </si>
  <si>
    <t>synodontis</t>
  </si>
  <si>
    <t>tambaqui</t>
  </si>
  <si>
    <t>atun</t>
  </si>
  <si>
    <t>erizo de mar</t>
  </si>
  <si>
    <t>pez lobo</t>
  </si>
  <si>
    <t>pez zebra</t>
  </si>
  <si>
    <t>abeto</t>
  </si>
  <si>
    <t>abedul</t>
  </si>
  <si>
    <t>roble</t>
  </si>
  <si>
    <t>acacia</t>
  </si>
  <si>
    <t>roble oscuro</t>
  </si>
  <si>
    <t>jungla</t>
  </si>
  <si>
    <t>mangle</t>
  </si>
  <si>
    <t>cerezo</t>
  </si>
  <si>
    <t>distorcionado</t>
  </si>
  <si>
    <t>carmesi</t>
  </si>
  <si>
    <t>manzana</t>
  </si>
  <si>
    <t>zanahoria</t>
  </si>
  <si>
    <t>maiz</t>
  </si>
  <si>
    <t>sandia</t>
  </si>
  <si>
    <t>caña de azucar</t>
  </si>
  <si>
    <t>papa</t>
  </si>
  <si>
    <t>betabel</t>
  </si>
  <si>
    <t>salvia</t>
  </si>
  <si>
    <t>frijoles</t>
  </si>
  <si>
    <t>alga</t>
  </si>
  <si>
    <t>cacao</t>
  </si>
  <si>
    <t>linaza</t>
  </si>
  <si>
    <t>calabaza</t>
  </si>
  <si>
    <t>bambu</t>
  </si>
  <si>
    <t>cactus</t>
  </si>
  <si>
    <t>nenufar</t>
  </si>
  <si>
    <t>trigo</t>
  </si>
  <si>
    <t>pepinillo</t>
  </si>
  <si>
    <t>nabos</t>
  </si>
  <si>
    <t>pepino de mar</t>
  </si>
  <si>
    <t>flores de mandragora</t>
  </si>
  <si>
    <t>flores de belladona</t>
  </si>
  <si>
    <t>flores de rugula amarilla</t>
  </si>
  <si>
    <t>flores de ajenjo</t>
  </si>
  <si>
    <t>keni</t>
  </si>
  <si>
    <t>bayas bellas</t>
  </si>
  <si>
    <t>arandano</t>
  </si>
  <si>
    <t>espino</t>
  </si>
  <si>
    <t>mora</t>
  </si>
  <si>
    <t>uvas</t>
  </si>
  <si>
    <t>cerza</t>
  </si>
  <si>
    <t>frambuiesa</t>
  </si>
  <si>
    <t>bayas dulces</t>
  </si>
  <si>
    <t>bayas owan</t>
  </si>
  <si>
    <t>rodaja de melon</t>
  </si>
  <si>
    <t>ciruelas</t>
  </si>
  <si>
    <t>naranja</t>
  </si>
  <si>
    <t>pera</t>
  </si>
  <si>
    <t>tomate</t>
  </si>
  <si>
    <t>repollo</t>
  </si>
  <si>
    <t>raiz mandragora</t>
  </si>
  <si>
    <t>bayas de belladona</t>
  </si>
  <si>
    <t>hojas de rugula amarilla</t>
  </si>
  <si>
    <t>hojas de ajenjo</t>
  </si>
  <si>
    <t>melon legendario</t>
  </si>
  <si>
    <t>rosa del wither</t>
  </si>
  <si>
    <t>chorus</t>
  </si>
  <si>
    <t>bayas brillantes</t>
  </si>
  <si>
    <t>flor de chorus</t>
  </si>
  <si>
    <t>cebada</t>
  </si>
  <si>
    <t>tabaco</t>
  </si>
  <si>
    <t>canamo</t>
  </si>
  <si>
    <t>hongo rojo</t>
  </si>
  <si>
    <t>hongo café</t>
  </si>
  <si>
    <t>pepino</t>
  </si>
  <si>
    <t>arroz crudo</t>
  </si>
  <si>
    <t>legumbres crudas</t>
  </si>
  <si>
    <t>verruga del nether</t>
  </si>
  <si>
    <t>flor de esporas</t>
  </si>
  <si>
    <t>Mineros</t>
  </si>
  <si>
    <t>Pescadores</t>
  </si>
  <si>
    <t>Leñadores</t>
  </si>
  <si>
    <t>Botanicos</t>
  </si>
  <si>
    <t>Herreros</t>
  </si>
  <si>
    <t>1 escudo</t>
  </si>
  <si>
    <t>1 hechizo defensivo</t>
  </si>
  <si>
    <t>1 mandoble</t>
  </si>
  <si>
    <t>1 hacha de batalla</t>
  </si>
  <si>
    <t>1 espda de vikingo</t>
  </si>
  <si>
    <t>1 mazo</t>
  </si>
  <si>
    <t>1 daga</t>
  </si>
  <si>
    <t>1 katana</t>
  </si>
  <si>
    <t>1 alabarda</t>
  </si>
  <si>
    <t>1 lanza</t>
  </si>
  <si>
    <t>1 arco</t>
  </si>
  <si>
    <t>1 ballesta</t>
  </si>
  <si>
    <t>1 catalizador bardo</t>
  </si>
  <si>
    <t>1 catalizador mago</t>
  </si>
  <si>
    <t>1 catalizador hechicero</t>
  </si>
  <si>
    <t>1 catalizador clerigo</t>
  </si>
  <si>
    <t>1 hoz</t>
  </si>
  <si>
    <t>1 caña de pescar</t>
  </si>
  <si>
    <t>1 hacha</t>
  </si>
  <si>
    <t>1 pico</t>
  </si>
  <si>
    <t>1 armadura ligera</t>
  </si>
  <si>
    <t>1 armadura meediana</t>
  </si>
  <si>
    <t>1 armadura pesada</t>
  </si>
  <si>
    <t>2 escudo</t>
  </si>
  <si>
    <t>2 hechizo defensivo</t>
  </si>
  <si>
    <t>2 mandoble</t>
  </si>
  <si>
    <t>2 hacha de batalla</t>
  </si>
  <si>
    <t>2 espda de vikingo</t>
  </si>
  <si>
    <t>2 mazo</t>
  </si>
  <si>
    <t>2 daga</t>
  </si>
  <si>
    <t>2 katana</t>
  </si>
  <si>
    <t>2 alabarda</t>
  </si>
  <si>
    <t>2 lanza</t>
  </si>
  <si>
    <t>2 arco</t>
  </si>
  <si>
    <t>2 ballesta</t>
  </si>
  <si>
    <t>2 catalizador bardo</t>
  </si>
  <si>
    <t>2 catalizador mago</t>
  </si>
  <si>
    <t>2 catalizador hechicero</t>
  </si>
  <si>
    <t>2 catalizador clerigo</t>
  </si>
  <si>
    <t>2 hoz</t>
  </si>
  <si>
    <t>2 caña de pescar</t>
  </si>
  <si>
    <t>2 hacha</t>
  </si>
  <si>
    <t>2 pico</t>
  </si>
  <si>
    <t>2 armadura ligera</t>
  </si>
  <si>
    <t>2 armadura meediana</t>
  </si>
  <si>
    <t>2 armadura pesada</t>
  </si>
  <si>
    <t>3 escudo</t>
  </si>
  <si>
    <t>3 hechizo defensivo</t>
  </si>
  <si>
    <t>3 mandoble</t>
  </si>
  <si>
    <t>3 hacha de batalla</t>
  </si>
  <si>
    <t>3 espda de vikingo</t>
  </si>
  <si>
    <t>3 mazo</t>
  </si>
  <si>
    <t>3 daga</t>
  </si>
  <si>
    <t>3 katana</t>
  </si>
  <si>
    <t>3 alabarda</t>
  </si>
  <si>
    <t>3 lanza</t>
  </si>
  <si>
    <t>3 arco</t>
  </si>
  <si>
    <t>3 ballesta</t>
  </si>
  <si>
    <t>3 catalizador bardo</t>
  </si>
  <si>
    <t>3 catalizador mago</t>
  </si>
  <si>
    <t>3 catalizador hechicero</t>
  </si>
  <si>
    <t>3 catalizador clerigo</t>
  </si>
  <si>
    <t>3 hoz</t>
  </si>
  <si>
    <t>3 caña de pescar</t>
  </si>
  <si>
    <t>3 hacha</t>
  </si>
  <si>
    <t>3 pico</t>
  </si>
  <si>
    <t>3 armadura ligera</t>
  </si>
  <si>
    <t>3 armadura meediana</t>
  </si>
  <si>
    <t>3 armadura pesada</t>
  </si>
  <si>
    <t>4 escudo</t>
  </si>
  <si>
    <t>4 hechizo defensivo</t>
  </si>
  <si>
    <t>4 mandoble</t>
  </si>
  <si>
    <t>4 hacha de batalla</t>
  </si>
  <si>
    <t>4 espda de vikingo</t>
  </si>
  <si>
    <t>4 mazo</t>
  </si>
  <si>
    <t>4 daga</t>
  </si>
  <si>
    <t>4 katana</t>
  </si>
  <si>
    <t>4 alabarda</t>
  </si>
  <si>
    <t>4 lanza</t>
  </si>
  <si>
    <t>4 arco</t>
  </si>
  <si>
    <t>4 ballesta</t>
  </si>
  <si>
    <t>4 catalizador bardo</t>
  </si>
  <si>
    <t>4 catalizador mago</t>
  </si>
  <si>
    <t>4 catalizador hechicero</t>
  </si>
  <si>
    <t>4 catalizador clerigo</t>
  </si>
  <si>
    <t>4 hoz</t>
  </si>
  <si>
    <t>4 caña de pescar</t>
  </si>
  <si>
    <t>4 hacha</t>
  </si>
  <si>
    <t>4 pico</t>
  </si>
  <si>
    <t>4 armadura ligera</t>
  </si>
  <si>
    <t>4 armadura meediana</t>
  </si>
  <si>
    <t>4 armadura pesada</t>
  </si>
  <si>
    <t>5 escudo</t>
  </si>
  <si>
    <t>5 hechizo defensivo</t>
  </si>
  <si>
    <t>5 mandoble</t>
  </si>
  <si>
    <t>5 hacha de batalla</t>
  </si>
  <si>
    <t>5 espda de vikingo</t>
  </si>
  <si>
    <t>5 mazo</t>
  </si>
  <si>
    <t>5 daga</t>
  </si>
  <si>
    <t>5 katana</t>
  </si>
  <si>
    <t>5 alabarda</t>
  </si>
  <si>
    <t>5 lanza</t>
  </si>
  <si>
    <t>5 arco</t>
  </si>
  <si>
    <t>5 ballesta</t>
  </si>
  <si>
    <t>5 catalizador bardo</t>
  </si>
  <si>
    <t>5 catalizador mago</t>
  </si>
  <si>
    <t>5 catalizador hechicero</t>
  </si>
  <si>
    <t>5 catalizador clerigo</t>
  </si>
  <si>
    <t>5 hoz</t>
  </si>
  <si>
    <t>5 caña de pescar</t>
  </si>
  <si>
    <t>5 hacha</t>
  </si>
  <si>
    <t>5 pico</t>
  </si>
  <si>
    <t>5 armadura ligera</t>
  </si>
  <si>
    <t>5 armadura meediana</t>
  </si>
  <si>
    <t>5 armadura pesada</t>
  </si>
  <si>
    <t>6 escudo</t>
  </si>
  <si>
    <t>6 hechizo defensivo</t>
  </si>
  <si>
    <t>6 mandoble</t>
  </si>
  <si>
    <t>6 hacha de batalla</t>
  </si>
  <si>
    <t>6 espda de vikingo</t>
  </si>
  <si>
    <t>6 mazo</t>
  </si>
  <si>
    <t>6 daga</t>
  </si>
  <si>
    <t>6 katana</t>
  </si>
  <si>
    <t>6 alabarda</t>
  </si>
  <si>
    <t>6 lanza</t>
  </si>
  <si>
    <t>6 arco</t>
  </si>
  <si>
    <t>6 ballesta</t>
  </si>
  <si>
    <t>6 catalizador bardo</t>
  </si>
  <si>
    <t>6 catalizador mago</t>
  </si>
  <si>
    <t>6 catalizador hechicero</t>
  </si>
  <si>
    <t>6 catalizador clerigo</t>
  </si>
  <si>
    <t>6 hoz</t>
  </si>
  <si>
    <t>6 caña de pescar</t>
  </si>
  <si>
    <t>6 hacha</t>
  </si>
  <si>
    <t>6 pico</t>
  </si>
  <si>
    <t>6 armadura ligera</t>
  </si>
  <si>
    <t>6 armadura meediana</t>
  </si>
  <si>
    <t>6 armadura pesada</t>
  </si>
  <si>
    <t>1 Kit De reparacion</t>
  </si>
  <si>
    <t>5 Kit De reparacion</t>
  </si>
  <si>
    <t>4 Kit De reparacion</t>
  </si>
  <si>
    <t>3 Kit De reparacion</t>
  </si>
  <si>
    <t>2 Kit De reparacion</t>
  </si>
  <si>
    <t>taberneros</t>
  </si>
  <si>
    <t>joyeros</t>
  </si>
  <si>
    <t>alquimistas</t>
  </si>
  <si>
    <t>Muffin de Semillas</t>
  </si>
  <si>
    <t>Muffin de Morazul</t>
  </si>
  <si>
    <t>Muffin de Limon</t>
  </si>
  <si>
    <t>Muffin de Frambuesa</t>
  </si>
  <si>
    <t>Muffin de Chocholate</t>
  </si>
  <si>
    <t>Muffin de Calabaza</t>
  </si>
  <si>
    <t>Sandwich Vegetariano</t>
  </si>
  <si>
    <t>Sandwich de carnes</t>
  </si>
  <si>
    <t>Sandwich Dulce y Salado</t>
  </si>
  <si>
    <t>Sandwich Jamon y Queso</t>
  </si>
  <si>
    <t>Sandwich de Queso</t>
  </si>
  <si>
    <t>Sandwich de Albondigas</t>
  </si>
  <si>
    <t>Papas Fritas</t>
  </si>
  <si>
    <t>Bolitas de Papa</t>
  </si>
  <si>
    <t>Aros de Cebolla</t>
  </si>
  <si>
    <t>Papa Rellena</t>
  </si>
  <si>
    <t>Pizza con Pina</t>
  </si>
  <si>
    <t>Pizza de Pepperoni</t>
  </si>
  <si>
    <t>Pizza Vegetariana</t>
  </si>
  <si>
    <t>Soda de Cereza</t>
  </si>
  <si>
    <t>Soda de Cola</t>
  </si>
  <si>
    <t>Soda de Crema</t>
  </si>
  <si>
    <t>Soda de Mora</t>
  </si>
  <si>
    <t>Soda de Naranja</t>
  </si>
  <si>
    <t>Te de Chocolate</t>
  </si>
  <si>
    <t>Te de Fresa</t>
  </si>
  <si>
    <t>Te de Mango</t>
  </si>
  <si>
    <t>Te Verde</t>
  </si>
  <si>
    <t>Taza de Te</t>
  </si>
  <si>
    <t>Jarra de Te</t>
  </si>
  <si>
    <t>Taco de Pez</t>
  </si>
  <si>
    <t>Taco de Pollo</t>
  </si>
  <si>
    <t>Taco Normal</t>
  </si>
  <si>
    <t>Queso Emmental</t>
  </si>
  <si>
    <t>Queso Dorset</t>
  </si>
  <si>
    <t>Galletaawaffles y Pollo</t>
  </si>
  <si>
    <t>Waffle Casual</t>
  </si>
  <si>
    <t>Batido de Banana</t>
  </si>
  <si>
    <t>Batido de Chocolate</t>
  </si>
  <si>
    <t>Batido de Chocoleche</t>
  </si>
  <si>
    <t>Batido de Fresa</t>
  </si>
  <si>
    <t>Batido de Galletas</t>
  </si>
  <si>
    <t>Batido de Mantequilla de Mani</t>
  </si>
  <si>
    <t>Batido de Menta</t>
  </si>
  <si>
    <t>Batido Verde Misterioso</t>
  </si>
  <si>
    <t>Batido de Vainilla</t>
  </si>
  <si>
    <t>Gomitas Verdes</t>
  </si>
  <si>
    <t>Gomitas Naranjas</t>
  </si>
  <si>
    <t>Gomitas Azules</t>
  </si>
  <si>
    <t>Cono Azul</t>
  </si>
  <si>
    <t>Cono Chocolate</t>
  </si>
  <si>
    <t>Cono Multisabor</t>
  </si>
  <si>
    <t>Cono Rojo</t>
  </si>
  <si>
    <t>Cono Verde</t>
  </si>
  <si>
    <t>Helado de Menta</t>
  </si>
  <si>
    <t>Helado de Zanahoria</t>
  </si>
  <si>
    <t>Helado de Chocomenta</t>
  </si>
  <si>
    <t>Helado de Fresa</t>
  </si>
  <si>
    <t>Helado Chocolate</t>
  </si>
  <si>
    <t>Helado de Baya Brillante</t>
  </si>
  <si>
    <t>Helado de Bayas</t>
  </si>
  <si>
    <t>Uramaki</t>
  </si>
  <si>
    <t>Emaki</t>
  </si>
  <si>
    <t>Hamburguesa Normal</t>
  </si>
  <si>
    <t>Hamburguesa de Queso</t>
  </si>
  <si>
    <t>Dona Normal</t>
  </si>
  <si>
    <t>Dona de Chocolate</t>
  </si>
  <si>
    <t>Manzana con Caramelo</t>
  </si>
  <si>
    <t>Manzana Dorada con Caramelo</t>
  </si>
  <si>
    <t>Milhoja</t>
  </si>
  <si>
    <t>Nuggets de Pollo</t>
  </si>
  <si>
    <t>Pancakes</t>
  </si>
  <si>
    <t>Pan de Ajo</t>
  </si>
  <si>
    <t>Salchicha con Maiz</t>
  </si>
  <si>
    <t>Perro Caliente</t>
  </si>
  <si>
    <t>Spaghetti</t>
  </si>
  <si>
    <t>Pretzel</t>
  </si>
  <si>
    <t>Pie de Manzana</t>
  </si>
  <si>
    <t>Pollo Frito</t>
  </si>
  <si>
    <t>Granos de Maiz</t>
  </si>
  <si>
    <t>Huevo Frito</t>
  </si>
  <si>
    <t>Tocino</t>
  </si>
  <si>
    <t>Miel Fina</t>
  </si>
  <si>
    <t>Vino</t>
  </si>
  <si>
    <t>Ron</t>
  </si>
  <si>
    <t>Brandy</t>
  </si>
  <si>
    <t>Barra de Chocolate</t>
  </si>
  <si>
    <t>Algodon de Azucar</t>
  </si>
  <si>
    <t>Croissant</t>
  </si>
  <si>
    <t>Paleta</t>
  </si>
  <si>
    <t>Burrito</t>
  </si>
  <si>
    <t>Calzone</t>
  </si>
  <si>
    <t>Cafe</t>
  </si>
  <si>
    <t>Brownie</t>
  </si>
  <si>
    <t>Damasco</t>
  </si>
  <si>
    <t>Dulce Verde</t>
  </si>
  <si>
    <t>Jamon Grande</t>
  </si>
  <si>
    <t>Botella de agua Normal</t>
  </si>
  <si>
    <t>Botella de agua Arrojable</t>
  </si>
  <si>
    <t>Botella de agua Persistente</t>
  </si>
  <si>
    <t>Vision oscura basica Normal</t>
  </si>
  <si>
    <t>Vision oscura basica Arrojable</t>
  </si>
  <si>
    <t>Vision oscura basica Persistente</t>
  </si>
  <si>
    <t>Vision oscura avanzada Normal</t>
  </si>
  <si>
    <t>Vision oscura avanzada Arrojable</t>
  </si>
  <si>
    <t>Vision oscura avanzada Persistente</t>
  </si>
  <si>
    <t>Invisibilidad basica Normal</t>
  </si>
  <si>
    <t>Invisibilidad basica Arrojable</t>
  </si>
  <si>
    <t>Invisibilidad basica Persistente</t>
  </si>
  <si>
    <t>Invisibilidad avanzada Normal</t>
  </si>
  <si>
    <t>Invisibilidad avanzada Arrojable</t>
  </si>
  <si>
    <t>Invisibilidad avanzada Persistente</t>
  </si>
  <si>
    <t>Poción de Caida Lenta Basica Normal</t>
  </si>
  <si>
    <t>Poción de Caida Lenta Basica Arrojable</t>
  </si>
  <si>
    <t>Poción de Caida Lenta Basica Persistente</t>
  </si>
  <si>
    <t>Poción de Caida Lenta Avanzada Normal</t>
  </si>
  <si>
    <t>Poción de Caida Lenta Avanzada Arrojable</t>
  </si>
  <si>
    <t>Poción de Caida Lenta Avanzada Persistente</t>
  </si>
  <si>
    <t>Poción de Conejo Basica Normal</t>
  </si>
  <si>
    <t>Poción de Conejo Basica Arrojable</t>
  </si>
  <si>
    <t>Poción de Conejo Basica Persistente</t>
  </si>
  <si>
    <t>Poción de Conejo Intermedia Normal</t>
  </si>
  <si>
    <t>Poción de Conejo Intermedia Arrojable</t>
  </si>
  <si>
    <t>Poción de Conejo Intermedia Persistente</t>
  </si>
  <si>
    <t>Poción de Conejo Avanzada Normal</t>
  </si>
  <si>
    <t>Poción de Conejo Avanzada Arrojable</t>
  </si>
  <si>
    <t>Poción de Conejo Avanzada Persistente</t>
  </si>
  <si>
    <t>Poción de Curacion Basica Normal</t>
  </si>
  <si>
    <t>Poción de Curacion Basica Arrojable</t>
  </si>
  <si>
    <t>Poción de Curacion Basica Persistente</t>
  </si>
  <si>
    <t>Poción de Curacion Avanzada Normal</t>
  </si>
  <si>
    <t>Poción de Curacion Avanzada Arrojable</t>
  </si>
  <si>
    <t>Poción de Curacion Avanzada Persistente</t>
  </si>
  <si>
    <t>Poción de Respiracion Acuatica Normal</t>
  </si>
  <si>
    <t>Poción de Respiracion Acuatica Arrojable</t>
  </si>
  <si>
    <t>Poción de Respiracion Acuatica Persistente</t>
  </si>
  <si>
    <t>Poción de Debilidad Basico Normal</t>
  </si>
  <si>
    <t>Poción de Debilidad Basico Arrojable</t>
  </si>
  <si>
    <t>Poción de Debilidad Basico Persistente</t>
  </si>
  <si>
    <t>Poción de Debilidad Avanzada Normal</t>
  </si>
  <si>
    <t>Poción de Debilidad Avanzada Arrojable</t>
  </si>
  <si>
    <t>Poción de Debilidad Avanzada Persistente</t>
  </si>
  <si>
    <t>Poción de Fuerza Basica Normal</t>
  </si>
  <si>
    <t>Poción de Fuerza Basica Arrojable</t>
  </si>
  <si>
    <t>Poción de Fuerza Basica Persistente</t>
  </si>
  <si>
    <t>Poción de Fuerza Intermedia Normal</t>
  </si>
  <si>
    <t>Poción de Fuerza Intermedia Arrojable</t>
  </si>
  <si>
    <t>Poción de Fuerza Intermedia Persistente</t>
  </si>
  <si>
    <t>Poción de Fuerza Avanzada Normal</t>
  </si>
  <si>
    <t>Poción de Fuerza Avanzada Arrojable</t>
  </si>
  <si>
    <t>Poción de Fuerza Avanzada Persistente</t>
  </si>
  <si>
    <t>Poción de Herida Basica Normal</t>
  </si>
  <si>
    <t>Poción de Herida Basica Arrojable</t>
  </si>
  <si>
    <t>Poción de Herida Basica Persistente</t>
  </si>
  <si>
    <t>Poción de Herida Avanzada Normal</t>
  </si>
  <si>
    <t>Poción de Herida Avanzada Arrojable</t>
  </si>
  <si>
    <t>Poción de Herida Avanzada Persistente</t>
  </si>
  <si>
    <t>Poción de Brillo Basica Normal</t>
  </si>
  <si>
    <t>Poción de Brillo Basica Arrojable</t>
  </si>
  <si>
    <t>Poción de Brillo Basica Persistente</t>
  </si>
  <si>
    <t>Poción de Brillo Avanzada Normal</t>
  </si>
  <si>
    <t>Poción de Brillo Avanzada Arrojable</t>
  </si>
  <si>
    <t>Poción de Brillo Avanzada Persistente</t>
  </si>
  <si>
    <t>Poción de Lentitud Basico Normal</t>
  </si>
  <si>
    <t>Poción de Lentitud Basico Arrojable</t>
  </si>
  <si>
    <t>Poción de Lentitud Basico Persistente</t>
  </si>
  <si>
    <t>Poción de Lentitud Intermedio Normal</t>
  </si>
  <si>
    <t>Poción de Lentitud Intermedio Arrojable</t>
  </si>
  <si>
    <t>Poción de Lentitud Intermedio Persistente</t>
  </si>
  <si>
    <t>Poción de Lentitud Avanzado Normal</t>
  </si>
  <si>
    <t>Poción de Lentitud Avanzado Arrojable</t>
  </si>
  <si>
    <t>Poción de Lentitud Avanzado Persistente</t>
  </si>
  <si>
    <t>Poción de Regeneracion Basica Normal</t>
  </si>
  <si>
    <t>Poción de Regeneracion Basica Arrojable</t>
  </si>
  <si>
    <t>Poción de Regeneracion Basica Persistente</t>
  </si>
  <si>
    <t>Poción de Regeneracion Intermedia Normal</t>
  </si>
  <si>
    <t>Poción de Regeneracion Intermedia Arrojable</t>
  </si>
  <si>
    <t>Poción de Regeneracion Intermedia Persistente</t>
  </si>
  <si>
    <t>Poción de Regeneracion Avanzada Normal</t>
  </si>
  <si>
    <t>Poción de Regeneracion Avanzada Arrojable</t>
  </si>
  <si>
    <t>Poción de Regeneracion Avanzada Persistente</t>
  </si>
  <si>
    <t>Poción de Veneno Basico Normal</t>
  </si>
  <si>
    <t>Poción de Veneno Basico Arrojable</t>
  </si>
  <si>
    <t>Poción de Veneno Basico Persistente</t>
  </si>
  <si>
    <t>Poción de Veneno Intermedio Normal</t>
  </si>
  <si>
    <t>Poción de Veneno Intermedio Arrojable</t>
  </si>
  <si>
    <t>Poción de Veneno Intermedio Persistente</t>
  </si>
  <si>
    <t>Poción de Veneno Avanzado Normal</t>
  </si>
  <si>
    <t>Poción de Veneno Avanzado Arrojable</t>
  </si>
  <si>
    <t>Poción de Veneno Avanzado Persistente</t>
  </si>
  <si>
    <t>Poción de Suerte Normal</t>
  </si>
  <si>
    <t>Poción de Suerte Arrojable</t>
  </si>
  <si>
    <t>Poción de Suerte Persistente</t>
  </si>
  <si>
    <t>Poción de Velocidad Basica Normal</t>
  </si>
  <si>
    <t>Poción de Velocidad Basica Arrojable</t>
  </si>
  <si>
    <t>Poción de Velocidad Basica Persistente</t>
  </si>
  <si>
    <t>Poción de Velocidad Intermedia Normal</t>
  </si>
  <si>
    <t>Poción de Velocidad Intermedia Arrojable</t>
  </si>
  <si>
    <t>Poción de Velocidad Intermedia Persistente</t>
  </si>
  <si>
    <t>Poción de Velocidad Avanzada Normal</t>
  </si>
  <si>
    <t>Poción de Velocidad Avanzada Arrojable</t>
  </si>
  <si>
    <t>Poción de Velocidad Avanzada Persistente</t>
  </si>
  <si>
    <t>Poción de Tanque Basico Normal</t>
  </si>
  <si>
    <t>Poción de Tanque Basico Arrojable</t>
  </si>
  <si>
    <t>Poción de Tanque Basico Persistente</t>
  </si>
  <si>
    <t>Poción de Tanque Intermedio Normal</t>
  </si>
  <si>
    <t>Poción de Tanque Intermedio Arrojable</t>
  </si>
  <si>
    <t>Poción de Tanque Intermedio Persistente</t>
  </si>
  <si>
    <t>Poción de Tanque Avanzado Normal</t>
  </si>
  <si>
    <t>Poción de Tanque Avanzado Arrojable</t>
  </si>
  <si>
    <t>Poción de Tanque Avanzado Persistente</t>
  </si>
  <si>
    <t>Poción de Resistencia al Agua Normal</t>
  </si>
  <si>
    <t>Poción de Resistencia al Agua Arrojable</t>
  </si>
  <si>
    <t>Poción de Resistencia al Agua Persistente</t>
  </si>
  <si>
    <t>Poción de Resistencia al Electrico Normal</t>
  </si>
  <si>
    <t>Poción de Resistencia al Electrico Arrojable</t>
  </si>
  <si>
    <t>Poción de Resistencia al Electrico Persistente</t>
  </si>
  <si>
    <t>Poción de Resistencia al Fuego Normal</t>
  </si>
  <si>
    <t>Poción de Resistencia al Fuego Arrojable</t>
  </si>
  <si>
    <t>Poción de Resistencia al Fuego Persistente</t>
  </si>
  <si>
    <t>Poción de Resistencia al Hielo Normal</t>
  </si>
  <si>
    <t>Poción de Resistencia al Hielo Arrojable</t>
  </si>
  <si>
    <t>Poción de Resistencia al Hielo Persistente</t>
  </si>
  <si>
    <t>Poción de Resistencia al Sonido Normal</t>
  </si>
  <si>
    <t>Poción de Resistencia al Sonido Arrojable</t>
  </si>
  <si>
    <t>Poción de Resistencia al Sonido Persistente</t>
  </si>
  <si>
    <t>Poción de Resistencia al Viento Normal</t>
  </si>
  <si>
    <t>Poción de Resistencia al Viento Arrojable</t>
  </si>
  <si>
    <t>Poción de Resistencia al Viento Persistente</t>
  </si>
  <si>
    <t>ü</t>
  </si>
  <si>
    <t>¥</t>
  </si>
  <si>
    <t>û</t>
  </si>
  <si>
    <t>Experiencia de Minero Adicional</t>
  </si>
  <si>
    <t>Experiencia de Pescador Adicional</t>
  </si>
  <si>
    <t>Experiencia de Granjero Adicional</t>
  </si>
  <si>
    <t>Experiencia de Leñador Adicional</t>
  </si>
  <si>
    <t>Experiencia Adicional</t>
  </si>
  <si>
    <t>Stellium Maximo</t>
  </si>
  <si>
    <t>Regeneración Maxima de Stamina</t>
  </si>
  <si>
    <t>Regeneración de Stamina</t>
  </si>
  <si>
    <t>Regeneración Maxima de Maná</t>
  </si>
  <si>
    <t>Regeneración de Maná</t>
  </si>
  <si>
    <t>Regeneración de Vida Máxima</t>
  </si>
  <si>
    <t>Regeneración de Vida</t>
  </si>
  <si>
    <t>Altura de Pasos</t>
  </si>
  <si>
    <t>Escala</t>
  </si>
  <si>
    <t>Distancia de Caída Segura</t>
  </si>
  <si>
    <t>Fuerza de Salto</t>
  </si>
  <si>
    <t>Gravedad</t>
  </si>
  <si>
    <t>Multiplicador de Daño de Caída</t>
  </si>
  <si>
    <t>Alcance de interacción con Entidades</t>
  </si>
  <si>
    <t>Alcance de interacción con Bloques</t>
  </si>
  <si>
    <t>Velocidad de Ruptura de Bloques</t>
  </si>
  <si>
    <t>Absorción Máxima</t>
  </si>
  <si>
    <t>Velocidad de Movimiento</t>
  </si>
  <si>
    <t>Resistencia al Empujo</t>
  </si>
  <si>
    <t>Maná Máximo</t>
  </si>
  <si>
    <t>Vida Extra</t>
  </si>
  <si>
    <t>Dureza de Armadura</t>
  </si>
  <si>
    <t>Armadura</t>
  </si>
  <si>
    <t>Vampirismo de Hechizos</t>
  </si>
  <si>
    <t>Robo de Vida</t>
  </si>
  <si>
    <t>Daño contra No muertos</t>
  </si>
  <si>
    <t>Reducción de Daño PvP</t>
  </si>
  <si>
    <t>Reducción de daño PVE</t>
  </si>
  <si>
    <t>Reducción de daño Mágico</t>
  </si>
  <si>
    <t>Reducción de Daño de Fuego</t>
  </si>
  <si>
    <t>Reducción de daño Físico</t>
  </si>
  <si>
    <t>Reducción de daño por proyectil</t>
  </si>
  <si>
    <t>Reducción de daño de caída</t>
  </si>
  <si>
    <t>Reducción daño</t>
  </si>
  <si>
    <t>Daño Físico</t>
  </si>
  <si>
    <t>Daño Mágico</t>
  </si>
  <si>
    <t>Daño de Proyectil</t>
  </si>
  <si>
    <t>Daño de Habilidad</t>
  </si>
  <si>
    <t>Daño de Arma</t>
  </si>
  <si>
    <t>Reducción de Cooldown</t>
  </si>
  <si>
    <t>Reducción de Cooldown de Parry</t>
  </si>
  <si>
    <t>Probabilidad de Parry</t>
  </si>
  <si>
    <t>Reducción de Cooldown de Esquivar</t>
  </si>
  <si>
    <t>Probabilidad de Esquivar</t>
  </si>
  <si>
    <t>Reducción de Cooldown de Bloqueo</t>
  </si>
  <si>
    <t>Probabilidad de Bloqueo</t>
  </si>
  <si>
    <t>Poder de Bloqueo</t>
  </si>
  <si>
    <t>Daño Crítico de Habilidad</t>
  </si>
  <si>
    <t>Probabilidad de Crítico de Habilidad</t>
  </si>
  <si>
    <t>Daño Crítico Adicional</t>
  </si>
  <si>
    <t>Probabilidad de Crítico</t>
  </si>
  <si>
    <t>Velocidad de Ataque</t>
  </si>
  <si>
    <t>Daño de Ataque</t>
  </si>
  <si>
    <t>Crafteable</t>
  </si>
  <si>
    <t xml:space="preserve">|| </t>
  </si>
  <si>
    <t>Columna1</t>
  </si>
  <si>
    <t>pez del sol2</t>
  </si>
  <si>
    <t>Taberneros</t>
  </si>
  <si>
    <t>Alquimistas</t>
  </si>
  <si>
    <t>Joyeros</t>
  </si>
  <si>
    <t>pez sol</t>
  </si>
  <si>
    <t>Salmon crudo</t>
  </si>
  <si>
    <t>Bacalao Crudo</t>
  </si>
  <si>
    <t>Conejo crudo</t>
  </si>
  <si>
    <t>Pollo crudo</t>
  </si>
  <si>
    <t>Cordero Crudo</t>
  </si>
  <si>
    <t>Chuleta cruda</t>
  </si>
  <si>
    <t>Bistec Crudo</t>
  </si>
  <si>
    <t>fruta de chorus</t>
  </si>
  <si>
    <t>fruta  de chorus</t>
  </si>
  <si>
    <t>Item</t>
  </si>
  <si>
    <t>Compra</t>
  </si>
  <si>
    <t>Venta</t>
  </si>
  <si>
    <t>Mineros Tier 1</t>
  </si>
  <si>
    <t>Mineros Tier 2</t>
  </si>
  <si>
    <t>Mineros Tier 3</t>
  </si>
  <si>
    <t>Leñadores Tier 1</t>
  </si>
  <si>
    <t>Leñadores Tier 2</t>
  </si>
  <si>
    <t>Leñadores Tier 3</t>
  </si>
  <si>
    <t>Botanica Tier 1</t>
  </si>
  <si>
    <t>Botanica Tier 2</t>
  </si>
  <si>
    <t>Botanica Tier 3</t>
  </si>
  <si>
    <t>Pescadores Tier 1</t>
  </si>
  <si>
    <t>Pescadores Tier 2</t>
  </si>
  <si>
    <t>Pescadores Tier 3</t>
  </si>
  <si>
    <t>Mochila Tier 1</t>
  </si>
  <si>
    <t>Mochila Tier 2</t>
  </si>
  <si>
    <t>Mochila Tier 3</t>
  </si>
  <si>
    <t>Mochila Tier 4</t>
  </si>
  <si>
    <t>Mochila Tier 5</t>
  </si>
  <si>
    <t>Mochila Tier 6</t>
  </si>
  <si>
    <t>Material De Construccion</t>
  </si>
  <si>
    <t>Material de decoracion</t>
  </si>
  <si>
    <t>Samsin</t>
  </si>
  <si>
    <t>Kosfyr</t>
  </si>
  <si>
    <t>Aidaen</t>
  </si>
  <si>
    <t>Ninielle</t>
  </si>
  <si>
    <t>Cantidad</t>
  </si>
  <si>
    <t>Herreros Tier 1</t>
  </si>
  <si>
    <t>Herreros Tier 2</t>
  </si>
  <si>
    <t>Herreros Tier 3</t>
  </si>
  <si>
    <t>Joyeros Tier 1</t>
  </si>
  <si>
    <t>Joyeros Tier 2</t>
  </si>
  <si>
    <t>Joyeros Tier 3</t>
  </si>
  <si>
    <t>Taberneros Tier 1</t>
  </si>
  <si>
    <t>Taberneros Tier 2</t>
  </si>
  <si>
    <t>Taberneros Tier 3</t>
  </si>
  <si>
    <t>Alquimistas Tier 1</t>
  </si>
  <si>
    <t>Alquimistas Tier 2</t>
  </si>
  <si>
    <t>Alquimistas Tier 3</t>
  </si>
  <si>
    <t>N/A</t>
  </si>
  <si>
    <t>Decoraciones</t>
  </si>
  <si>
    <t>Piedra</t>
  </si>
  <si>
    <t>Herreros Tier 4</t>
  </si>
  <si>
    <t>Herreros Tier 5</t>
  </si>
  <si>
    <t>Herreros Tier 6</t>
  </si>
  <si>
    <t>(tener encuenta pre)</t>
  </si>
  <si>
    <t>Anillo</t>
  </si>
  <si>
    <t>Cuerno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</si>
</sst>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11"/>
      <color rgb="FF00B050"/>
      <name val="Wingdings"/>
      <charset val="2"/>
    </font>
    <font>
      <sz val="11"/>
      <color rgb="FFCC9900"/>
      <name val="Wingdings"/>
      <charset val="2"/>
    </font>
    <font>
      <u/>
      <sz val="11"/>
      <color theme="1"/>
      <name val="Arial"/>
      <family val="2"/>
    </font>
    <font>
      <sz val="11"/>
      <color rgb="FFFF0000"/>
      <name val="Wingdings"/>
      <charset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633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0" fillId="7" borderId="1" xfId="6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4" fillId="4" borderId="1" xfId="7" applyFont="1" applyFill="1" applyBorder="1" applyAlignment="1">
      <alignment horizontal="center" vertical="center"/>
    </xf>
    <xf numFmtId="43" fontId="2" fillId="2" borderId="1" xfId="7" applyFont="1" applyFill="1" applyBorder="1" applyAlignment="1">
      <alignment horizontal="center" vertical="center"/>
    </xf>
    <xf numFmtId="43" fontId="1" fillId="5" borderId="1" xfId="7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3" fillId="3" borderId="0" xfId="2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9" fillId="3" borderId="8" xfId="2" applyFont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</cellXfs>
  <cellStyles count="8">
    <cellStyle name="20% - Énfasis1" xfId="4" builtinId="30"/>
    <cellStyle name="20% - Énfasis5" xfId="5" builtinId="46"/>
    <cellStyle name="60% - Énfasis5" xfId="6" builtinId="48"/>
    <cellStyle name="Bueno" xfId="1" builtinId="26"/>
    <cellStyle name="Incorrecto" xfId="2" builtinId="27"/>
    <cellStyle name="Millares" xfId="7" builtinId="3"/>
    <cellStyle name="Neutral" xfId="3" builtinId="28"/>
    <cellStyle name="Normal" xfId="0" builtinId="0"/>
  </cellStyles>
  <dxfs count="48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rgb="FF00CC9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CC99"/>
          <bgColor rgb="FF000000"/>
        </patternFill>
      </fill>
    </dxf>
    <dxf>
      <fill>
        <patternFill patternType="solid">
          <fgColor rgb="FF83CCEB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Wingdings"/>
        <charset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8ED973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663300"/>
      <color rgb="FF00CC99"/>
      <color rgb="FF8FB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7A99B-8D81-449B-90A7-554267FA23C0}" name="Tabla1" displayName="Tabla1" ref="G1:S44" totalsRowShown="0" headerRowDxfId="483" dataDxfId="481" headerRowBorderDxfId="482" tableBorderDxfId="480" totalsRowBorderDxfId="479">
  <autoFilter ref="G1:S44" xr:uid="{E1D328CF-E1E3-41C6-A003-9F5EA0083299}"/>
  <tableColumns count="13">
    <tableColumn id="1" xr3:uid="{6FD9F01F-D8F2-48F8-90F4-99586F2BB9E0}" name="mascota" dataDxfId="478"/>
    <tableColumn id="2" xr3:uid="{1700D2BB-7962-4239-A662-FC64CC8118A2}" name="destreza" dataDxfId="477"/>
    <tableColumn id="3" xr3:uid="{38342505-EB3E-4B85-8AB5-2A2A37C92E7B}" name="fuerza" dataDxfId="476"/>
    <tableColumn id="4" xr3:uid="{214506B0-C443-4F48-9971-47B5EACD9B40}" name="constitucion" dataDxfId="475"/>
    <tableColumn id="5" xr3:uid="{98F39339-659E-4B59-8BFA-5C5DAFA52A20}" name="sabiduria" dataDxfId="474"/>
    <tableColumn id="6" xr3:uid="{21C2907A-9A3B-4BEF-86DE-013627B70C66}" name="inteligencia" dataDxfId="473"/>
    <tableColumn id="7" xr3:uid="{192C8633-B64C-467D-B416-91164D29049A}" name="carisma" dataDxfId="472"/>
    <tableColumn id="8" xr3:uid="{08E3B296-4AAF-4FCE-9ED1-353E69666C48}" name="Total" dataDxfId="471">
      <calculatedColumnFormula>SUM(Tabla1[[#This Row],[destreza]:[carisma]])</calculatedColumnFormula>
    </tableColumn>
    <tableColumn id="9" xr3:uid="{BAF654CC-1398-4BC5-AECA-9C232AAAB12F}" name="Vida" dataDxfId="470">
      <calculatedColumnFormula>20+(Tabla1[[#This Row],[constitucion]]*5)</calculatedColumnFormula>
    </tableColumn>
    <tableColumn id="10" xr3:uid="{83595078-A7F1-4FD1-9E19-335225B19AC5}" name="regeneracion" dataDxfId="469">
      <calculatedColumnFormula>Tabla1[[#This Row],[constitucion]]*0.1</calculatedColumnFormula>
    </tableColumn>
    <tableColumn id="11" xr3:uid="{2BECE856-F765-43B9-89D4-9BDB7A2D40DB}" name="daño" dataDxfId="468">
      <calculatedColumnFormula>1+Tabla1[[#This Row],[fuerza]]</calculatedColumnFormula>
    </tableColumn>
    <tableColumn id="12" xr3:uid="{DCC616AE-D00F-4BCE-BB19-7223C1132F0B}" name="velocidad de movimeinto" dataDxfId="467">
      <calculatedColumnFormula>0.1+(Tabla1[[#This Row],[destreza]]*0.04)</calculatedColumnFormula>
    </tableColumn>
    <tableColumn id="13" xr3:uid="{6F292001-2969-432B-9AD7-11839C8AAA74}" name="attackspeed" dataDxfId="466">
      <calculatedColumnFormula>4-(Tabla1[[#This Row],[destreza]]*0.3)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5D4B9-5CDF-44E5-AC32-DE3691A7C2F3}" name="Tabla4" displayName="Tabla4" ref="A1:BL226" totalsRowShown="0" headerRowDxfId="465" dataDxfId="464" tableBorderDxfId="463">
  <autoFilter ref="A1:BL226" xr:uid="{A125D4B9-5CDF-44E5-AC32-DE3691A7C2F3}"/>
  <sortState xmlns:xlrd2="http://schemas.microsoft.com/office/spreadsheetml/2017/richdata2" ref="A2:BL226">
    <sortCondition sortBy="cellColor" ref="B2:B226" dxfId="462"/>
    <sortCondition sortBy="cellColor" ref="B2:B226" dxfId="461"/>
    <sortCondition sortBy="cellColor" ref="B2:B226" dxfId="460"/>
  </sortState>
  <tableColumns count="64">
    <tableColumn id="1" xr3:uid="{03B9B6A3-DC71-4439-BD1F-C0FBAF5F9966}" name="|| " dataDxfId="459"/>
    <tableColumn id="2" xr3:uid="{0650EB94-FDB4-48F9-8557-69680A2B111C}" name="Crafteable" dataDxfId="458"/>
    <tableColumn id="3" xr3:uid="{C72115F7-44AF-4A46-A093-05D1BD1FCC17}" name="Daño de Ataque" dataDxfId="457"/>
    <tableColumn id="4" xr3:uid="{76BE84F9-A102-41C4-8DD2-FCD16302E75C}" name="Velocidad de Ataque" dataDxfId="456"/>
    <tableColumn id="5" xr3:uid="{7A18301C-C73B-4F69-A835-B464D11887B9}" name="Probabilidad de Crítico" dataDxfId="455"/>
    <tableColumn id="6" xr3:uid="{2303FB88-2887-4528-B56D-5D5988DBF583}" name="Daño Crítico Adicional" dataDxfId="454"/>
    <tableColumn id="7" xr3:uid="{B9E191F1-8E6B-4ECB-8DD4-46DE16B8F5D5}" name="Probabilidad de Crítico de Habilidad" dataDxfId="453"/>
    <tableColumn id="8" xr3:uid="{BB04F822-6515-4E3F-AADB-8953DC9C3A0B}" name="Daño Crítico de Habilidad" dataDxfId="452"/>
    <tableColumn id="9" xr3:uid="{03364EE5-C56E-4CAF-BF05-38C9822609A7}" name="Poder de Bloqueo" dataDxfId="451"/>
    <tableColumn id="10" xr3:uid="{B5228088-7A33-4D4F-A9E1-2C4100BE8B3A}" name="Probabilidad de Bloqueo" dataDxfId="450"/>
    <tableColumn id="11" xr3:uid="{97D5666C-357C-45A9-84AF-06DFA4778634}" name="Reducción de Cooldown de Bloqueo" dataDxfId="449"/>
    <tableColumn id="12" xr3:uid="{1B6DA9F3-D089-49B3-9C63-A25E00E2D363}" name="Probabilidad de Esquivar" dataDxfId="448"/>
    <tableColumn id="13" xr3:uid="{3B074FC2-733B-4540-B1F1-517654E1CEC0}" name="Reducción de Cooldown de Esquivar" dataDxfId="447"/>
    <tableColumn id="14" xr3:uid="{EFD8A085-F0B5-49FC-93FE-ACC27E109643}" name="Probabilidad de Parry" dataDxfId="446"/>
    <tableColumn id="15" xr3:uid="{F7BF8C7D-2141-4744-81F6-1CEA4AD54016}" name="Reducción de Cooldown de Parry" dataDxfId="445"/>
    <tableColumn id="16" xr3:uid="{7836BC97-6782-4817-93EC-2DBF194D06D7}" name="Reducción de Cooldown" dataDxfId="444"/>
    <tableColumn id="17" xr3:uid="{92C70E87-0827-416F-84C8-8A2F21101E03}" name="Daño PVE" dataDxfId="443"/>
    <tableColumn id="18" xr3:uid="{CDB47855-8A02-4D71-B195-F78BDB8314BC}" name="Daño PVP" dataDxfId="442"/>
    <tableColumn id="19" xr3:uid="{9DCB4CF3-61DF-4C8C-B266-B3504E233539}" name="Daño de Arma" dataDxfId="441"/>
    <tableColumn id="20" xr3:uid="{43C3EB78-1267-4938-AD7E-B3B782FC8A0B}" name="Daño de Habilidad" dataDxfId="440"/>
    <tableColumn id="21" xr3:uid="{334D34F0-BBA5-4575-B2A7-2A33E760723B}" name="Daño de Proyectil" dataDxfId="439"/>
    <tableColumn id="22" xr3:uid="{BCDCA8F3-DBE4-4B95-BDE3-FF318CBA4105}" name="Daño Mágico" dataDxfId="438"/>
    <tableColumn id="23" xr3:uid="{4E0D58B6-AB6C-40FD-ADD7-9C2D23CEDF74}" name="Daño Físico" dataDxfId="437"/>
    <tableColumn id="24" xr3:uid="{77B51986-7546-4A21-BC44-0F163C5E8289}" name="Defensa" dataDxfId="436"/>
    <tableColumn id="25" xr3:uid="{E4BF87B5-C61B-4B75-AE03-97B4BD616176}" name="Reducción daño" dataDxfId="435"/>
    <tableColumn id="26" xr3:uid="{FBE7DAD6-EB45-4C3E-87A3-C1466DD5DAF5}" name="Reducción de daño de caída" dataDxfId="434"/>
    <tableColumn id="27" xr3:uid="{FE841F19-4B89-4B62-AFF0-8CC46F61A43F}" name="Reducción de daño por proyectil" dataDxfId="433"/>
    <tableColumn id="28" xr3:uid="{3195E392-C8B1-4F29-97AF-B52337585222}" name="Reducción de daño Físico" dataDxfId="432"/>
    <tableColumn id="29" xr3:uid="{E3FE17F7-A118-4399-9E7C-4A46767CDEB9}" name="Reducción de Daño de Fuego" dataDxfId="431"/>
    <tableColumn id="30" xr3:uid="{4F5720F6-E7EC-42D6-97C8-4336FE536001}" name="Reducción de daño Mágico" dataDxfId="430"/>
    <tableColumn id="31" xr3:uid="{EDB82055-3DDE-4DDA-AC88-F740CA20F357}" name="Reducción de daño PVE" dataDxfId="429"/>
    <tableColumn id="32" xr3:uid="{BC1383FC-9E75-4A15-B488-E1970E6F61D0}" name="Reducción de Daño PvP" dataDxfId="428"/>
    <tableColumn id="33" xr3:uid="{408860A1-4747-4CEC-AA70-A986CE267AFB}" name="Daño contra No muertos" dataDxfId="427"/>
    <tableColumn id="34" xr3:uid="{0B75D0A0-737F-41D7-A09E-8C81BFEA64BC}" name="Robo de Vida" dataDxfId="426"/>
    <tableColumn id="35" xr3:uid="{C8527553-B0DA-43B4-AE84-9964FDEF44C0}" name="Vampirismo de Hechizos" dataDxfId="425"/>
    <tableColumn id="36" xr3:uid="{62F7B528-C191-4DE1-8C1D-7A52BA5404BA}" name="Armadura" dataDxfId="424"/>
    <tableColumn id="37" xr3:uid="{0BC4AD90-374E-4AED-973E-0AE674EC5773}" name="Dureza de Armadura" dataDxfId="423"/>
    <tableColumn id="38" xr3:uid="{67FA0DE5-4A05-4396-942E-F7CDD96D10C8}" name="Vida Extra" dataDxfId="422"/>
    <tableColumn id="39" xr3:uid="{8B8500C6-AC17-4920-9035-7970E9FCF11C}" name="Maná Máximo" dataDxfId="421"/>
    <tableColumn id="40" xr3:uid="{32AACB55-34B3-4B15-89F4-47C80A4D03AC}" name="Resistencia al Empujo" dataDxfId="420"/>
    <tableColumn id="41" xr3:uid="{80387816-9CE7-4E9F-807B-4DB360A52D7F}" name="Velocidad de Movimiento" dataDxfId="419"/>
    <tableColumn id="42" xr3:uid="{6297DC9F-24FA-4585-A34C-58E320250761}" name="Absorción Máxima" dataDxfId="418"/>
    <tableColumn id="43" xr3:uid="{D183D1AD-4F35-4C8C-979C-BEFB452C3A9D}" name="Velocidad de Ruptura de Bloques" dataDxfId="417"/>
    <tableColumn id="44" xr3:uid="{9A0E4365-052A-427F-A7FD-A5F2AC226519}" name="Alcance de interacción con Bloques" dataDxfId="416"/>
    <tableColumn id="45" xr3:uid="{6E4C1699-FBDC-4EAE-8D6A-EB54A3D7B4A8}" name="Alcance de interacción con Entidades" dataDxfId="415"/>
    <tableColumn id="46" xr3:uid="{1428AA65-6495-4B0E-8BFE-F78D3C17EF93}" name="Multiplicador de Daño de Caída" dataDxfId="414"/>
    <tableColumn id="47" xr3:uid="{E096FEE1-96B8-40B1-9C7B-A3BF4884E36D}" name="Gravedad" dataDxfId="413"/>
    <tableColumn id="48" xr3:uid="{3659BBCA-2F42-47AA-B574-0BC06244100F}" name="Fuerza de Salto" dataDxfId="412"/>
    <tableColumn id="49" xr3:uid="{3214F0D5-6641-4991-9A3F-0451905794C5}" name="Distancia de Caída Segura" dataDxfId="411"/>
    <tableColumn id="50" xr3:uid="{FD6776E6-7D14-4116-9E60-5FB066E71CFB}" name="Escala" dataDxfId="410"/>
    <tableColumn id="51" xr3:uid="{4409A07E-BC0C-4267-825C-37DE88ECE58D}" name="Altura de Pasos" dataDxfId="409"/>
    <tableColumn id="52" xr3:uid="{73720DBD-9370-469C-B15F-73BC71F87E41}" name="Regeneración de Vida" dataDxfId="408"/>
    <tableColumn id="53" xr3:uid="{55838CD4-6A2F-461D-9AF5-FDEEE80473B2}" name="Regeneración de Vida Máxima" dataDxfId="407"/>
    <tableColumn id="54" xr3:uid="{9694F258-EAD4-42AF-8684-89EB7FBC6CA9}" name="Regeneración de Maná" dataDxfId="406"/>
    <tableColumn id="55" xr3:uid="{EEDE044F-5A30-4757-981E-45BE5CA69454}" name="Regeneración Maxima de Maná" dataDxfId="405"/>
    <tableColumn id="56" xr3:uid="{EA9975FB-DFD4-4431-B8AB-3B84F4666D74}" name="Regeneración de Stamina" dataDxfId="404"/>
    <tableColumn id="57" xr3:uid="{877A70D0-F4A1-4964-BDFD-91DF2E55D4C1}" name="Regeneración Maxima de Stamina" dataDxfId="403"/>
    <tableColumn id="58" xr3:uid="{45982045-07C4-4A66-9302-0B9927866D60}" name="Stellium Maximo" dataDxfId="402"/>
    <tableColumn id="59" xr3:uid="{C947A455-4959-43AB-83FF-4181ABB4B6FE}" name="Experiencia Adicional" dataDxfId="401"/>
    <tableColumn id="60" xr3:uid="{91B26D21-020C-42B4-BBF8-08A44A425941}" name="Experiencia de Leñador Adicional" dataDxfId="400"/>
    <tableColumn id="61" xr3:uid="{7404E0C4-0E6F-49A3-A8F9-229D46B81D89}" name="Experiencia de Granjero Adicional" dataDxfId="399"/>
    <tableColumn id="62" xr3:uid="{B7D23BDB-76DF-4CDE-8C2D-C05133CD2286}" name="Experiencia de Pescador Adicional" dataDxfId="398"/>
    <tableColumn id="63" xr3:uid="{A1C41397-8676-4420-BE3B-F0E065167CCF}" name="Experiencia de Minero Adicional" dataDxfId="397"/>
    <tableColumn id="64" xr3:uid="{2C80604B-A7E4-475A-A916-D3E4DF64D535}" name="Columna1" dataDxfId="396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6AF9E-4552-431C-8FF8-B2752EE140B9}" name="Tabla2" displayName="Tabla2" ref="B1:FH98" totalsRowShown="0" headerRowDxfId="395" dataDxfId="393" headerRowBorderDxfId="394" tableBorderDxfId="392" totalsRowBorderDxfId="391">
  <autoFilter ref="B1:FH98" xr:uid="{6D86AF9E-4552-431C-8FF8-B2752EE140B9}"/>
  <sortState xmlns:xlrd2="http://schemas.microsoft.com/office/spreadsheetml/2017/richdata2" ref="B2:FH98">
    <sortCondition sortBy="cellColor" ref="B2:B98" dxfId="390"/>
    <sortCondition sortBy="cellColor" ref="B2:B98" dxfId="389"/>
    <sortCondition sortBy="cellColor" ref="B2:B98" dxfId="388"/>
  </sortState>
  <tableColumns count="163">
    <tableColumn id="1" xr3:uid="{C258863F-FE98-4C76-AA00-813E91CD0C7F}" name="Taberneros" dataDxfId="387"/>
    <tableColumn id="156" xr3:uid="{0BE2D530-8AB5-4760-9349-787040669141}" name="Salmon crudo" dataDxfId="386"/>
    <tableColumn id="163" xr3:uid="{261EF0E6-BB28-4E1F-B338-42D129F50D59}" name="Bacalao Crudo" dataDxfId="385"/>
    <tableColumn id="162" xr3:uid="{95481698-63D1-4FB9-BF49-31741BD10E81}" name="Conejo crudo" dataDxfId="384"/>
    <tableColumn id="160" xr3:uid="{365BF76D-7FCD-4690-84A0-045E5F093A86}" name="Pollo crudo" dataDxfId="383"/>
    <tableColumn id="159" xr3:uid="{64FCC92E-EBA7-45F3-BB28-FB43DEF6D37C}" name="Cordero Crudo" dataDxfId="382"/>
    <tableColumn id="157" xr3:uid="{8CEA103A-A530-45FA-85E8-F926BD3BC689}" name="Chuleta cruda" dataDxfId="381"/>
    <tableColumn id="158" xr3:uid="{632A6BCA-4A10-41EE-8C94-7E7E2994D0A1}" name="Bistec Crudo" dataDxfId="380"/>
    <tableColumn id="2" xr3:uid="{26FAEA18-3EFC-4CE5-8931-97F4CB9DEFD1}" name="manzana" dataDxfId="379"/>
    <tableColumn id="3" xr3:uid="{7F37991D-9FD1-4C82-B88D-ECE09E4FECC2}" name="zanahoria" dataDxfId="378"/>
    <tableColumn id="4" xr3:uid="{744A4C36-0EF1-4747-9E38-67E35B662320}" name="maiz" dataDxfId="377"/>
    <tableColumn id="5" xr3:uid="{292B2705-4AD1-4CA5-A249-347B3542B5D7}" name="sandia" dataDxfId="376"/>
    <tableColumn id="6" xr3:uid="{D4ECA462-F56F-47C7-8C77-DFA8ACD59F68}" name="caña de azucar" dataDxfId="375"/>
    <tableColumn id="7" xr3:uid="{CE86B75B-F10D-4BE5-A435-76E2013B2583}" name="papa" dataDxfId="374"/>
    <tableColumn id="8" xr3:uid="{21B60327-4D98-4DEC-8FD8-83053922546A}" name="betabel" dataDxfId="373"/>
    <tableColumn id="9" xr3:uid="{50382C2E-0322-4222-8E17-6CE2FE7EF971}" name="salvia" dataDxfId="372"/>
    <tableColumn id="10" xr3:uid="{97DE3C1D-9EC3-4856-A50D-F3E03D4ECEA9}" name="frijoles" dataDxfId="371"/>
    <tableColumn id="11" xr3:uid="{5B87731E-A7C5-4CF4-ABCE-1BF30D695EB4}" name="alga" dataDxfId="370"/>
    <tableColumn id="12" xr3:uid="{C762827D-9748-4F4A-A12B-8184D380CDA5}" name="cacao" dataDxfId="369"/>
    <tableColumn id="13" xr3:uid="{E6DC9686-2CFA-4CBA-B522-1448FCE55823}" name="linaza" dataDxfId="368"/>
    <tableColumn id="14" xr3:uid="{CE79A229-6AC9-4F0D-A1B2-17DC5339C705}" name="calabaza" dataDxfId="367"/>
    <tableColumn id="15" xr3:uid="{4E1D8498-BB68-427B-8940-D97C8BDB0096}" name="bambu" dataDxfId="366"/>
    <tableColumn id="16" xr3:uid="{2D22F0AD-73A3-4F1F-BF05-4CA99F062A53}" name="cactus" dataDxfId="365"/>
    <tableColumn id="17" xr3:uid="{70995D4E-8ECE-421D-B44F-7A0B7CB1022E}" name="nenufar" dataDxfId="364"/>
    <tableColumn id="18" xr3:uid="{E17FFD94-9DD1-4A57-90CA-0D662A967665}" name="trigo" dataDxfId="363"/>
    <tableColumn id="19" xr3:uid="{B7E092DF-6349-4D3C-A274-70D58CFC661F}" name="pepinillo" dataDxfId="362"/>
    <tableColumn id="20" xr3:uid="{9FA58262-442D-436C-A7BE-8D85A7F9951E}" name="nabos" dataDxfId="361"/>
    <tableColumn id="21" xr3:uid="{EDEEBB93-863F-420A-9A79-F6D534CC6D4E}" name="pepino de mar" dataDxfId="360"/>
    <tableColumn id="22" xr3:uid="{760D2DA7-DA7D-45FA-A62D-119FFB57317B}" name="flores de mandragora" dataDxfId="359"/>
    <tableColumn id="23" xr3:uid="{37A6A2B0-D225-4483-8961-807840A51FDD}" name="flores de belladona" dataDxfId="358"/>
    <tableColumn id="24" xr3:uid="{464150DB-5B3B-44C9-BF68-BA74300154DA}" name="flores de rugula amarilla" dataDxfId="357"/>
    <tableColumn id="25" xr3:uid="{915494F6-2412-44AC-9D20-8C7720FD3421}" name="flores de ajenjo" dataDxfId="356"/>
    <tableColumn id="26" xr3:uid="{282B8E03-A3DA-4735-AADF-EEC6F798301D}" name="keni" dataDxfId="355"/>
    <tableColumn id="27" xr3:uid="{32C4EA91-58FC-4614-8695-A73AB2FD5C0F}" name="bayas bellas" dataDxfId="354"/>
    <tableColumn id="28" xr3:uid="{C9141261-9B96-4526-BFE3-1512DA479EF1}" name="arandano" dataDxfId="353"/>
    <tableColumn id="29" xr3:uid="{A6A3159A-EDB4-4909-908E-E27D69444D83}" name="espino" dataDxfId="352"/>
    <tableColumn id="30" xr3:uid="{F93C4454-22C3-4F46-BA40-DCBA6DBBA2B0}" name="mora" dataDxfId="351"/>
    <tableColumn id="31" xr3:uid="{81AB4EEC-DF0F-4E37-858F-0CFF6938E493}" name="uvas" dataDxfId="350"/>
    <tableColumn id="32" xr3:uid="{9C6ADBDA-5DEA-4BA4-AE9D-65D84FEF495F}" name="cerza" dataDxfId="349"/>
    <tableColumn id="33" xr3:uid="{E621569D-8DE3-4015-AF41-8EA40C330727}" name="frambuiesa" dataDxfId="348"/>
    <tableColumn id="34" xr3:uid="{09B24E3A-8168-44B6-ACD7-B0BC3E80F099}" name="bayas dulces" dataDxfId="347"/>
    <tableColumn id="35" xr3:uid="{2C94E017-9696-43CD-90C5-D6DDA8234B31}" name="bayas owan" dataDxfId="346"/>
    <tableColumn id="36" xr3:uid="{146DF1BA-1638-483B-9F89-87B0B9B9A1B6}" name="rodaja de melon" dataDxfId="345"/>
    <tableColumn id="37" xr3:uid="{2F853FCA-DCBA-405A-B033-1826791FFD72}" name="ciruelas" dataDxfId="344"/>
    <tableColumn id="38" xr3:uid="{27072650-A375-4C2D-8683-47613C4D1EEB}" name="naranja" dataDxfId="343"/>
    <tableColumn id="39" xr3:uid="{6B79AD8A-D451-436E-BECB-0501D37456E5}" name="pera" dataDxfId="342"/>
    <tableColumn id="40" xr3:uid="{145AC0B4-D9DA-4921-81CE-8BA50080199E}" name="tomate" dataDxfId="341"/>
    <tableColumn id="41" xr3:uid="{96AB5182-2131-4B6B-A030-3A71B308B1E9}" name="repollo" dataDxfId="340"/>
    <tableColumn id="42" xr3:uid="{6AA832DF-AC8D-4ADE-96EA-5976900C733C}" name="raiz mandragora" dataDxfId="339"/>
    <tableColumn id="43" xr3:uid="{0C55EE1A-62E5-418A-9410-4EAA529C3B7A}" name="bayas de belladona" dataDxfId="338"/>
    <tableColumn id="44" xr3:uid="{CE02D296-9B5E-48DB-8621-93E1BE0CA1DC}" name="hojas de rugula amarilla" dataDxfId="337"/>
    <tableColumn id="45" xr3:uid="{187ABA56-8A92-4E03-A6B5-76583B8AB644}" name="hojas de ajenjo" dataDxfId="336"/>
    <tableColumn id="46" xr3:uid="{009C8CA8-6CDC-4B35-8B97-BDCCC9CA358F}" name="melon legendario" dataDxfId="335"/>
    <tableColumn id="47" xr3:uid="{53C0090F-C791-4238-B789-C3EE8F16DCB0}" name="rosa del wither" dataDxfId="334"/>
    <tableColumn id="48" xr3:uid="{C2D5B422-5288-4405-9F5A-57DCC66F02B6}" name="chorus" dataDxfId="333"/>
    <tableColumn id="49" xr3:uid="{FC5F808A-1C71-4BD5-9650-514ABCF80766}" name="bayas brillantes" dataDxfId="332"/>
    <tableColumn id="165" xr3:uid="{94DF14C5-7520-478D-9450-93D52C270E8D}" name="fruta de chorus" dataDxfId="331"/>
    <tableColumn id="50" xr3:uid="{9A3572C0-0A07-40A3-BCCF-C64008D68CCE}" name="flor de chorus" dataDxfId="330"/>
    <tableColumn id="51" xr3:uid="{63CA29DA-7441-4EFA-AB8E-F8B7D93E96D1}" name="cebada" dataDxfId="329"/>
    <tableColumn id="52" xr3:uid="{0C141366-D886-4627-808B-FA1558A69190}" name="tabaco" dataDxfId="328"/>
    <tableColumn id="53" xr3:uid="{3A766D41-CF83-40CE-8A21-6AEE4ABA1C5C}" name="canamo" dataDxfId="327"/>
    <tableColumn id="54" xr3:uid="{1FD61A2B-5257-4139-B5CA-3A0540FCDD15}" name="hongo rojo" dataDxfId="326"/>
    <tableColumn id="55" xr3:uid="{F1A33807-AE25-4721-A8B9-A04515FCFD8A}" name="hongo café" dataDxfId="325"/>
    <tableColumn id="56" xr3:uid="{9F34CA54-1E22-4C39-A4FE-5820FB7C55C3}" name="pepino" dataDxfId="324"/>
    <tableColumn id="57" xr3:uid="{27F6A801-0D1A-4F6C-B8D4-7440C5B11D7B}" name="arroz crudo" dataDxfId="323"/>
    <tableColumn id="58" xr3:uid="{A1D70D75-F24D-47D5-9022-0AFACA31999D}" name="legumbres crudas" dataDxfId="322"/>
    <tableColumn id="59" xr3:uid="{C20FA3B6-EFA4-454A-A1DF-FBA3108C1E52}" name="verruga del nether" dataDxfId="321"/>
    <tableColumn id="60" xr3:uid="{8C31583D-17BB-4334-A62E-9C15599D4E1F}" name="flor de esporas" dataDxfId="320"/>
    <tableColumn id="61" xr3:uid="{24F3CC38-14C4-409D-9C1F-0F44BA4514CF}" name="anguila electrica" dataDxfId="319"/>
    <tableColumn id="62" xr3:uid="{71C2991F-4F35-44C0-B2EE-520B13D57074}" name="pez lobo" dataDxfId="318"/>
    <tableColumn id="63" xr3:uid="{3CC39EE0-24FF-4360-A29C-C3220FA5BAE4}" name="atun" dataDxfId="317"/>
    <tableColumn id="64" xr3:uid="{6C087530-E837-4769-BF83-AE09FB861249}" name="pez linterna" dataDxfId="316"/>
    <tableColumn id="65" xr3:uid="{3B3FF28F-7172-45E9-B44F-02B7CB8379A5}" name="bagre" dataDxfId="315"/>
    <tableColumn id="66" xr3:uid="{B535ADB2-11F4-44EC-8F76-A170F325F86C}" name="pink salmon" dataDxfId="314"/>
    <tableColumn id="67" xr3:uid="{F36BA844-CBAA-47EA-BEA8-A4CEF153C712}" name="arapaima" dataDxfId="313"/>
    <tableColumn id="68" xr3:uid="{4D2B128E-C5EA-4A82-B40A-EE92DB26C95B}" name="bagre acorazado" dataDxfId="312"/>
    <tableColumn id="69" xr3:uid="{3CF04681-9E96-40DC-9127-6C8DD5C35C16}" name="bayad" dataDxfId="311"/>
    <tableColumn id="70" xr3:uid="{7A4E4FEB-64EA-4AE9-BA13-32E1071A0321}" name="Pez negro" dataDxfId="310"/>
    <tableColumn id="71" xr3:uid="{F06C0518-B4EA-4D77-B8F0-D090ADE7C6D9}" name="lobina de boca pequenia" dataDxfId="309"/>
    <tableColumn id="72" xr3:uid="{C68409C4-00F4-4331-AC86-4130CC867F6F}" name="lucio almizclado" dataDxfId="308"/>
    <tableColumn id="73" xr3:uid="{26C5DB4C-A971-46CF-BA27-7F6D3040DC65}" name="pez del sol" dataDxfId="307"/>
    <tableColumn id="74" xr3:uid="{37A2BE62-5472-42DF-B5A1-5E95D72057B4}" name="cacho de cuarzo" dataDxfId="306"/>
    <tableColumn id="75" xr3:uid="{CBE146D4-5D92-46FF-BC92-7FDB614DBBAD}" name="perca nevada" dataDxfId="305"/>
    <tableColumn id="76" xr3:uid="{426FC9D4-7D5F-4240-AE3C-38E3A808E7A6}" name="Tilapia boulti" dataDxfId="304"/>
    <tableColumn id="77" xr3:uid="{6817E06B-0502-421D-BD40-CC688A7487B8}" name="trucha marron" dataDxfId="303"/>
    <tableColumn id="78" xr3:uid="{A45EB95C-826C-47F7-A822-4D4F86DAD5AB}" name="abadejo" dataDxfId="302"/>
    <tableColumn id="79" xr3:uid="{535AD731-1F17-421D-9D68-F121829A32E5}" name="Capitan" dataDxfId="301"/>
    <tableColumn id="80" xr3:uid="{B3244DCB-04CF-46E4-AE09-18B475DC5F1A}" name="carpa" dataDxfId="300"/>
    <tableColumn id="81" xr3:uid="{1546F489-CAF9-49CF-9CC9-297A9ED6711B}" name="carpin" dataDxfId="299"/>
    <tableColumn id="82" xr3:uid="{EC00E024-1169-478D-9FF0-D0D244300D60}" name="trucha arcoiris" dataDxfId="298"/>
    <tableColumn id="83" xr3:uid="{FB577A7E-38D3-4309-BD40-5E9CFFDC2DD9}" name="arenque" dataDxfId="297"/>
    <tableColumn id="84" xr3:uid="{2D70A8FB-8F99-4E8A-8F25-27989758CDC6}" name="Fletan" dataDxfId="296"/>
    <tableColumn id="85" xr3:uid="{7D1AFD90-2CC8-4D39-AD40-0CB472C951C7}" name="synodontis" dataDxfId="295"/>
    <tableColumn id="86" xr3:uid="{6570EBAA-58B9-4A6A-A60B-FBBEC8D92BFB}" name="tambaqui" dataDxfId="294"/>
    <tableColumn id="87" xr3:uid="{46D02813-1AED-4BEF-81A2-AAEAB77D759E}" name="perca" dataDxfId="293"/>
    <tableColumn id="88" xr3:uid="{C6313AE0-DA45-406B-ABE6-2B301664E92F}" name="lucio" dataDxfId="292"/>
    <tableColumn id="89" xr3:uid="{090DB8FC-B9C9-4705-AE90-0B44D1BCDCDB}" name="pez aguja" dataDxfId="291"/>
    <tableColumn id="90" xr3:uid="{8DEBB0C0-2EB2-4BDB-A155-CFB6CCA8D505}" name="jurel de pantano" dataDxfId="290"/>
    <tableColumn id="91" xr3:uid="{B9370050-5379-4AAC-9802-8B940D023E9F}" name="alga verde" dataDxfId="289"/>
    <tableColumn id="92" xr3:uid="{1557FE1C-AE5B-4F01-A8A7-51E67AFBF071}" name="Pez angel naranja" dataDxfId="288"/>
    <tableColumn id="93" xr3:uid="{42493B31-C227-4CFC-8A3C-643BA00B3B2B}" name="Anguila abisal" dataDxfId="287"/>
    <tableColumn id="94" xr3:uid="{23A79DB8-34BB-45B3-A9C1-4B5612E949B8}" name="anemona de mar" dataDxfId="286"/>
    <tableColumn id="95" xr3:uid="{63EFC48D-7F0A-4451-A47C-5FD367F510A6}" name="medusa azul" dataDxfId="285"/>
    <tableColumn id="96" xr3:uid="{3A3EE684-A8F8-4104-A4CA-7E787F43B87C}" name="Pez cristal" dataDxfId="284"/>
    <tableColumn id="97" xr3:uid="{31B500E9-D126-4F0F-BEDD-03F4098B86F8}" name="sirulo" dataDxfId="283"/>
    <tableColumn id="98" xr3:uid="{73BE7A01-8E2B-4FAE-A566-B0E8C49C1506}" name="pez luna del oceano" dataDxfId="282"/>
    <tableColumn id="99" xr3:uid="{D89D4C00-D395-466A-B59D-D9F4A837E97D}" name="pez del sol2" dataDxfId="281"/>
    <tableColumn id="100" xr3:uid="{D1E391CD-29DC-4E4B-A0C7-EC2405479FBD}" name="calamar" dataDxfId="280"/>
    <tableColumn id="101" xr3:uid="{DDDC9D09-62DA-47D5-A6D2-26169421A120}" name="mantarraya gris" dataDxfId="279"/>
    <tableColumn id="102" xr3:uid="{8084592D-BACB-4F92-9334-A44A3633F281}" name="pez Gemix" dataDxfId="278"/>
    <tableColumn id="103" xr3:uid="{20BB0452-3582-496D-895B-1855E87E05FD}" name="Pez caliente" dataDxfId="277"/>
    <tableColumn id="104" xr3:uid="{60CE8FA1-421A-470A-B5F9-97630EB833D4}" name="lamprea de sangre" dataDxfId="276"/>
    <tableColumn id="105" xr3:uid="{0205B303-B3C3-4194-9323-72F19741E465}" name="Pirania de vientre rojo" dataDxfId="275"/>
    <tableColumn id="106" xr3:uid="{B7592EBF-339C-4D87-A2AF-12FA2516C168}" name="Pez de huesos" dataDxfId="274"/>
    <tableColumn id="107" xr3:uid="{B3C91565-BB44-450E-92CF-93644159122F}" name="pez esqueletico" dataDxfId="273"/>
    <tableColumn id="108" xr3:uid="{FE1B7E87-DD81-4D43-8142-EE22F428949F}" name="pez amoroso" dataDxfId="272"/>
    <tableColumn id="109" xr3:uid="{63D8AA4C-07CA-4073-B50A-E6D21EEF873F}" name="pez mariposa" dataDxfId="271"/>
    <tableColumn id="110" xr3:uid="{ADC772A4-B68F-4CE3-9FD7-1B8923DF4122}" name="pez zebra" dataDxfId="270"/>
    <tableColumn id="111" xr3:uid="{C2CC79D6-37CD-42F0-86EE-D8E0D1BDDAF7}" name="pez angelical" dataDxfId="269"/>
    <tableColumn id="112" xr3:uid="{6AC576A3-AA14-46CC-93E6-76BC8215A1D1}" name="Pez abisal" dataDxfId="268"/>
    <tableColumn id="113" xr3:uid="{D84E9514-A5F5-466C-AF96-794B81585E3B}" name="Pez betta" dataDxfId="267"/>
    <tableColumn id="114" xr3:uid="{703122E7-0F64-4F43-90A5-7E3BC94244AC}" name="cachama roja" dataDxfId="266"/>
    <tableColumn id="115" xr3:uid="{1D5B1B03-6EFA-4674-B868-C2CC040BB697}" name="bacalao del tartaros" dataDxfId="265"/>
    <tableColumn id="116" xr3:uid="{D0B05079-983B-4C64-B6C9-B22F246A1C15}" name="coral de fuego" dataDxfId="264"/>
    <tableColumn id="117" xr3:uid="{EB491958-949E-41DC-ACF3-841F17AAD468}" name="Pez espumoso" dataDxfId="263"/>
    <tableColumn id="118" xr3:uid="{835A567E-A93C-4F82-8643-2A466DADB16D}" name="mero rojo" dataDxfId="262"/>
    <tableColumn id="119" xr3:uid="{D62F94F4-7B61-4ED4-9112-77F90843D340}" name="sardina perla" dataDxfId="261"/>
    <tableColumn id="120" xr3:uid="{0C0B3A40-8CF9-4D99-8546-F87D0C1709F8}" name="fungigre" dataDxfId="260"/>
    <tableColumn id="121" xr3:uid="{D99E2583-0EE3-4130-8E4B-2F89EAE7F356}" name="pirana" dataDxfId="259"/>
    <tableColumn id="122" xr3:uid="{EFF193FC-D64B-494E-9BD6-E6197C3BCE60}" name="trucha de cueva" dataDxfId="258"/>
    <tableColumn id="123" xr3:uid="{830771C7-1343-4D78-BA0B-C79075C5160C}" name="celacanto" dataDxfId="257"/>
    <tableColumn id="124" xr3:uid="{9E0A2570-BB15-4D31-96BD-F45363F84878}" name="Pez labrido" dataDxfId="256"/>
    <tableColumn id="125" xr3:uid="{97FE54C8-BDA2-4E6C-8EAD-0B4682B2F26C}" name="pez raro" dataDxfId="255"/>
    <tableColumn id="126" xr3:uid="{9A749ED8-EE13-47CF-80B2-A7B73B6D9380}" name="Pez tropical" dataDxfId="254"/>
    <tableColumn id="127" xr3:uid="{712103DA-9BB4-441A-B452-24F94CBED5EB}" name="camaron mantis" dataDxfId="253"/>
    <tableColumn id="128" xr3:uid="{7187BE60-82B5-43E1-BA2B-5ADE332E4C38}" name="Pez de las profundidades" dataDxfId="252"/>
    <tableColumn id="129" xr3:uid="{63CE1A07-6E3F-437A-9003-C6080E4C9638}" name="Pez del infierno" dataDxfId="251"/>
    <tableColumn id="130" xr3:uid="{EE9A3688-3F0B-49B9-BA66-F30A7A000D0F}" name="pez bomba" dataDxfId="250"/>
    <tableColumn id="131" xr3:uid="{2659ADB4-AC42-4563-B9F5-353D38AC9FF8}" name="magikarp" dataDxfId="249"/>
    <tableColumn id="132" xr3:uid="{E22B6635-EFB4-4773-A809-E200DEF3A1B3}" name="medusa magmatica" dataDxfId="248"/>
    <tableColumn id="133" xr3:uid="{D4121C07-F61B-4BE2-97BD-A52A2E4ACE86}" name="pargo especular" dataDxfId="247"/>
    <tableColumn id="134" xr3:uid="{E7A2CEC1-FF7B-466B-ADD6-14E6E3BB3B1F}" name="Pez dorado" dataDxfId="246"/>
    <tableColumn id="135" xr3:uid="{98CC8522-8BF7-4A8D-9D0D-5D06B53229F5}" name="Pez calido" dataDxfId="245"/>
    <tableColumn id="136" xr3:uid="{2ECF3525-C984-4391-915D-8DF9097EE1E9}" name="pez esponja" dataDxfId="244"/>
    <tableColumn id="137" xr3:uid="{BD1C61A3-70ED-49FE-9846-42454E4BF8F3}" name="babosa de mar" dataDxfId="243"/>
    <tableColumn id="138" xr3:uid="{CAA23EA3-ECC5-41BC-8D47-2D6B6C90C3DC}" name="morena brillante" dataDxfId="242"/>
    <tableColumn id="139" xr3:uid="{496F0C33-57FF-4CA1-83F3-C245FE1924C6}" name="Pez amarillo" dataDxfId="241"/>
    <tableColumn id="140" xr3:uid="{E00ED131-D026-48C3-9A58-87288D8A0943}" name="pez de obsidiana" dataDxfId="240"/>
    <tableColumn id="141" xr3:uid="{D907DF87-17C8-482D-A499-09D52980A7CE}" name="pez fantasma" dataDxfId="239"/>
    <tableColumn id="142" xr3:uid="{8F59A1A0-52D7-4FE9-B6E7-22B2E5E4CBD5}" name="anguila morena" dataDxfId="238"/>
    <tableColumn id="143" xr3:uid="{AAC87234-3115-4328-BC0D-32E1633F092B}" name="medusa de la luna" dataDxfId="237"/>
    <tableColumn id="144" xr3:uid="{2C922223-9316-47CD-99AA-AD577B3D931D}" name="medusa verde" dataDxfId="236"/>
    <tableColumn id="145" xr3:uid="{BD7D9A0F-E1E7-4391-B6FF-4AA9EB95E6C4}" name="mantaraya azulada" dataDxfId="235"/>
    <tableColumn id="146" xr3:uid="{625FDE52-FAD1-4222-8A8C-BDB43B04550F}" name="Pez lunar" dataDxfId="234"/>
    <tableColumn id="147" xr3:uid="{A3F55B91-61CC-4503-BD23-931B1DF5D566}" name="medusas desensibilizantes" dataDxfId="233"/>
    <tableColumn id="148" xr3:uid="{7A342960-701B-4D5E-B9A9-66A0284A33EB}" name="Pez frio" dataDxfId="232"/>
    <tableColumn id="149" xr3:uid="{216392FC-6AB2-46DE-96A2-CFA6B00457A4}" name="espiga azul" dataDxfId="231"/>
    <tableColumn id="150" xr3:uid="{9598F609-4672-421B-8C1A-FACBA73F04DD}" name="lubina arenosa" dataDxfId="230"/>
    <tableColumn id="151" xr3:uid="{2B7B41B9-7ABC-4A30-B521-A997C1F082AD}" name="medusa melena" dataDxfId="229"/>
    <tableColumn id="152" xr3:uid="{9C69855A-F6AC-4BCE-A7D9-66857DE7C361}" name="Pez del vacio" dataDxfId="228"/>
    <tableColumn id="153" xr3:uid="{F857CEF2-F13E-497D-8006-41B5D9CC8F82}" name="Pez de oro" dataDxfId="227"/>
    <tableColumn id="154" xr3:uid="{3BE42955-B6BF-4A3B-9D51-74E5870D0A30}" name="koi de aleta llamativa" dataDxfId="226"/>
    <tableColumn id="155" xr3:uid="{651B1132-2D21-450A-8019-792EC62C32D8}" name="erizo de mar" dataDxfId="22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CF21A8-365A-4C8C-A2B3-9C0FD1670757}" name="Tabla3" displayName="Tabla3" ref="B100:AB243" totalsRowShown="0" headerRowDxfId="224" dataDxfId="222" headerRowBorderDxfId="223" tableBorderDxfId="221" totalsRowBorderDxfId="220">
  <autoFilter ref="B100:AB243" xr:uid="{96CF21A8-365A-4C8C-A2B3-9C0FD1670757}"/>
  <tableColumns count="27">
    <tableColumn id="1" xr3:uid="{095787F7-36B9-4986-A4C4-4983EDCA5963}" name="Herreros" dataDxfId="219"/>
    <tableColumn id="2" xr3:uid="{BB349400-8130-4DB8-A085-4F928B666A19}" name="roca" dataDxfId="218"/>
    <tableColumn id="3" xr3:uid="{D52D8075-2082-4EB2-80C9-16BEB8E354F9}" name="pedernal" dataDxfId="217"/>
    <tableColumn id="4" xr3:uid="{174405EA-622E-4A6D-A331-10B763A6EB21}" name="carbon" dataDxfId="216"/>
    <tableColumn id="5" xr3:uid="{7F99A95D-1DC6-4364-BEC3-C00968BCC93B}" name="cobre" dataDxfId="215"/>
    <tableColumn id="6" xr3:uid="{9B8DC5C6-B7C2-4395-93D0-EE9A7D0251A7}" name="hierro" dataDxfId="214"/>
    <tableColumn id="7" xr3:uid="{A2B36EEC-70EA-4121-92B4-5FDC86617BE0}" name="cuarzo" dataDxfId="213"/>
    <tableColumn id="8" xr3:uid="{4726248E-47DB-4848-BBB1-02C8F1F45A71}" name="oro" dataDxfId="212"/>
    <tableColumn id="9" xr3:uid="{3FC2F8AB-C95B-45DC-AE60-D02D71FDA094}" name="redsrone" dataDxfId="211"/>
    <tableColumn id="10" xr3:uid="{7F9A7B5F-7800-47EE-BA0D-2A916D6EF26C}" name="lapizlasuli" dataDxfId="210"/>
    <tableColumn id="11" xr3:uid="{808F728F-4713-47B7-B03C-3EEDAD738023}" name="amatista" dataDxfId="209"/>
    <tableColumn id="12" xr3:uid="{D2A4B49E-0FE5-4C44-A6AF-48DF40A7A853}" name="esmeralda" dataDxfId="208"/>
    <tableColumn id="13" xr3:uid="{CCBC9B9D-B26F-4DDE-A938-CAE93676D0C1}" name="diamante" dataDxfId="207"/>
    <tableColumn id="14" xr3:uid="{7D7CC952-3AAA-4F3E-9F14-F3F42A912673}" name="netherita" dataDxfId="206"/>
    <tableColumn id="15" xr3:uid="{FC43E8EC-B34E-41DE-8218-A30F1FC1F05A}" name="osmio" dataDxfId="205"/>
    <tableColumn id="16" xr3:uid="{2EC88ED4-B2CE-484D-ABA2-966FE24D2515}" name="cheterite" dataDxfId="204"/>
    <tableColumn id="17" xr3:uid="{1DD20B6B-CBA5-43E3-8CAE-2D78F99FA5F5}" name="luminita" dataDxfId="203"/>
    <tableColumn id="18" xr3:uid="{2DDCF77E-949D-4B30-AE35-22D672B7C35E}" name="abeto" dataDxfId="202"/>
    <tableColumn id="19" xr3:uid="{2D695A78-0234-452E-AE22-726A07C604CA}" name="abedul" dataDxfId="201"/>
    <tableColumn id="20" xr3:uid="{4830DCA1-817A-41BE-A11F-B9AD60FF8379}" name="roble" dataDxfId="200"/>
    <tableColumn id="21" xr3:uid="{5C4ABEBC-5BF2-4AB5-84D2-8D7E65C019FB}" name="jungla" dataDxfId="199"/>
    <tableColumn id="22" xr3:uid="{28C55109-451A-4BDA-B9F7-D137A76AA373}" name="acacia" dataDxfId="198"/>
    <tableColumn id="23" xr3:uid="{9DF91A51-93A3-4D40-A7F2-72580C5F3E30}" name="roble oscuro" dataDxfId="197"/>
    <tableColumn id="24" xr3:uid="{AA44FB5C-88B0-42FC-8BF4-AEEC81013A65}" name="mangle" dataDxfId="196"/>
    <tableColumn id="25" xr3:uid="{86D8725D-351C-42B3-BCA0-AF268A1BA56B}" name="cerezo" dataDxfId="195"/>
    <tableColumn id="26" xr3:uid="{AAAA075F-0BE9-44BD-A139-58431AF00DD0}" name="distorcionado" dataDxfId="194"/>
    <tableColumn id="27" xr3:uid="{107B063D-F1D3-416E-A74F-07E9AF0FC4D5}" name="carmesi" dataDxfId="19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94CBF-643A-45DB-A19E-580CA772189A}" name="Tabla5" displayName="Tabla5" ref="B245:DI377" totalsRowShown="0" headerRowDxfId="192" dataDxfId="190" headerRowBorderDxfId="191" tableBorderDxfId="189" totalsRowBorderDxfId="188">
  <autoFilter ref="B245:DI377" xr:uid="{49594CBF-643A-45DB-A19E-580CA772189A}"/>
  <tableColumns count="112">
    <tableColumn id="1" xr3:uid="{33084E52-31BF-4D69-A0E4-267D7463267D}" name="Alquimistas" dataDxfId="187"/>
    <tableColumn id="2" xr3:uid="{ED73FBAB-8ED9-4B47-AB2E-E07476917B00}" name="roca" dataDxfId="186"/>
    <tableColumn id="3" xr3:uid="{186D0D4E-6D97-4EE9-981D-8E5D86120FC2}" name="pedernal" dataDxfId="185"/>
    <tableColumn id="4" xr3:uid="{65F170C5-8B83-445B-A121-29FD8A247A25}" name="carbon" dataDxfId="184"/>
    <tableColumn id="5" xr3:uid="{648140AB-3FC2-4938-8A81-B95D1D39E693}" name="cobre" dataDxfId="183"/>
    <tableColumn id="6" xr3:uid="{9CBEC6BE-EA77-43B3-9FB4-E349C104522E}" name="hierro" dataDxfId="182"/>
    <tableColumn id="7" xr3:uid="{AEAA4390-5A37-4DA9-A1F1-8507B6F080D5}" name="cuarzo" dataDxfId="181"/>
    <tableColumn id="8" xr3:uid="{B6DB5513-9505-4C20-88B3-C7C11254D91A}" name="oro" dataDxfId="180"/>
    <tableColumn id="9" xr3:uid="{768C4948-F6B7-41FE-AC1F-C156135F1D30}" name="redsrone" dataDxfId="179"/>
    <tableColumn id="10" xr3:uid="{F71DA833-C64C-4F26-82F8-2DC1111F3B4D}" name="lapizlasuli" dataDxfId="178"/>
    <tableColumn id="11" xr3:uid="{A422F3D4-A6BB-488E-AD2A-7D5B9F1A9BD9}" name="amatista" dataDxfId="177"/>
    <tableColumn id="12" xr3:uid="{E314D3AF-CDFD-4791-80AE-FFF1B7BEB83E}" name="esmeralda" dataDxfId="176"/>
    <tableColumn id="13" xr3:uid="{1E3030A6-A4AC-4809-8692-A40FE29F0694}" name="diamante" dataDxfId="175"/>
    <tableColumn id="14" xr3:uid="{C25D4A13-B12A-4C38-A822-7CEA7146C285}" name="netherita" dataDxfId="174"/>
    <tableColumn id="15" xr3:uid="{CE852B30-F65D-4F20-B155-B6FE4A4BD2BF}" name="osmio" dataDxfId="173"/>
    <tableColumn id="16" xr3:uid="{2EDDFDBA-BFAA-49AC-9E42-8F7B71719EF9}" name="cheterite" dataDxfId="172"/>
    <tableColumn id="17" xr3:uid="{8ED180A1-0CC0-4AE7-BEF6-4CA66718924C}" name="luminita" dataDxfId="171"/>
    <tableColumn id="18" xr3:uid="{256AA4BC-2FB7-4A95-8395-59C1DBC1C5EE}" name="anguila electrica" dataDxfId="170"/>
    <tableColumn id="19" xr3:uid="{5091B10B-9204-4C23-8EBC-A81E4E12C37F}" name="pez lobo" dataDxfId="169"/>
    <tableColumn id="20" xr3:uid="{3C9EBAFF-9651-48DE-AB51-2B78C3948A07}" name="atun" dataDxfId="168"/>
    <tableColumn id="21" xr3:uid="{F7962308-55EB-44C4-A73C-5A836C906E91}" name="pez linterna" dataDxfId="167"/>
    <tableColumn id="22" xr3:uid="{0D4C0F5A-22DA-4F14-BC53-652D57B0B6DA}" name="bagre" dataDxfId="166"/>
    <tableColumn id="23" xr3:uid="{008145F4-16BC-4D7C-8CEC-53297ACF8BC7}" name="pink salmon" dataDxfId="165"/>
    <tableColumn id="24" xr3:uid="{B2C7B2ED-510E-479C-8AC6-FA7D41F38375}" name="arapaima" dataDxfId="164"/>
    <tableColumn id="25" xr3:uid="{227FA1B7-B440-4410-9822-7A96EDBB8E59}" name="bagre acorazado" dataDxfId="163"/>
    <tableColumn id="26" xr3:uid="{38C6A0DB-3FD2-40E1-8962-75E5FC4D55B6}" name="bayad" dataDxfId="162"/>
    <tableColumn id="27" xr3:uid="{552DABD9-E0C7-427A-9DCE-69612779D42E}" name="Pez negro" dataDxfId="161"/>
    <tableColumn id="28" xr3:uid="{CB3CA476-6F32-401C-AE0D-2BDB655D0C2B}" name="lobina de boca pequenia" dataDxfId="160"/>
    <tableColumn id="29" xr3:uid="{A7638BD6-8CD7-41EE-8682-8BEEAE1246AB}" name="lucio almizclado" dataDxfId="159"/>
    <tableColumn id="30" xr3:uid="{DF2991FB-E221-4DE4-8696-2BFB9181D57D}" name="pez sol" dataDxfId="158"/>
    <tableColumn id="31" xr3:uid="{ACBD4625-AC5B-4B1A-A257-B45FB58EE070}" name="cacho de cuarzo" dataDxfId="157"/>
    <tableColumn id="32" xr3:uid="{C3106119-D982-474C-91E4-C67DEAB7AC28}" name="perca nevada" dataDxfId="156"/>
    <tableColumn id="33" xr3:uid="{5B4A6C25-0308-41C4-AF9F-58C285F1A5BD}" name="Tilapia boulti" dataDxfId="155"/>
    <tableColumn id="34" xr3:uid="{3FA1F3A4-9D1C-49DC-B307-C4E49F15AD3E}" name="trucha marron" dataDxfId="154"/>
    <tableColumn id="35" xr3:uid="{147C7B7F-58BA-4729-8961-DFEF0BB4F058}" name="abadejo" dataDxfId="153"/>
    <tableColumn id="36" xr3:uid="{0B50C923-342F-4953-9811-CB2193D9073F}" name="Capitan" dataDxfId="152"/>
    <tableColumn id="37" xr3:uid="{E9E73AF2-452F-482A-BF97-60BAD3F5C402}" name="carpa" dataDxfId="151"/>
    <tableColumn id="38" xr3:uid="{AED335B9-8905-4C1E-B524-0E370D0ED2FE}" name="carpin" dataDxfId="150"/>
    <tableColumn id="39" xr3:uid="{1746EE20-1578-4A20-9678-8B4FCCEA123B}" name="trucha arcoiris" dataDxfId="149"/>
    <tableColumn id="40" xr3:uid="{0AC3F176-918F-4EA0-B20A-E40E09D199B8}" name="arenque" dataDxfId="148"/>
    <tableColumn id="41" xr3:uid="{2A1A911F-EE52-4B6C-B4D0-EF680E9B9AE9}" name="Fletan" dataDxfId="147"/>
    <tableColumn id="42" xr3:uid="{F890C59F-3286-41AF-9074-C3D1E3E193E3}" name="synodontis" dataDxfId="146"/>
    <tableColumn id="43" xr3:uid="{9819C7D4-4211-460A-A187-AB2B8BD4D0BF}" name="tambaqui" dataDxfId="145"/>
    <tableColumn id="44" xr3:uid="{693C91D8-2B1A-49D1-8E1B-67C2C890F2A3}" name="perca" dataDxfId="144"/>
    <tableColumn id="45" xr3:uid="{82884931-00E6-46E7-9E63-DB66804421AA}" name="lucio" dataDxfId="143"/>
    <tableColumn id="46" xr3:uid="{E47CCC4E-06CF-43F5-BDC0-57BDD464267B}" name="pez aguja" dataDxfId="142"/>
    <tableColumn id="47" xr3:uid="{0FADCDE0-BC0D-48B3-B57E-03C628AAC776}" name="jurel de pantano" dataDxfId="141"/>
    <tableColumn id="48" xr3:uid="{3E09B19A-D593-4B74-8E89-447F68AD343C}" name="alga verde" dataDxfId="140"/>
    <tableColumn id="49" xr3:uid="{56F8D0ED-F021-4806-A9BF-E09DCF71F631}" name="Pez angel naranja" dataDxfId="139"/>
    <tableColumn id="50" xr3:uid="{E7C75F47-5AD1-4960-AF13-9B198B032C0B}" name="Anguila abisal" dataDxfId="138"/>
    <tableColumn id="51" xr3:uid="{CEF2D43A-CC31-4742-AF29-809B738A517B}" name="anemona de mar" dataDxfId="137"/>
    <tableColumn id="52" xr3:uid="{CE91C99C-E2E4-40FC-84AF-4CDDAC1336AD}" name="medusa azul" dataDxfId="136"/>
    <tableColumn id="53" xr3:uid="{6CBC73A7-6922-4A87-A37D-CD75B69FFE52}" name="Pez cristal" dataDxfId="135"/>
    <tableColumn id="54" xr3:uid="{876B908B-C131-4076-A720-BCD914A82B6B}" name="sirulo" dataDxfId="134"/>
    <tableColumn id="55" xr3:uid="{D5324D37-7E87-4C46-9529-A13B3A8531CE}" name="pez luna del oceano" dataDxfId="133"/>
    <tableColumn id="56" xr3:uid="{F00AB604-227F-49B6-BF36-8771B147FDFD}" name="pez del sol" dataDxfId="132"/>
    <tableColumn id="57" xr3:uid="{F4BD352B-A43E-45CA-9600-171DAFBDCD21}" name="calamar" dataDxfId="131"/>
    <tableColumn id="58" xr3:uid="{2209BFF8-9A82-4765-89C4-2743DDFC1678}" name="mantarraya gris" dataDxfId="130"/>
    <tableColumn id="59" xr3:uid="{F14981D1-0DE4-49D3-8D25-F1231CC16DF4}" name="pez Gemix" dataDxfId="129"/>
    <tableColumn id="60" xr3:uid="{467FB07F-4630-4EE6-AD71-B589618D33D8}" name="Pez caliente" dataDxfId="128"/>
    <tableColumn id="61" xr3:uid="{F9AFEA00-8104-4BDE-A20E-A2CF49A8E144}" name="lamprea de sangre" dataDxfId="127"/>
    <tableColumn id="62" xr3:uid="{47A4D45B-1F55-4FC7-BD21-2F6C7A7100C3}" name="Pirania de vientre rojo" dataDxfId="126"/>
    <tableColumn id="63" xr3:uid="{8CB078FD-46BF-46DC-AD08-C801D6F9E352}" name="Pez de huesos" dataDxfId="125"/>
    <tableColumn id="64" xr3:uid="{CAF93F32-5981-4B8E-95D4-68836401C581}" name="pez esqueletico" dataDxfId="124"/>
    <tableColumn id="65" xr3:uid="{9C5FCC7E-70A6-4517-A22A-D5335329D801}" name="pez amoroso" dataDxfId="123"/>
    <tableColumn id="66" xr3:uid="{D69E382E-9A6C-495B-9829-40EDFB6A34F8}" name="pez mariposa" dataDxfId="122"/>
    <tableColumn id="67" xr3:uid="{5533116E-B1C6-4611-8484-373733A96D40}" name="pez zebra" dataDxfId="121"/>
    <tableColumn id="68" xr3:uid="{B3AEEEDB-633A-448B-9400-143F3ADCD5D5}" name="pez angelical" dataDxfId="120"/>
    <tableColumn id="69" xr3:uid="{D6E8D77E-F53F-4B1C-9116-ACE8DB6C36FB}" name="Pez abisal" dataDxfId="119"/>
    <tableColumn id="70" xr3:uid="{EB5BAFFE-BFBD-49D2-B459-76442F6B23F6}" name="Pez betta" dataDxfId="118"/>
    <tableColumn id="71" xr3:uid="{EA85124C-7085-4CC4-BB68-E2C9810CBEAA}" name="cachama roja" dataDxfId="117"/>
    <tableColumn id="72" xr3:uid="{522E3CB8-CEF8-4EE5-A0EE-86810C0D3F66}" name="bacalao del tartaros" dataDxfId="116"/>
    <tableColumn id="73" xr3:uid="{1A899F74-2613-4062-84A4-C6ED1CF99A4C}" name="coral de fuego" dataDxfId="115"/>
    <tableColumn id="74" xr3:uid="{3F912233-4348-47B3-A13C-8EA7AF853BEF}" name="Pez espumoso" dataDxfId="114"/>
    <tableColumn id="75" xr3:uid="{0604038E-FEC6-4253-A394-92E63A8FA865}" name="mero rojo" dataDxfId="113"/>
    <tableColumn id="76" xr3:uid="{27B1643E-7E7C-4859-8741-B0F5082E1643}" name="sardina perla" dataDxfId="112"/>
    <tableColumn id="77" xr3:uid="{624D9AA8-1571-47A6-9DDF-C13BD4569DA4}" name="fungigre" dataDxfId="111"/>
    <tableColumn id="78" xr3:uid="{6B162F09-9A66-42B3-8D18-1F7812C09085}" name="pirana" dataDxfId="110"/>
    <tableColumn id="79" xr3:uid="{266D552E-07C7-4E46-8EF3-2C44164BA116}" name="trucha de cueva" dataDxfId="109"/>
    <tableColumn id="80" xr3:uid="{C208ADB0-E383-45ED-B844-2AD7C02E9E3D}" name="celacanto" dataDxfId="108"/>
    <tableColumn id="81" xr3:uid="{FAB858CE-B6BE-4154-81B9-4B1EF1BA404A}" name="Pez labrido" dataDxfId="107"/>
    <tableColumn id="82" xr3:uid="{1C0B07EF-FBBD-4A80-8F9D-8B7B1A5DF018}" name="pez raro" dataDxfId="106"/>
    <tableColumn id="83" xr3:uid="{7BA3692A-8CF4-479A-97C9-C2361491F67B}" name="Pez tropical" dataDxfId="105"/>
    <tableColumn id="84" xr3:uid="{8A9B1807-3133-4475-A873-3DD7FBA39230}" name="camaron mantis" dataDxfId="104"/>
    <tableColumn id="85" xr3:uid="{C0EF0416-F60B-474E-97E9-C91E039BC332}" name="Pez de las profundidades" dataDxfId="103"/>
    <tableColumn id="86" xr3:uid="{51EAA3DC-8888-429E-B7A1-7500E121AE4F}" name="Pez del infierno" dataDxfId="102"/>
    <tableColumn id="87" xr3:uid="{A78C9423-8EB5-43CB-A1F5-192B5D1EB232}" name="pez bomba" dataDxfId="101"/>
    <tableColumn id="88" xr3:uid="{3B73FB7C-3083-4F26-8538-3A19AE506CDC}" name="magikarp" dataDxfId="100"/>
    <tableColumn id="89" xr3:uid="{1D27FAC4-0FE4-4825-A0A7-03E8566B15FC}" name="medusa magmatica" dataDxfId="99"/>
    <tableColumn id="90" xr3:uid="{50313914-D00D-43A6-8D43-3E4595D9438A}" name="pargo especular" dataDxfId="98"/>
    <tableColumn id="91" xr3:uid="{6C4E3C87-BE85-42C4-9F7E-82ED609123A7}" name="Pez dorado" dataDxfId="97"/>
    <tableColumn id="92" xr3:uid="{81CA3C72-3580-478A-B7A7-CF75B60C8054}" name="Pez calido" dataDxfId="96"/>
    <tableColumn id="93" xr3:uid="{6B572AFE-7409-43D9-B3FB-8EBCE4898E3A}" name="pez esponja" dataDxfId="95"/>
    <tableColumn id="94" xr3:uid="{9CDA36CD-015D-4685-8860-2D3017069881}" name="babosa de mar" dataDxfId="94"/>
    <tableColumn id="95" xr3:uid="{E78C625A-0AEC-41F6-8F0C-893F81206BF1}" name="morena brillante" dataDxfId="93"/>
    <tableColumn id="96" xr3:uid="{DBC403A6-B177-43EB-9E1C-A7A82781200B}" name="Pez amarillo" dataDxfId="92"/>
    <tableColumn id="97" xr3:uid="{69C6A415-9D77-4545-81FF-B9FF26889D67}" name="pez de obsidiana" dataDxfId="91"/>
    <tableColumn id="98" xr3:uid="{0D5E1580-13AF-4429-9692-948EB456945C}" name="pez fantasma" dataDxfId="90"/>
    <tableColumn id="99" xr3:uid="{52C03F3D-AD4A-4C57-A67E-20D483F4C3AB}" name="anguila morena" dataDxfId="89"/>
    <tableColumn id="100" xr3:uid="{1900F479-4F3E-4B1A-9AE6-BAB155AB5128}" name="medusa de la luna" dataDxfId="88"/>
    <tableColumn id="101" xr3:uid="{43E882EF-5DEE-43AB-BC94-8A0B4B038A83}" name="medusa verde" dataDxfId="87"/>
    <tableColumn id="102" xr3:uid="{F0A9AA48-27D6-4DDF-BA9D-B84E334F0FE5}" name="mantaraya azulada" dataDxfId="86"/>
    <tableColumn id="103" xr3:uid="{E49076A6-D8E0-425E-876E-10E0B8E1EC9E}" name="Pez lunar" dataDxfId="85"/>
    <tableColumn id="104" xr3:uid="{ADFB47D2-C470-4929-88B7-026CC62F181F}" name="medusas desensibilizantes" dataDxfId="84"/>
    <tableColumn id="105" xr3:uid="{72977785-3ECD-4755-A7AB-F0261681BDA4}" name="Pez frio" dataDxfId="83"/>
    <tableColumn id="106" xr3:uid="{67C5713A-C4B5-45C5-BDDC-451B6C790B2A}" name="espiga azul" dataDxfId="82"/>
    <tableColumn id="107" xr3:uid="{6E6D6107-8D15-4E82-8212-C4390420D620}" name="lubina arenosa" dataDxfId="81"/>
    <tableColumn id="108" xr3:uid="{B64CB126-3D44-489E-BD0A-43249EF28B31}" name="medusa melena" dataDxfId="80"/>
    <tableColumn id="109" xr3:uid="{E1A8057B-64F0-47BE-A940-0F0D0C146AD2}" name="Pez del vacio" dataDxfId="79"/>
    <tableColumn id="110" xr3:uid="{DEC2BEC2-03E9-472B-8365-A5D32122CAC3}" name="Pez de oro" dataDxfId="78"/>
    <tableColumn id="111" xr3:uid="{AD8F0C4E-C278-4039-AA21-33D96528503F}" name="koi de aleta llamativa" dataDxfId="77"/>
    <tableColumn id="112" xr3:uid="{13C38AF4-BBAA-462C-93BA-462CFFDF69D1}" name="erizo de mar" dataDxfId="7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703000-0FD1-45E8-953E-4B97A719D2D9}" name="Tabla6" displayName="Tabla6" ref="B379:BT494" totalsRowShown="0" headerRowDxfId="75" dataDxfId="73" headerRowBorderDxfId="74" tableBorderDxfId="72" totalsRowBorderDxfId="71">
  <autoFilter ref="B379:BT494" xr:uid="{99703000-0FD1-45E8-953E-4B97A719D2D9}"/>
  <tableColumns count="71">
    <tableColumn id="1" xr3:uid="{E1692F0B-0143-461E-81AD-2FB7297FB989}" name="Joyeros" dataDxfId="70"/>
    <tableColumn id="2" xr3:uid="{BF9451D4-82F7-48E3-BDF1-E335877066D3}" name="abeto" dataDxfId="69"/>
    <tableColumn id="3" xr3:uid="{360F9791-4318-48D9-A66E-CE2EEC17C5DB}" name="abedul" dataDxfId="68"/>
    <tableColumn id="4" xr3:uid="{09056F60-ED14-4B14-833D-7F3271F372F5}" name="roble" dataDxfId="67"/>
    <tableColumn id="5" xr3:uid="{423AFC02-B23B-4BAD-9B93-2DFE00CC47F3}" name="jungla" dataDxfId="66"/>
    <tableColumn id="6" xr3:uid="{7954100F-D645-44AE-8B57-3019153E6ADF}" name="acacia" dataDxfId="65"/>
    <tableColumn id="7" xr3:uid="{5ADDF520-38F2-4431-BFA5-E01018639993}" name="roble oscuro" dataDxfId="64"/>
    <tableColumn id="8" xr3:uid="{6227F42A-EECB-40F7-A09C-D5F7378DD0F9}" name="mangle" dataDxfId="63"/>
    <tableColumn id="9" xr3:uid="{0DA7110E-7F26-4CD8-A582-3D277DB0A4F7}" name="cerezo" dataDxfId="62"/>
    <tableColumn id="10" xr3:uid="{119C7832-1133-44F5-AB7F-0D46E186A2E3}" name="distorcionado" dataDxfId="61"/>
    <tableColumn id="11" xr3:uid="{B41E1D91-4D3A-433F-93FC-CAE35D56CC23}" name="carmesi" dataDxfId="60"/>
    <tableColumn id="12" xr3:uid="{A3FAED04-B643-4DE5-B32F-CAFB187E49CF}" name="manzana" dataDxfId="59"/>
    <tableColumn id="13" xr3:uid="{87EC09BB-674B-4D40-B7DF-1E4FAE7B7210}" name="zanahoria" dataDxfId="58"/>
    <tableColumn id="14" xr3:uid="{171BC7CF-832D-4F3A-B46F-AEA7C620BCD5}" name="maiz" dataDxfId="57"/>
    <tableColumn id="15" xr3:uid="{CA4C1568-CA4F-4DAC-8176-11DF8254AECE}" name="sandia" dataDxfId="56"/>
    <tableColumn id="16" xr3:uid="{08683234-9524-41E9-B8E7-6A96C9535D27}" name="caña de azucar" dataDxfId="55"/>
    <tableColumn id="17" xr3:uid="{B92A226A-1139-47DC-BBD4-2C50E3468F57}" name="papa" dataDxfId="54"/>
    <tableColumn id="18" xr3:uid="{57BC5C97-BA0B-473B-A47B-C3F77B3B62D4}" name="betabel" dataDxfId="53"/>
    <tableColumn id="19" xr3:uid="{FA050DCA-0BB5-4364-9F56-4B6C90150704}" name="salvia" dataDxfId="52"/>
    <tableColumn id="20" xr3:uid="{42AFF5B1-874D-4460-AA1B-287E730809D4}" name="frijoles" dataDxfId="51"/>
    <tableColumn id="21" xr3:uid="{48E35414-B585-4EC4-9234-D8589FF7C592}" name="alga" dataDxfId="50"/>
    <tableColumn id="22" xr3:uid="{FAE2B8D7-57A8-4E1B-B1F2-4869EF565C08}" name="cacao" dataDxfId="49"/>
    <tableColumn id="23" xr3:uid="{D9B1DBD1-90CE-4EE3-8339-C424341E66DA}" name="linaza" dataDxfId="48"/>
    <tableColumn id="24" xr3:uid="{1DE13A0C-4F1D-4D07-9CAB-95926DB0272E}" name="calabaza" dataDxfId="47"/>
    <tableColumn id="25" xr3:uid="{0462D8EC-078B-48FE-80DF-34B8960E54D9}" name="bambu" dataDxfId="46"/>
    <tableColumn id="26" xr3:uid="{5C2470DC-F13E-4612-B476-584D6FAC01E0}" name="cactus" dataDxfId="45"/>
    <tableColumn id="27" xr3:uid="{8A98D196-10BA-40E5-A8E1-424B1FBA565C}" name="nenufar" dataDxfId="44"/>
    <tableColumn id="28" xr3:uid="{7ED6F582-326B-4DD9-AEA2-3D589456AE8D}" name="trigo" dataDxfId="43"/>
    <tableColumn id="29" xr3:uid="{DC6C6EA2-C64A-406E-83E1-78BB7777F2CC}" name="pepinillo" dataDxfId="42"/>
    <tableColumn id="30" xr3:uid="{A4176D9B-8C63-4CB9-9A99-E2106BB2B7B0}" name="nabos" dataDxfId="41"/>
    <tableColumn id="31" xr3:uid="{679F61F9-1720-4AD2-B63A-F54BA7A5313B}" name="pepino de mar" dataDxfId="40"/>
    <tableColumn id="32" xr3:uid="{1B8B5584-186B-4594-A292-B2D4A45C6253}" name="flores de mandragora" dataDxfId="39"/>
    <tableColumn id="33" xr3:uid="{1A16028C-F20C-47A6-8DC0-C1D88FF0F592}" name="flores de belladona" dataDxfId="38"/>
    <tableColumn id="34" xr3:uid="{1FC7F3FE-DDFE-46AC-914C-F041DE1CCE37}" name="flores de rugula amarilla" dataDxfId="37"/>
    <tableColumn id="35" xr3:uid="{2EB2E65F-316D-45E6-A2DE-D70E505FA08D}" name="flores de ajenjo" dataDxfId="36"/>
    <tableColumn id="36" xr3:uid="{23DDAC6C-D84E-4E42-BB22-D6B5DB61F28A}" name="keni" dataDxfId="35"/>
    <tableColumn id="37" xr3:uid="{4DBE34BA-2298-4DAC-8BC3-5957D971CC6E}" name="bayas bellas" dataDxfId="34"/>
    <tableColumn id="38" xr3:uid="{8E04F9FE-BDA2-4D9A-8F5D-7CBD62FB96B0}" name="arandano" dataDxfId="33"/>
    <tableColumn id="39" xr3:uid="{FE02CFA1-9898-462D-B7F3-5901C124C40A}" name="espino" dataDxfId="32"/>
    <tableColumn id="40" xr3:uid="{79D2A179-673C-40AE-9A85-240AEABD22D7}" name="mora" dataDxfId="31"/>
    <tableColumn id="41" xr3:uid="{32E4045F-D10A-438B-A25F-35DFE5064168}" name="uvas" dataDxfId="30"/>
    <tableColumn id="42" xr3:uid="{D02CBF6A-0069-4C33-86BC-57D8B1518075}" name="cerza" dataDxfId="29"/>
    <tableColumn id="43" xr3:uid="{E2EF5161-9519-4ED6-BD84-2551F03B08D0}" name="frambuiesa" dataDxfId="28"/>
    <tableColumn id="44" xr3:uid="{3FAE7658-5663-49EC-A89D-38A1C707E4EE}" name="bayas dulces" dataDxfId="27"/>
    <tableColumn id="45" xr3:uid="{5B5663AC-3287-4907-BF03-0972F97DF04B}" name="bayas owan" dataDxfId="26"/>
    <tableColumn id="46" xr3:uid="{B69CED66-4752-416C-8155-3901F390420A}" name="rodaja de melon" dataDxfId="25"/>
    <tableColumn id="47" xr3:uid="{0D53895D-1165-4412-B82D-89561672F2F4}" name="ciruelas" dataDxfId="24"/>
    <tableColumn id="48" xr3:uid="{F1C9C21A-AAAE-4529-937D-D90950B957EF}" name="naranja" dataDxfId="23"/>
    <tableColumn id="49" xr3:uid="{2EF60628-B913-4ABF-A553-DAB91E353A6E}" name="pera" dataDxfId="22"/>
    <tableColumn id="50" xr3:uid="{A7A02D19-81F4-4DC4-B34A-FC52312C5EE4}" name="tomate" dataDxfId="21"/>
    <tableColumn id="51" xr3:uid="{D9DB9C83-DCBA-48B8-B370-A7D5CE3E012B}" name="repollo" dataDxfId="20"/>
    <tableColumn id="52" xr3:uid="{C41A8EF3-42AA-47AE-812A-A22A09756F74}" name="raiz mandragora" dataDxfId="19"/>
    <tableColumn id="53" xr3:uid="{2322C02A-5F3E-408E-AD5A-B3B89141D06C}" name="bayas de belladona" dataDxfId="18"/>
    <tableColumn id="54" xr3:uid="{3A0CF6AC-2C00-4D02-A630-F8A093B66D0A}" name="hojas de rugula amarilla" dataDxfId="17"/>
    <tableColumn id="55" xr3:uid="{17005212-19D9-4391-A239-F491E668D660}" name="hojas de ajenjo" dataDxfId="16"/>
    <tableColumn id="56" xr3:uid="{8F612C74-8516-4782-82B2-D3EAAA4E3B9F}" name="melon legendario" dataDxfId="15"/>
    <tableColumn id="57" xr3:uid="{5C42AAA4-270F-4773-B882-E8C3D903CBDA}" name="rosa del wither" dataDxfId="14"/>
    <tableColumn id="58" xr3:uid="{2F6D33E9-1513-4D10-B944-C03C5337D669}" name="chorus" dataDxfId="13"/>
    <tableColumn id="59" xr3:uid="{DA2750AA-216D-435D-AA8A-4D15287A62E0}" name="bayas brillantes" dataDxfId="12"/>
    <tableColumn id="71" xr3:uid="{4587FC9F-72E6-4A8D-ACC7-EFD9EBEFDB4C}" name="fruta  de chorus" dataDxfId="11"/>
    <tableColumn id="60" xr3:uid="{EBC5935E-7DBA-4EC2-971F-02466BD16ECE}" name="flor de chorus" dataDxfId="10"/>
    <tableColumn id="61" xr3:uid="{B293E0E4-7A15-4FB7-A4A8-5725A9C9E414}" name="cebada" dataDxfId="9"/>
    <tableColumn id="62" xr3:uid="{4FE195C3-FE91-493F-A321-6F98DECE2FB8}" name="tabaco" dataDxfId="8"/>
    <tableColumn id="63" xr3:uid="{53E770C6-DE43-47A9-8C68-632EEB9FA6C4}" name="canamo" dataDxfId="7"/>
    <tableColumn id="64" xr3:uid="{4A0AAEA6-D8C4-465A-8802-B5DD3AE2C758}" name="hongo rojo" dataDxfId="6"/>
    <tableColumn id="65" xr3:uid="{5F24AC4F-65AD-42F2-8D3B-722554F7CD03}" name="hongo café" dataDxfId="5"/>
    <tableColumn id="66" xr3:uid="{435C1243-D1CC-45F7-8C02-5838B9096822}" name="pepino" dataDxfId="4"/>
    <tableColumn id="67" xr3:uid="{8049D602-48C0-4D16-B012-37120217EF08}" name="arroz crudo" dataDxfId="3"/>
    <tableColumn id="68" xr3:uid="{9BAECE0E-2DBB-4C76-905C-838AC8B83D19}" name="legumbres crudas" dataDxfId="2"/>
    <tableColumn id="69" xr3:uid="{12B0FF6A-70C7-458C-92F2-057B4E1D3752}" name="verruga del nether" dataDxfId="1"/>
    <tableColumn id="70" xr3:uid="{8B194020-E1FD-4F57-AA25-FC8DA4F97036}" name="flor de espor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F805-8CCB-4158-A94C-876087B12545}">
  <dimension ref="A1:AF75"/>
  <sheetViews>
    <sheetView topLeftCell="I44" zoomScale="145" zoomScaleNormal="145" workbookViewId="0">
      <selection activeCell="R68" sqref="R68"/>
    </sheetView>
  </sheetViews>
  <sheetFormatPr baseColWidth="10" defaultRowHeight="15" x14ac:dyDescent="0.25"/>
  <cols>
    <col min="1" max="1" width="25" style="2" bestFit="1" customWidth="1"/>
    <col min="2" max="2" width="10.7109375" style="2" bestFit="1" customWidth="1"/>
    <col min="3" max="3" width="9" style="2" bestFit="1" customWidth="1"/>
    <col min="4" max="5" width="13.85546875" style="2" bestFit="1" customWidth="1"/>
    <col min="6" max="6" width="9.7109375" style="2" bestFit="1" customWidth="1"/>
    <col min="7" max="8" width="6.7109375" style="2" bestFit="1" customWidth="1"/>
    <col min="9" max="9" width="7.28515625" style="2" bestFit="1" customWidth="1"/>
    <col min="10" max="10" width="9.28515625" style="2" bestFit="1" customWidth="1"/>
    <col min="11" max="11" width="2.28515625" style="2" bestFit="1" customWidth="1"/>
    <col min="12" max="12" width="25" style="2" bestFit="1" customWidth="1"/>
    <col min="13" max="15" width="9.140625" style="2" bestFit="1" customWidth="1"/>
    <col min="16" max="16" width="8.42578125" style="2" bestFit="1" customWidth="1"/>
    <col min="17" max="17" width="9.85546875" style="2" bestFit="1" customWidth="1"/>
    <col min="18" max="20" width="8.42578125" style="2" bestFit="1" customWidth="1"/>
    <col min="21" max="21" width="9.42578125" style="2" bestFit="1" customWidth="1"/>
    <col min="22" max="22" width="2.28515625" style="2" bestFit="1" customWidth="1"/>
    <col min="23" max="23" width="25" style="2" bestFit="1" customWidth="1"/>
    <col min="24" max="25" width="7.85546875" style="2" bestFit="1" customWidth="1"/>
    <col min="26" max="27" width="7.28515625" style="2" bestFit="1" customWidth="1"/>
    <col min="28" max="28" width="9.7109375" style="2" bestFit="1" customWidth="1"/>
    <col min="29" max="29" width="7.28515625" style="2" bestFit="1" customWidth="1"/>
    <col min="30" max="30" width="6.28515625" style="2" bestFit="1" customWidth="1"/>
    <col min="31" max="31" width="9.7109375" style="2" bestFit="1" customWidth="1"/>
    <col min="32" max="32" width="9.28515625" style="2" bestFit="1" customWidth="1"/>
    <col min="33" max="33" width="25.28515625" style="2" bestFit="1" customWidth="1"/>
    <col min="34" max="34" width="41.85546875" style="2" bestFit="1" customWidth="1"/>
    <col min="35" max="35" width="49.5703125" style="2" bestFit="1" customWidth="1"/>
    <col min="36" max="36" width="24.140625" style="2" bestFit="1" customWidth="1"/>
    <col min="37" max="37" width="41.85546875" style="2" bestFit="1" customWidth="1"/>
    <col min="38" max="38" width="49.5703125" style="2" bestFit="1" customWidth="1"/>
    <col min="39" max="39" width="24.140625" style="2" bestFit="1" customWidth="1"/>
    <col min="40" max="40" width="27.7109375" style="2" bestFit="1" customWidth="1"/>
    <col min="41" max="41" width="34.140625" style="2" bestFit="1" customWidth="1"/>
    <col min="42" max="42" width="25.28515625" style="2" bestFit="1" customWidth="1"/>
    <col min="43" max="43" width="41.85546875" style="2" bestFit="1" customWidth="1"/>
    <col min="44" max="44" width="49.5703125" style="2" bestFit="1" customWidth="1"/>
    <col min="45" max="45" width="32.42578125" style="2" bestFit="1" customWidth="1"/>
    <col min="46" max="46" width="41.85546875" style="2" bestFit="1" customWidth="1"/>
    <col min="47" max="47" width="49.5703125" style="2" bestFit="1" customWidth="1"/>
    <col min="48" max="48" width="32.42578125" style="2" bestFit="1" customWidth="1"/>
    <col min="49" max="49" width="41.85546875" style="2" bestFit="1" customWidth="1"/>
    <col min="50" max="50" width="49.5703125" style="2" bestFit="1" customWidth="1"/>
    <col min="51" max="51" width="11.42578125" style="2"/>
    <col min="52" max="52" width="25.28515625" style="2" bestFit="1" customWidth="1"/>
    <col min="53" max="53" width="41.85546875" style="2" bestFit="1" customWidth="1"/>
    <col min="54" max="54" width="49.5703125" style="2" bestFit="1" customWidth="1"/>
    <col min="55" max="55" width="23" style="2" bestFit="1" customWidth="1"/>
    <col min="56" max="56" width="41.85546875" style="2" bestFit="1" customWidth="1"/>
    <col min="57" max="57" width="49.5703125" style="2" bestFit="1" customWidth="1"/>
    <col min="58" max="58" width="11.42578125" style="2"/>
    <col min="59" max="59" width="24.140625" style="2" bestFit="1" customWidth="1"/>
    <col min="60" max="60" width="27.7109375" style="2" bestFit="1" customWidth="1"/>
    <col min="61" max="61" width="33" style="2" bestFit="1" customWidth="1"/>
    <col min="62" max="16384" width="11.42578125" style="2"/>
  </cols>
  <sheetData>
    <row r="1" spans="1:32" x14ac:dyDescent="0.25">
      <c r="A1" s="14"/>
      <c r="B1" s="2" t="s">
        <v>41</v>
      </c>
      <c r="C1" s="2" t="s">
        <v>37</v>
      </c>
      <c r="D1" s="2" t="s">
        <v>39</v>
      </c>
      <c r="E1" s="2" t="s">
        <v>39</v>
      </c>
      <c r="F1" s="2" t="s">
        <v>38</v>
      </c>
      <c r="G1" s="2" t="s">
        <v>38</v>
      </c>
      <c r="H1" s="2" t="s">
        <v>43</v>
      </c>
      <c r="I1" s="2" t="s">
        <v>42</v>
      </c>
      <c r="J1" s="2" t="s">
        <v>40</v>
      </c>
    </row>
    <row r="2" spans="1:32" x14ac:dyDescent="0.25">
      <c r="A2" s="1" t="s">
        <v>44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28</v>
      </c>
      <c r="J2" s="1" t="s">
        <v>27</v>
      </c>
      <c r="L2" s="1" t="s">
        <v>29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28</v>
      </c>
      <c r="U2" s="1" t="s">
        <v>27</v>
      </c>
      <c r="W2" s="1" t="s">
        <v>30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28</v>
      </c>
      <c r="AF2" s="1" t="s">
        <v>27</v>
      </c>
    </row>
    <row r="3" spans="1:32" x14ac:dyDescent="0.25">
      <c r="A3" s="3" t="s">
        <v>17</v>
      </c>
      <c r="B3" s="1">
        <v>0</v>
      </c>
      <c r="C3" s="1">
        <v>0</v>
      </c>
      <c r="D3" s="3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L3" s="3" t="s">
        <v>17</v>
      </c>
      <c r="M3" s="1">
        <v>0</v>
      </c>
      <c r="N3" s="1">
        <v>0</v>
      </c>
      <c r="O3" s="3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">
        <v>0</v>
      </c>
      <c r="W3" s="3" t="s">
        <v>17</v>
      </c>
      <c r="X3" s="1">
        <v>0</v>
      </c>
      <c r="Y3" s="1">
        <v>0</v>
      </c>
      <c r="Z3" s="3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3" t="s">
        <v>18</v>
      </c>
      <c r="B4" s="3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L4" s="3" t="s">
        <v>18</v>
      </c>
      <c r="M4" s="3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2">
        <v>0</v>
      </c>
      <c r="W4" s="3" t="s">
        <v>18</v>
      </c>
      <c r="X4" s="3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3" t="s">
        <v>16</v>
      </c>
      <c r="B5" s="1">
        <v>0</v>
      </c>
      <c r="C5" s="3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L5" s="3" t="s">
        <v>16</v>
      </c>
      <c r="M5" s="1">
        <v>0</v>
      </c>
      <c r="N5" s="3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2</v>
      </c>
      <c r="W5" s="3" t="s">
        <v>16</v>
      </c>
      <c r="X5" s="1">
        <v>0</v>
      </c>
      <c r="Y5" s="3">
        <v>0.5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3" t="s">
        <v>13</v>
      </c>
      <c r="B6" s="3">
        <v>1</v>
      </c>
      <c r="C6" s="1">
        <v>0</v>
      </c>
      <c r="D6" s="1">
        <v>0</v>
      </c>
      <c r="E6" s="3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L6" s="3" t="s">
        <v>13</v>
      </c>
      <c r="M6" s="3">
        <v>50</v>
      </c>
      <c r="N6" s="1">
        <v>50</v>
      </c>
      <c r="O6" s="1">
        <v>50</v>
      </c>
      <c r="P6" s="3">
        <v>50</v>
      </c>
      <c r="Q6" s="1">
        <v>50</v>
      </c>
      <c r="R6" s="1">
        <v>50</v>
      </c>
      <c r="S6" s="1">
        <v>50</v>
      </c>
      <c r="T6" s="1">
        <v>50</v>
      </c>
      <c r="U6" s="1">
        <v>50</v>
      </c>
      <c r="V6" s="2">
        <v>0</v>
      </c>
      <c r="W6" s="3" t="s">
        <v>13</v>
      </c>
      <c r="X6" s="3">
        <v>0.5</v>
      </c>
      <c r="Y6" s="1">
        <v>0</v>
      </c>
      <c r="Z6" s="1">
        <v>0</v>
      </c>
      <c r="AA6" s="3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3" t="s">
        <v>12</v>
      </c>
      <c r="B7" s="3">
        <v>1</v>
      </c>
      <c r="C7" s="1">
        <v>0</v>
      </c>
      <c r="D7" s="1">
        <v>0</v>
      </c>
      <c r="E7" s="3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 s="3" t="s">
        <v>12</v>
      </c>
      <c r="M7" s="3">
        <v>5</v>
      </c>
      <c r="N7" s="1">
        <v>5</v>
      </c>
      <c r="O7" s="1">
        <v>5</v>
      </c>
      <c r="P7" s="3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2">
        <v>0</v>
      </c>
      <c r="W7" s="3" t="s">
        <v>12</v>
      </c>
      <c r="X7" s="3">
        <v>0.2</v>
      </c>
      <c r="Y7" s="1">
        <v>0</v>
      </c>
      <c r="Z7" s="1">
        <v>0</v>
      </c>
      <c r="AA7" s="3">
        <v>0.4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4" t="s">
        <v>2</v>
      </c>
      <c r="B8" s="1">
        <v>0</v>
      </c>
      <c r="C8" s="1">
        <v>0</v>
      </c>
      <c r="D8" s="4">
        <v>-1</v>
      </c>
      <c r="E8" s="4">
        <v>-1</v>
      </c>
      <c r="F8" s="4">
        <v>-1</v>
      </c>
      <c r="G8" s="4">
        <v>-1</v>
      </c>
      <c r="H8" s="1">
        <v>0</v>
      </c>
      <c r="I8" s="4">
        <v>-2</v>
      </c>
      <c r="J8" s="4">
        <v>2</v>
      </c>
      <c r="L8" s="4" t="s">
        <v>2</v>
      </c>
      <c r="M8" s="1">
        <v>0</v>
      </c>
      <c r="N8" s="1">
        <v>0</v>
      </c>
      <c r="O8" s="4">
        <v>0</v>
      </c>
      <c r="P8" s="4">
        <v>0</v>
      </c>
      <c r="Q8" s="4">
        <v>0</v>
      </c>
      <c r="R8" s="4">
        <v>0</v>
      </c>
      <c r="S8" s="1">
        <v>0</v>
      </c>
      <c r="T8" s="4">
        <v>0</v>
      </c>
      <c r="U8" s="4">
        <v>0</v>
      </c>
      <c r="V8" s="2">
        <v>0</v>
      </c>
      <c r="W8" s="4" t="s">
        <v>2</v>
      </c>
      <c r="X8" s="1">
        <v>0</v>
      </c>
      <c r="Y8" s="1">
        <v>0</v>
      </c>
      <c r="Z8" s="4">
        <v>-2.5000000000000001E-2</v>
      </c>
      <c r="AA8" s="4">
        <v>-2.5000000000000001E-2</v>
      </c>
      <c r="AB8" s="4">
        <v>-2.5000000000000001E-2</v>
      </c>
      <c r="AC8" s="4">
        <v>-2.5000000000000001E-2</v>
      </c>
      <c r="AD8" s="1">
        <v>0</v>
      </c>
      <c r="AE8" s="4">
        <v>-0.05</v>
      </c>
      <c r="AF8" s="4">
        <v>0.05</v>
      </c>
    </row>
    <row r="9" spans="1:32" x14ac:dyDescent="0.25">
      <c r="A9" s="4" t="s">
        <v>3</v>
      </c>
      <c r="B9" s="1">
        <v>0</v>
      </c>
      <c r="C9" s="1">
        <v>0</v>
      </c>
      <c r="D9" s="4">
        <v>-1</v>
      </c>
      <c r="E9" s="4">
        <v>-1</v>
      </c>
      <c r="F9" s="4">
        <v>-1</v>
      </c>
      <c r="G9" s="4">
        <v>-1</v>
      </c>
      <c r="H9" s="1">
        <v>0</v>
      </c>
      <c r="I9" s="4">
        <v>-2</v>
      </c>
      <c r="J9" s="4">
        <v>2</v>
      </c>
      <c r="L9" s="4" t="s">
        <v>3</v>
      </c>
      <c r="M9" s="1">
        <v>0</v>
      </c>
      <c r="N9" s="1">
        <v>0</v>
      </c>
      <c r="O9" s="4">
        <v>0</v>
      </c>
      <c r="P9" s="4">
        <v>0</v>
      </c>
      <c r="Q9" s="4">
        <v>0</v>
      </c>
      <c r="R9" s="4">
        <v>0</v>
      </c>
      <c r="S9" s="1">
        <v>0</v>
      </c>
      <c r="T9" s="4">
        <v>0</v>
      </c>
      <c r="U9" s="4">
        <v>0</v>
      </c>
      <c r="V9" s="2">
        <v>0</v>
      </c>
      <c r="W9" s="4" t="s">
        <v>3</v>
      </c>
      <c r="X9" s="1">
        <v>0</v>
      </c>
      <c r="Y9" s="1">
        <v>0</v>
      </c>
      <c r="Z9" s="4">
        <v>-0.02</v>
      </c>
      <c r="AA9" s="4">
        <v>-0.02</v>
      </c>
      <c r="AB9" s="4">
        <v>-0.02</v>
      </c>
      <c r="AC9" s="4">
        <v>-0.02</v>
      </c>
      <c r="AD9" s="1">
        <v>0</v>
      </c>
      <c r="AE9" s="4">
        <v>-0.04</v>
      </c>
      <c r="AF9" s="4">
        <v>0.04</v>
      </c>
    </row>
    <row r="10" spans="1:32" x14ac:dyDescent="0.25">
      <c r="A10" s="4" t="s">
        <v>0</v>
      </c>
      <c r="B10" s="4">
        <v>1</v>
      </c>
      <c r="C10" s="1">
        <v>0</v>
      </c>
      <c r="D10" s="1">
        <v>0</v>
      </c>
      <c r="E10" s="1">
        <v>0</v>
      </c>
      <c r="F10" s="4">
        <v>-1</v>
      </c>
      <c r="G10" s="4">
        <v>-1</v>
      </c>
      <c r="H10" s="1">
        <v>0</v>
      </c>
      <c r="I10" s="4">
        <v>2</v>
      </c>
      <c r="J10" s="4">
        <v>1</v>
      </c>
      <c r="L10" s="4" t="s">
        <v>0</v>
      </c>
      <c r="M10" s="4">
        <v>25</v>
      </c>
      <c r="N10" s="1">
        <v>20</v>
      </c>
      <c r="O10" s="1">
        <v>20</v>
      </c>
      <c r="P10" s="1">
        <v>20</v>
      </c>
      <c r="Q10" s="4">
        <v>15</v>
      </c>
      <c r="R10" s="4">
        <v>15</v>
      </c>
      <c r="S10" s="1">
        <v>20</v>
      </c>
      <c r="T10" s="4">
        <v>30</v>
      </c>
      <c r="U10" s="4">
        <v>25</v>
      </c>
      <c r="V10" s="2">
        <v>2</v>
      </c>
      <c r="W10" s="4" t="s">
        <v>0</v>
      </c>
      <c r="X10" s="15">
        <f>M10/100</f>
        <v>0.25</v>
      </c>
      <c r="Y10" s="15">
        <f t="shared" ref="Y10:AF10" si="0">N10/100</f>
        <v>0.2</v>
      </c>
      <c r="Z10" s="15">
        <f t="shared" si="0"/>
        <v>0.2</v>
      </c>
      <c r="AA10" s="15">
        <f t="shared" si="0"/>
        <v>0.2</v>
      </c>
      <c r="AB10" s="15">
        <f t="shared" si="0"/>
        <v>0.15</v>
      </c>
      <c r="AC10" s="15">
        <f t="shared" si="0"/>
        <v>0.15</v>
      </c>
      <c r="AD10" s="15">
        <f t="shared" si="0"/>
        <v>0.2</v>
      </c>
      <c r="AE10" s="15">
        <f t="shared" si="0"/>
        <v>0.3</v>
      </c>
      <c r="AF10" s="15">
        <f t="shared" si="0"/>
        <v>0.25</v>
      </c>
    </row>
    <row r="11" spans="1:32" x14ac:dyDescent="0.25">
      <c r="A11" s="4" t="s">
        <v>6</v>
      </c>
      <c r="B11" s="4">
        <v>1</v>
      </c>
      <c r="C11" s="4">
        <v>-2</v>
      </c>
      <c r="D11" s="4">
        <v>-1</v>
      </c>
      <c r="E11" s="1">
        <v>0</v>
      </c>
      <c r="F11" s="1">
        <v>0</v>
      </c>
      <c r="G11" s="1">
        <v>0</v>
      </c>
      <c r="H11" s="1">
        <v>0</v>
      </c>
      <c r="I11" s="4">
        <v>2</v>
      </c>
      <c r="J11" s="4">
        <v>1</v>
      </c>
      <c r="L11" s="4" t="s">
        <v>6</v>
      </c>
      <c r="M11" s="4">
        <v>0.125</v>
      </c>
      <c r="N11" s="4">
        <v>0.05</v>
      </c>
      <c r="O11" s="4">
        <v>7.4999999999999997E-2</v>
      </c>
      <c r="P11" s="1">
        <v>0.1</v>
      </c>
      <c r="Q11" s="1">
        <v>0.1</v>
      </c>
      <c r="R11" s="1">
        <v>0.1</v>
      </c>
      <c r="S11" s="1">
        <v>0.1</v>
      </c>
      <c r="T11" s="4">
        <v>0.15</v>
      </c>
      <c r="U11" s="4">
        <v>0.125</v>
      </c>
      <c r="V11" s="2">
        <v>1</v>
      </c>
      <c r="W11" s="4" t="s">
        <v>6</v>
      </c>
      <c r="X11" s="4">
        <v>0</v>
      </c>
      <c r="Y11" s="4">
        <v>0</v>
      </c>
      <c r="Z11" s="4">
        <v>0</v>
      </c>
      <c r="AA11" s="1">
        <v>0</v>
      </c>
      <c r="AB11" s="1">
        <v>0</v>
      </c>
      <c r="AC11" s="1">
        <v>0</v>
      </c>
      <c r="AD11" s="1">
        <v>0</v>
      </c>
      <c r="AE11" s="4">
        <v>0</v>
      </c>
      <c r="AF11" s="4">
        <v>0</v>
      </c>
    </row>
    <row r="12" spans="1:32" x14ac:dyDescent="0.25">
      <c r="A12" s="5" t="s">
        <v>5</v>
      </c>
      <c r="B12" s="5">
        <v>1</v>
      </c>
      <c r="C12" s="5">
        <v>1</v>
      </c>
      <c r="D12" s="5">
        <v>1</v>
      </c>
      <c r="E12" s="5">
        <v>2</v>
      </c>
      <c r="F12" s="1">
        <v>0</v>
      </c>
      <c r="G12" s="1">
        <v>0</v>
      </c>
      <c r="H12" s="5">
        <v>-1</v>
      </c>
      <c r="I12" s="1">
        <v>0</v>
      </c>
      <c r="J12" s="5">
        <v>2</v>
      </c>
      <c r="L12" s="5" t="s">
        <v>5</v>
      </c>
      <c r="M12" s="5">
        <v>25</v>
      </c>
      <c r="N12" s="5">
        <v>25</v>
      </c>
      <c r="O12" s="5">
        <v>25</v>
      </c>
      <c r="P12" s="5">
        <v>30</v>
      </c>
      <c r="Q12" s="1">
        <v>20</v>
      </c>
      <c r="R12" s="1">
        <v>20</v>
      </c>
      <c r="S12" s="5">
        <v>15</v>
      </c>
      <c r="T12" s="1">
        <v>20</v>
      </c>
      <c r="U12" s="5">
        <v>30</v>
      </c>
      <c r="V12" s="2">
        <v>2</v>
      </c>
      <c r="W12" s="5" t="s">
        <v>5</v>
      </c>
      <c r="X12" s="16">
        <f>M12/100</f>
        <v>0.25</v>
      </c>
      <c r="Y12" s="16">
        <f t="shared" ref="Y12:AF12" si="1">N12/100</f>
        <v>0.25</v>
      </c>
      <c r="Z12" s="16">
        <f t="shared" si="1"/>
        <v>0.25</v>
      </c>
      <c r="AA12" s="16">
        <f t="shared" si="1"/>
        <v>0.3</v>
      </c>
      <c r="AB12" s="16">
        <f t="shared" si="1"/>
        <v>0.2</v>
      </c>
      <c r="AC12" s="16">
        <f t="shared" si="1"/>
        <v>0.2</v>
      </c>
      <c r="AD12" s="16">
        <f t="shared" si="1"/>
        <v>0.15</v>
      </c>
      <c r="AE12" s="16">
        <f t="shared" si="1"/>
        <v>0.2</v>
      </c>
      <c r="AF12" s="16">
        <f t="shared" si="1"/>
        <v>0.3</v>
      </c>
    </row>
    <row r="13" spans="1:32" x14ac:dyDescent="0.25">
      <c r="A13" s="5" t="s">
        <v>8</v>
      </c>
      <c r="B13" s="5">
        <v>1</v>
      </c>
      <c r="C13" s="5">
        <v>1</v>
      </c>
      <c r="D13" s="5">
        <v>2</v>
      </c>
      <c r="E13" s="5">
        <v>1</v>
      </c>
      <c r="F13" s="1">
        <v>0</v>
      </c>
      <c r="G13" s="1">
        <v>0</v>
      </c>
      <c r="H13" s="5">
        <v>-1</v>
      </c>
      <c r="I13" s="1">
        <v>0</v>
      </c>
      <c r="J13" s="5">
        <v>1</v>
      </c>
      <c r="K13" s="14"/>
      <c r="L13" s="5" t="s">
        <v>8</v>
      </c>
      <c r="M13" s="5">
        <v>0.2</v>
      </c>
      <c r="N13" s="5">
        <v>0.2</v>
      </c>
      <c r="O13" s="5">
        <v>0.23300000000000001</v>
      </c>
      <c r="P13" s="5">
        <v>0.2</v>
      </c>
      <c r="Q13" s="1">
        <v>0.16600000000000001</v>
      </c>
      <c r="R13" s="1">
        <v>0.16600000000000001</v>
      </c>
      <c r="S13" s="5">
        <v>0.13300000000000001</v>
      </c>
      <c r="T13" s="1">
        <v>0.16600000000000001</v>
      </c>
      <c r="U13" s="5">
        <v>0.2</v>
      </c>
      <c r="V13" s="2">
        <v>1</v>
      </c>
      <c r="W13" s="5" t="s">
        <v>8</v>
      </c>
      <c r="X13" s="5">
        <v>0</v>
      </c>
      <c r="Y13" s="5">
        <v>0</v>
      </c>
      <c r="Z13" s="5">
        <v>0</v>
      </c>
      <c r="AA13" s="5">
        <v>0</v>
      </c>
      <c r="AB13" s="1">
        <v>0</v>
      </c>
      <c r="AC13" s="1">
        <v>0</v>
      </c>
      <c r="AD13" s="5">
        <v>0</v>
      </c>
      <c r="AE13" s="1">
        <v>0</v>
      </c>
      <c r="AF13" s="5">
        <v>0</v>
      </c>
    </row>
    <row r="14" spans="1:32" x14ac:dyDescent="0.25">
      <c r="A14" s="5" t="s">
        <v>1</v>
      </c>
      <c r="B14" s="5">
        <v>-1</v>
      </c>
      <c r="C14" s="5">
        <v>1</v>
      </c>
      <c r="D14" s="5">
        <v>1</v>
      </c>
      <c r="E14" s="5">
        <v>2</v>
      </c>
      <c r="F14" s="1">
        <v>0</v>
      </c>
      <c r="G14" s="1">
        <v>0</v>
      </c>
      <c r="H14" s="1">
        <v>0</v>
      </c>
      <c r="I14" s="1">
        <v>0</v>
      </c>
      <c r="J14" s="5">
        <v>-2</v>
      </c>
      <c r="L14" s="5" t="s">
        <v>1</v>
      </c>
      <c r="M14" s="5">
        <v>7.4999999999999997E-2</v>
      </c>
      <c r="N14" s="5">
        <v>0.125</v>
      </c>
      <c r="O14" s="5">
        <v>0.125</v>
      </c>
      <c r="P14" s="5">
        <v>0.15</v>
      </c>
      <c r="Q14" s="1">
        <v>0.1</v>
      </c>
      <c r="R14" s="1">
        <v>0.1</v>
      </c>
      <c r="S14" s="1">
        <v>0.1</v>
      </c>
      <c r="T14" s="1">
        <v>0.1</v>
      </c>
      <c r="U14" s="5">
        <v>0.05</v>
      </c>
      <c r="V14" s="2">
        <v>1</v>
      </c>
      <c r="W14" s="5" t="s">
        <v>1</v>
      </c>
      <c r="X14" s="5">
        <v>0</v>
      </c>
      <c r="Y14" s="5">
        <v>0</v>
      </c>
      <c r="Z14" s="5">
        <v>0</v>
      </c>
      <c r="AA14" s="5">
        <v>0</v>
      </c>
      <c r="AB14" s="1">
        <v>0</v>
      </c>
      <c r="AC14" s="1">
        <v>0</v>
      </c>
      <c r="AD14" s="1">
        <v>0</v>
      </c>
      <c r="AE14" s="1">
        <v>0</v>
      </c>
      <c r="AF14" s="5">
        <v>0</v>
      </c>
    </row>
    <row r="15" spans="1:32" x14ac:dyDescent="0.25">
      <c r="A15" s="6" t="s">
        <v>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6">
        <v>2</v>
      </c>
      <c r="I15" s="1">
        <v>0</v>
      </c>
      <c r="J15" s="1">
        <v>0</v>
      </c>
      <c r="L15" s="6" t="s">
        <v>9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6">
        <v>0</v>
      </c>
      <c r="T15" s="1">
        <v>0</v>
      </c>
      <c r="U15" s="1">
        <v>0</v>
      </c>
      <c r="V15" s="2">
        <v>0</v>
      </c>
      <c r="W15" s="6" t="s">
        <v>9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1">
        <v>0.5</v>
      </c>
      <c r="AE15" s="1">
        <v>0</v>
      </c>
      <c r="AF15" s="1">
        <v>0</v>
      </c>
    </row>
    <row r="16" spans="1:32" x14ac:dyDescent="0.25">
      <c r="A16" s="6" t="s">
        <v>11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6">
        <v>1</v>
      </c>
      <c r="I16" s="1">
        <v>0</v>
      </c>
      <c r="J16" s="1">
        <v>0</v>
      </c>
      <c r="L16" s="6" t="s">
        <v>11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6">
        <v>0</v>
      </c>
      <c r="T16" s="1">
        <v>0</v>
      </c>
      <c r="U16" s="1">
        <v>0</v>
      </c>
      <c r="V16" s="2">
        <v>0</v>
      </c>
      <c r="W16" s="6" t="s">
        <v>11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1">
        <v>0.5</v>
      </c>
      <c r="AE16" s="1">
        <v>0</v>
      </c>
      <c r="AF16" s="1">
        <v>0</v>
      </c>
    </row>
    <row r="17" spans="1:32" x14ac:dyDescent="0.25">
      <c r="A17" s="9" t="s">
        <v>4</v>
      </c>
      <c r="B17" s="7">
        <v>-1</v>
      </c>
      <c r="C17" s="7">
        <v>1</v>
      </c>
      <c r="D17" s="7">
        <v>1</v>
      </c>
      <c r="E17" s="1">
        <v>0</v>
      </c>
      <c r="F17" s="7">
        <v>2</v>
      </c>
      <c r="G17" s="7">
        <v>1</v>
      </c>
      <c r="H17" s="7">
        <v>1</v>
      </c>
      <c r="I17" s="7">
        <v>2</v>
      </c>
      <c r="J17" s="1">
        <v>0</v>
      </c>
      <c r="L17" s="9" t="s">
        <v>4</v>
      </c>
      <c r="M17" s="7">
        <v>15</v>
      </c>
      <c r="N17" s="7">
        <v>25</v>
      </c>
      <c r="O17" s="7">
        <v>25</v>
      </c>
      <c r="P17" s="1">
        <v>20</v>
      </c>
      <c r="Q17" s="7">
        <v>30</v>
      </c>
      <c r="R17" s="7">
        <v>25</v>
      </c>
      <c r="S17" s="7">
        <v>25</v>
      </c>
      <c r="T17" s="7">
        <v>30</v>
      </c>
      <c r="U17" s="1">
        <v>20</v>
      </c>
      <c r="V17" s="2">
        <v>2</v>
      </c>
      <c r="W17" s="9" t="s">
        <v>4</v>
      </c>
      <c r="X17" s="17">
        <f>M17/100</f>
        <v>0.15</v>
      </c>
      <c r="Y17" s="17">
        <f t="shared" ref="Y17:AF17" si="2">N17/100</f>
        <v>0.25</v>
      </c>
      <c r="Z17" s="17">
        <f t="shared" si="2"/>
        <v>0.25</v>
      </c>
      <c r="AA17" s="17">
        <f t="shared" si="2"/>
        <v>0.2</v>
      </c>
      <c r="AB17" s="17">
        <f t="shared" si="2"/>
        <v>0.3</v>
      </c>
      <c r="AC17" s="17">
        <f t="shared" si="2"/>
        <v>0.25</v>
      </c>
      <c r="AD17" s="17">
        <f t="shared" si="2"/>
        <v>0.25</v>
      </c>
      <c r="AE17" s="17">
        <f t="shared" si="2"/>
        <v>0.3</v>
      </c>
      <c r="AF17" s="17">
        <f t="shared" si="2"/>
        <v>0.2</v>
      </c>
    </row>
    <row r="18" spans="1:32" x14ac:dyDescent="0.25">
      <c r="A18" s="7" t="s">
        <v>10</v>
      </c>
      <c r="B18" s="1">
        <v>0</v>
      </c>
      <c r="C18" s="1">
        <v>0</v>
      </c>
      <c r="D18" s="1">
        <v>0</v>
      </c>
      <c r="E18" s="1">
        <v>0</v>
      </c>
      <c r="F18" s="7">
        <v>1</v>
      </c>
      <c r="G18" s="7">
        <v>1</v>
      </c>
      <c r="H18" s="7">
        <v>2</v>
      </c>
      <c r="I18" s="1">
        <v>0</v>
      </c>
      <c r="J18" s="1">
        <v>0</v>
      </c>
      <c r="L18" s="7" t="s">
        <v>10</v>
      </c>
      <c r="M18" s="1">
        <v>0</v>
      </c>
      <c r="N18" s="1">
        <v>0</v>
      </c>
      <c r="O18" s="1">
        <v>0</v>
      </c>
      <c r="P18" s="1">
        <v>0</v>
      </c>
      <c r="Q18" s="7">
        <v>0</v>
      </c>
      <c r="R18" s="7">
        <v>0</v>
      </c>
      <c r="S18" s="7">
        <v>0</v>
      </c>
      <c r="T18" s="1">
        <v>0</v>
      </c>
      <c r="U18" s="1">
        <v>0</v>
      </c>
      <c r="V18" s="2">
        <v>0</v>
      </c>
      <c r="W18" s="7" t="s">
        <v>10</v>
      </c>
      <c r="X18" s="1">
        <v>0</v>
      </c>
      <c r="Y18" s="1">
        <v>0</v>
      </c>
      <c r="Z18" s="1">
        <v>0</v>
      </c>
      <c r="AA18" s="1">
        <v>0</v>
      </c>
      <c r="AB18" s="9">
        <v>0.25</v>
      </c>
      <c r="AC18" s="9">
        <v>0.25</v>
      </c>
      <c r="AD18" s="9">
        <v>0.5</v>
      </c>
      <c r="AE18" s="1">
        <v>0</v>
      </c>
      <c r="AF18" s="1">
        <v>0</v>
      </c>
    </row>
    <row r="19" spans="1:32" x14ac:dyDescent="0.25">
      <c r="A19" s="7" t="s">
        <v>7</v>
      </c>
      <c r="B19" s="1">
        <v>0</v>
      </c>
      <c r="C19" s="7">
        <v>1</v>
      </c>
      <c r="D19" s="1">
        <v>0</v>
      </c>
      <c r="E19" s="7">
        <v>-1</v>
      </c>
      <c r="F19" s="7">
        <v>2</v>
      </c>
      <c r="G19" s="7">
        <v>1</v>
      </c>
      <c r="H19" s="7">
        <v>1</v>
      </c>
      <c r="I19" s="7">
        <v>1</v>
      </c>
      <c r="J19" s="1">
        <v>0</v>
      </c>
      <c r="L19" s="7" t="s">
        <v>7</v>
      </c>
      <c r="M19" s="1">
        <v>0.16600000000000001</v>
      </c>
      <c r="N19" s="7">
        <v>0.2</v>
      </c>
      <c r="O19" s="1">
        <v>0.16600000000000001</v>
      </c>
      <c r="P19" s="7">
        <v>0.13300000000000001</v>
      </c>
      <c r="Q19" s="7">
        <v>0.23300000000000001</v>
      </c>
      <c r="R19" s="7">
        <v>0.2</v>
      </c>
      <c r="S19" s="7">
        <v>0.2</v>
      </c>
      <c r="T19" s="7">
        <v>0.2</v>
      </c>
      <c r="U19" s="1">
        <v>0.16600000000000001</v>
      </c>
      <c r="V19" s="2">
        <v>1</v>
      </c>
      <c r="W19" s="7" t="s">
        <v>7</v>
      </c>
      <c r="X19" s="1">
        <v>0</v>
      </c>
      <c r="Y19" s="7">
        <v>0</v>
      </c>
      <c r="Z19" s="1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1">
        <v>0</v>
      </c>
    </row>
    <row r="20" spans="1:32" x14ac:dyDescent="0.25">
      <c r="A20" s="8" t="s">
        <v>15</v>
      </c>
      <c r="B20" s="1">
        <v>0</v>
      </c>
      <c r="C20" s="1">
        <v>0</v>
      </c>
      <c r="D20" s="1">
        <v>0</v>
      </c>
      <c r="E20" s="1">
        <v>0</v>
      </c>
      <c r="F20" s="8">
        <v>1</v>
      </c>
      <c r="G20" s="8">
        <v>2</v>
      </c>
      <c r="H20" s="1">
        <v>0</v>
      </c>
      <c r="I20" s="1">
        <v>0</v>
      </c>
      <c r="J20" s="1">
        <v>0</v>
      </c>
      <c r="L20" s="8" t="s">
        <v>15</v>
      </c>
      <c r="M20" s="1">
        <v>50</v>
      </c>
      <c r="N20" s="1">
        <v>50</v>
      </c>
      <c r="O20" s="1">
        <v>50</v>
      </c>
      <c r="P20" s="1">
        <v>50</v>
      </c>
      <c r="Q20" s="8">
        <v>50</v>
      </c>
      <c r="R20" s="8">
        <v>50</v>
      </c>
      <c r="S20" s="1">
        <v>50</v>
      </c>
      <c r="T20" s="1">
        <v>50</v>
      </c>
      <c r="U20" s="1">
        <v>50</v>
      </c>
      <c r="V20" s="2">
        <v>0</v>
      </c>
      <c r="W20" s="8" t="s">
        <v>15</v>
      </c>
      <c r="X20" s="1">
        <v>0</v>
      </c>
      <c r="Y20" s="1">
        <v>0</v>
      </c>
      <c r="Z20" s="1">
        <v>0</v>
      </c>
      <c r="AA20" s="1">
        <v>0</v>
      </c>
      <c r="AB20" s="12">
        <v>0.5</v>
      </c>
      <c r="AC20" s="8">
        <v>1</v>
      </c>
      <c r="AD20" s="1">
        <v>0</v>
      </c>
      <c r="AE20" s="1">
        <v>0</v>
      </c>
      <c r="AF20" s="1">
        <v>0</v>
      </c>
    </row>
    <row r="21" spans="1:32" x14ac:dyDescent="0.25">
      <c r="A21" s="12" t="s">
        <v>14</v>
      </c>
      <c r="B21" s="1">
        <v>0</v>
      </c>
      <c r="C21" s="1">
        <v>0</v>
      </c>
      <c r="D21" s="1">
        <v>0</v>
      </c>
      <c r="E21" s="1">
        <v>0</v>
      </c>
      <c r="F21" s="8">
        <v>1</v>
      </c>
      <c r="G21" s="8">
        <v>2</v>
      </c>
      <c r="H21" s="1">
        <v>0</v>
      </c>
      <c r="I21" s="1">
        <v>0</v>
      </c>
      <c r="J21" s="1">
        <v>0</v>
      </c>
      <c r="L21" s="12" t="s">
        <v>14</v>
      </c>
      <c r="M21" s="1">
        <v>5</v>
      </c>
      <c r="N21" s="1">
        <v>5</v>
      </c>
      <c r="O21" s="1">
        <v>5</v>
      </c>
      <c r="P21" s="1">
        <v>5</v>
      </c>
      <c r="Q21" s="8">
        <v>5</v>
      </c>
      <c r="R21" s="8">
        <v>5</v>
      </c>
      <c r="S21" s="1">
        <v>5</v>
      </c>
      <c r="T21" s="1">
        <v>5</v>
      </c>
      <c r="U21" s="1">
        <v>5</v>
      </c>
      <c r="V21" s="2">
        <v>0</v>
      </c>
      <c r="W21" s="12" t="s">
        <v>14</v>
      </c>
      <c r="X21" s="1">
        <v>0</v>
      </c>
      <c r="Y21" s="1">
        <v>0</v>
      </c>
      <c r="Z21" s="1">
        <v>0</v>
      </c>
      <c r="AA21" s="1">
        <v>0</v>
      </c>
      <c r="AB21" s="12">
        <v>0.2</v>
      </c>
      <c r="AC21" s="12">
        <v>0.4</v>
      </c>
      <c r="AD21" s="1">
        <v>0</v>
      </c>
      <c r="AE21" s="1">
        <v>0</v>
      </c>
      <c r="AF21" s="1">
        <v>0</v>
      </c>
    </row>
    <row r="22" spans="1:32" x14ac:dyDescent="0.25">
      <c r="A22" s="8" t="s">
        <v>19</v>
      </c>
      <c r="B22" s="1">
        <v>0</v>
      </c>
      <c r="C22" s="8">
        <v>1</v>
      </c>
      <c r="D22" s="1">
        <v>0</v>
      </c>
      <c r="E22" s="1">
        <v>0</v>
      </c>
      <c r="F22" s="8">
        <v>1</v>
      </c>
      <c r="G22" s="8">
        <v>2</v>
      </c>
      <c r="H22" s="1">
        <v>0</v>
      </c>
      <c r="I22" s="1">
        <v>0</v>
      </c>
      <c r="J22" s="1">
        <v>0</v>
      </c>
      <c r="L22" s="8" t="s">
        <v>19</v>
      </c>
      <c r="M22" s="1">
        <v>0</v>
      </c>
      <c r="N22" s="8">
        <v>0</v>
      </c>
      <c r="O22" s="1">
        <v>0</v>
      </c>
      <c r="P22" s="1">
        <v>0</v>
      </c>
      <c r="Q22" s="8">
        <v>0</v>
      </c>
      <c r="R22" s="8">
        <v>0</v>
      </c>
      <c r="S22" s="1">
        <v>0</v>
      </c>
      <c r="T22" s="1">
        <v>0</v>
      </c>
      <c r="U22" s="1">
        <v>0</v>
      </c>
      <c r="V22" s="2">
        <v>1</v>
      </c>
      <c r="W22" s="8" t="s">
        <v>19</v>
      </c>
      <c r="X22" s="1">
        <v>0</v>
      </c>
      <c r="Y22" s="8">
        <v>0.5</v>
      </c>
      <c r="Z22" s="1">
        <v>0</v>
      </c>
      <c r="AA22" s="1">
        <v>0</v>
      </c>
      <c r="AB22" s="8">
        <v>0.5</v>
      </c>
      <c r="AC22" s="8">
        <v>1</v>
      </c>
      <c r="AD22" s="1">
        <v>0</v>
      </c>
      <c r="AE22" s="1">
        <v>0</v>
      </c>
      <c r="AF22" s="1">
        <v>0</v>
      </c>
    </row>
    <row r="24" spans="1:32" x14ac:dyDescent="0.25">
      <c r="A24" s="1" t="s">
        <v>29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28</v>
      </c>
      <c r="J24" s="1" t="s">
        <v>27</v>
      </c>
      <c r="L24" s="1" t="s">
        <v>32</v>
      </c>
      <c r="M24" s="1" t="s">
        <v>20</v>
      </c>
      <c r="N24" s="1" t="s">
        <v>21</v>
      </c>
      <c r="O24" s="1" t="s">
        <v>22</v>
      </c>
      <c r="P24" s="1" t="s">
        <v>23</v>
      </c>
      <c r="Q24" s="1" t="s">
        <v>24</v>
      </c>
      <c r="R24" s="1" t="s">
        <v>25</v>
      </c>
      <c r="S24" s="1" t="s">
        <v>26</v>
      </c>
      <c r="T24" s="1" t="s">
        <v>28</v>
      </c>
      <c r="U24" s="1" t="s">
        <v>27</v>
      </c>
      <c r="W24" s="1" t="s">
        <v>30</v>
      </c>
      <c r="X24" s="1" t="s">
        <v>34</v>
      </c>
    </row>
    <row r="25" spans="1:32" x14ac:dyDescent="0.25">
      <c r="A25" s="3" t="s">
        <v>17</v>
      </c>
      <c r="B25" s="1">
        <f>M3</f>
        <v>0</v>
      </c>
      <c r="C25" s="1">
        <f t="shared" ref="C25:J25" si="3">N3</f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L25" s="3" t="s">
        <v>17</v>
      </c>
      <c r="M25" s="1">
        <f t="shared" ref="M25:U26" si="4">B25+(X3*100)</f>
        <v>0</v>
      </c>
      <c r="N25" s="1">
        <f t="shared" si="4"/>
        <v>0</v>
      </c>
      <c r="O25" s="1">
        <f t="shared" si="4"/>
        <v>100</v>
      </c>
      <c r="P25" s="1">
        <f t="shared" si="4"/>
        <v>0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W25" s="3" t="s">
        <v>17</v>
      </c>
      <c r="X25" s="1">
        <v>0</v>
      </c>
    </row>
    <row r="26" spans="1:32" x14ac:dyDescent="0.25">
      <c r="A26" s="3" t="s">
        <v>18</v>
      </c>
      <c r="B26" s="1">
        <f t="shared" ref="B26:B44" si="5">M4</f>
        <v>0</v>
      </c>
      <c r="C26" s="1">
        <f t="shared" ref="C26:C44" si="6">N4</f>
        <v>0</v>
      </c>
      <c r="D26" s="1">
        <f t="shared" ref="D26:D44" si="7">O4</f>
        <v>0</v>
      </c>
      <c r="E26" s="1">
        <f t="shared" ref="E26:E44" si="8">P4</f>
        <v>0</v>
      </c>
      <c r="F26" s="1">
        <f t="shared" ref="F26:F44" si="9">Q4</f>
        <v>0</v>
      </c>
      <c r="G26" s="1">
        <f t="shared" ref="G26:G44" si="10">R4</f>
        <v>0</v>
      </c>
      <c r="H26" s="1">
        <f t="shared" ref="H26:H44" si="11">S4</f>
        <v>0</v>
      </c>
      <c r="I26" s="1">
        <f t="shared" ref="I26:I44" si="12">T4</f>
        <v>0</v>
      </c>
      <c r="J26" s="1">
        <f t="shared" ref="J26:J44" si="13">U4</f>
        <v>0</v>
      </c>
      <c r="L26" s="3" t="s">
        <v>18</v>
      </c>
      <c r="M26" s="1">
        <f t="shared" si="4"/>
        <v>100</v>
      </c>
      <c r="N26" s="1">
        <f t="shared" si="4"/>
        <v>0</v>
      </c>
      <c r="O26" s="1">
        <f t="shared" si="4"/>
        <v>0</v>
      </c>
      <c r="P26" s="1">
        <f t="shared" si="4"/>
        <v>0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W26" s="3" t="s">
        <v>18</v>
      </c>
      <c r="X26" s="1">
        <v>0</v>
      </c>
    </row>
    <row r="27" spans="1:32" x14ac:dyDescent="0.25">
      <c r="A27" s="3" t="s">
        <v>16</v>
      </c>
      <c r="B27" s="1">
        <f t="shared" si="5"/>
        <v>0</v>
      </c>
      <c r="C27" s="1">
        <f t="shared" si="6"/>
        <v>0</v>
      </c>
      <c r="D27" s="1">
        <f t="shared" si="7"/>
        <v>0</v>
      </c>
      <c r="E27" s="1">
        <f t="shared" si="8"/>
        <v>0</v>
      </c>
      <c r="F27" s="1">
        <f t="shared" si="9"/>
        <v>0</v>
      </c>
      <c r="G27" s="1">
        <f t="shared" si="10"/>
        <v>0</v>
      </c>
      <c r="H27" s="1">
        <f t="shared" si="11"/>
        <v>0</v>
      </c>
      <c r="I27" s="1">
        <f t="shared" si="12"/>
        <v>0</v>
      </c>
      <c r="J27" s="1">
        <f t="shared" si="13"/>
        <v>0</v>
      </c>
      <c r="L27" s="3" t="s">
        <v>16</v>
      </c>
      <c r="M27" s="1">
        <f t="shared" ref="M27:M32" si="14">B27+(X5*100)</f>
        <v>0</v>
      </c>
      <c r="N27" s="1">
        <f t="shared" ref="N27:U27" si="15">C27+(Y5*100)</f>
        <v>50</v>
      </c>
      <c r="O27" s="1">
        <f t="shared" si="15"/>
        <v>0</v>
      </c>
      <c r="P27" s="1">
        <f t="shared" si="15"/>
        <v>0</v>
      </c>
      <c r="Q27" s="1">
        <f t="shared" si="15"/>
        <v>0</v>
      </c>
      <c r="R27" s="1">
        <f t="shared" si="15"/>
        <v>0</v>
      </c>
      <c r="S27" s="1">
        <f t="shared" si="15"/>
        <v>0</v>
      </c>
      <c r="T27" s="1">
        <f t="shared" si="15"/>
        <v>0</v>
      </c>
      <c r="U27" s="1">
        <f t="shared" si="15"/>
        <v>0</v>
      </c>
      <c r="W27" s="3" t="s">
        <v>16</v>
      </c>
      <c r="X27" s="1">
        <v>0.5</v>
      </c>
    </row>
    <row r="28" spans="1:32" x14ac:dyDescent="0.25">
      <c r="A28" s="3" t="s">
        <v>13</v>
      </c>
      <c r="B28" s="1">
        <f t="shared" si="5"/>
        <v>50</v>
      </c>
      <c r="C28" s="1">
        <f t="shared" si="6"/>
        <v>50</v>
      </c>
      <c r="D28" s="1">
        <f t="shared" si="7"/>
        <v>50</v>
      </c>
      <c r="E28" s="1">
        <f t="shared" si="8"/>
        <v>50</v>
      </c>
      <c r="F28" s="1">
        <f t="shared" si="9"/>
        <v>50</v>
      </c>
      <c r="G28" s="1">
        <f t="shared" si="10"/>
        <v>50</v>
      </c>
      <c r="H28" s="1">
        <f t="shared" si="11"/>
        <v>50</v>
      </c>
      <c r="I28" s="1">
        <f t="shared" si="12"/>
        <v>50</v>
      </c>
      <c r="J28" s="1">
        <f t="shared" si="13"/>
        <v>50</v>
      </c>
      <c r="L28" s="3" t="s">
        <v>13</v>
      </c>
      <c r="M28" s="1">
        <f t="shared" si="14"/>
        <v>100</v>
      </c>
      <c r="N28" s="1">
        <f t="shared" ref="N28:U32" si="16">C28+(Y6*100)</f>
        <v>50</v>
      </c>
      <c r="O28" s="1">
        <f t="shared" si="16"/>
        <v>50</v>
      </c>
      <c r="P28" s="1">
        <f t="shared" si="16"/>
        <v>150</v>
      </c>
      <c r="Q28" s="1">
        <f t="shared" si="16"/>
        <v>50</v>
      </c>
      <c r="R28" s="1">
        <f t="shared" si="16"/>
        <v>50</v>
      </c>
      <c r="S28" s="1">
        <f t="shared" si="16"/>
        <v>50</v>
      </c>
      <c r="T28" s="1">
        <f t="shared" si="16"/>
        <v>50</v>
      </c>
      <c r="U28" s="1">
        <f t="shared" si="16"/>
        <v>50</v>
      </c>
      <c r="W28" s="3" t="s">
        <v>13</v>
      </c>
      <c r="X28" s="1">
        <v>0.5</v>
      </c>
    </row>
    <row r="29" spans="1:32" x14ac:dyDescent="0.25">
      <c r="A29" s="3" t="s">
        <v>12</v>
      </c>
      <c r="B29" s="1">
        <f t="shared" si="5"/>
        <v>5</v>
      </c>
      <c r="C29" s="1">
        <f t="shared" si="6"/>
        <v>5</v>
      </c>
      <c r="D29" s="1">
        <f t="shared" si="7"/>
        <v>5</v>
      </c>
      <c r="E29" s="1">
        <f t="shared" si="8"/>
        <v>5</v>
      </c>
      <c r="F29" s="1">
        <f t="shared" si="9"/>
        <v>5</v>
      </c>
      <c r="G29" s="1">
        <f t="shared" si="10"/>
        <v>5</v>
      </c>
      <c r="H29" s="1">
        <f t="shared" si="11"/>
        <v>5</v>
      </c>
      <c r="I29" s="1">
        <f t="shared" si="12"/>
        <v>5</v>
      </c>
      <c r="J29" s="1">
        <f t="shared" si="13"/>
        <v>5</v>
      </c>
      <c r="L29" s="3" t="s">
        <v>12</v>
      </c>
      <c r="M29" s="1">
        <f t="shared" si="14"/>
        <v>25</v>
      </c>
      <c r="N29" s="1">
        <f t="shared" si="16"/>
        <v>5</v>
      </c>
      <c r="O29" s="1">
        <f t="shared" si="16"/>
        <v>5</v>
      </c>
      <c r="P29" s="1">
        <f t="shared" si="16"/>
        <v>45</v>
      </c>
      <c r="Q29" s="1">
        <f t="shared" si="16"/>
        <v>5</v>
      </c>
      <c r="R29" s="1">
        <f t="shared" si="16"/>
        <v>5</v>
      </c>
      <c r="S29" s="1">
        <f t="shared" si="16"/>
        <v>5</v>
      </c>
      <c r="T29" s="1">
        <f t="shared" si="16"/>
        <v>5</v>
      </c>
      <c r="U29" s="1">
        <f t="shared" si="16"/>
        <v>5</v>
      </c>
      <c r="W29" s="3" t="s">
        <v>12</v>
      </c>
      <c r="X29" s="1">
        <v>0.2</v>
      </c>
    </row>
    <row r="30" spans="1:32" x14ac:dyDescent="0.25">
      <c r="A30" s="4" t="s">
        <v>2</v>
      </c>
      <c r="B30" s="1">
        <f t="shared" si="5"/>
        <v>0</v>
      </c>
      <c r="C30" s="1">
        <f t="shared" si="6"/>
        <v>0</v>
      </c>
      <c r="D30" s="1">
        <f t="shared" si="7"/>
        <v>0</v>
      </c>
      <c r="E30" s="1">
        <f t="shared" si="8"/>
        <v>0</v>
      </c>
      <c r="F30" s="1">
        <f t="shared" si="9"/>
        <v>0</v>
      </c>
      <c r="G30" s="1">
        <f t="shared" si="10"/>
        <v>0</v>
      </c>
      <c r="H30" s="1">
        <f t="shared" si="11"/>
        <v>0</v>
      </c>
      <c r="I30" s="1">
        <f t="shared" si="12"/>
        <v>0</v>
      </c>
      <c r="J30" s="1">
        <f t="shared" si="13"/>
        <v>0</v>
      </c>
      <c r="L30" s="4" t="s">
        <v>2</v>
      </c>
      <c r="M30" s="1">
        <f t="shared" si="14"/>
        <v>0</v>
      </c>
      <c r="N30" s="1">
        <f t="shared" si="16"/>
        <v>0</v>
      </c>
      <c r="O30" s="1">
        <f t="shared" si="16"/>
        <v>-2.5</v>
      </c>
      <c r="P30" s="1">
        <f t="shared" si="16"/>
        <v>-2.5</v>
      </c>
      <c r="Q30" s="1">
        <f t="shared" si="16"/>
        <v>-2.5</v>
      </c>
      <c r="R30" s="1">
        <f t="shared" si="16"/>
        <v>-2.5</v>
      </c>
      <c r="S30" s="1">
        <f t="shared" si="16"/>
        <v>0</v>
      </c>
      <c r="T30" s="1">
        <f t="shared" si="16"/>
        <v>-5</v>
      </c>
      <c r="U30" s="1">
        <f t="shared" si="16"/>
        <v>5</v>
      </c>
      <c r="W30" s="4" t="s">
        <v>2</v>
      </c>
      <c r="X30" s="1">
        <v>0.05</v>
      </c>
      <c r="AA30" s="14"/>
    </row>
    <row r="31" spans="1:32" x14ac:dyDescent="0.25">
      <c r="A31" s="4" t="s">
        <v>3</v>
      </c>
      <c r="B31" s="1">
        <f t="shared" si="5"/>
        <v>0</v>
      </c>
      <c r="C31" s="1">
        <f t="shared" si="6"/>
        <v>0</v>
      </c>
      <c r="D31" s="1">
        <f t="shared" si="7"/>
        <v>0</v>
      </c>
      <c r="E31" s="1">
        <f t="shared" si="8"/>
        <v>0</v>
      </c>
      <c r="F31" s="1">
        <f t="shared" si="9"/>
        <v>0</v>
      </c>
      <c r="G31" s="1">
        <f t="shared" si="10"/>
        <v>0</v>
      </c>
      <c r="H31" s="1">
        <f t="shared" si="11"/>
        <v>0</v>
      </c>
      <c r="I31" s="1">
        <f t="shared" si="12"/>
        <v>0</v>
      </c>
      <c r="J31" s="1">
        <f t="shared" si="13"/>
        <v>0</v>
      </c>
      <c r="L31" s="4" t="s">
        <v>3</v>
      </c>
      <c r="M31" s="1">
        <f t="shared" si="14"/>
        <v>0</v>
      </c>
      <c r="N31" s="1">
        <f t="shared" si="16"/>
        <v>0</v>
      </c>
      <c r="O31" s="1">
        <f t="shared" si="16"/>
        <v>-2</v>
      </c>
      <c r="P31" s="1">
        <f t="shared" si="16"/>
        <v>-2</v>
      </c>
      <c r="Q31" s="1">
        <f t="shared" si="16"/>
        <v>-2</v>
      </c>
      <c r="R31" s="1">
        <f t="shared" si="16"/>
        <v>-2</v>
      </c>
      <c r="S31" s="1">
        <f t="shared" si="16"/>
        <v>0</v>
      </c>
      <c r="T31" s="1">
        <f t="shared" si="16"/>
        <v>-4</v>
      </c>
      <c r="U31" s="1">
        <f t="shared" si="16"/>
        <v>4</v>
      </c>
      <c r="W31" s="4" t="s">
        <v>3</v>
      </c>
      <c r="X31" s="1">
        <v>0</v>
      </c>
    </row>
    <row r="32" spans="1:32" x14ac:dyDescent="0.25">
      <c r="A32" s="4" t="s">
        <v>0</v>
      </c>
      <c r="B32" s="1">
        <f t="shared" si="5"/>
        <v>25</v>
      </c>
      <c r="C32" s="1">
        <f t="shared" si="6"/>
        <v>20</v>
      </c>
      <c r="D32" s="1">
        <f t="shared" si="7"/>
        <v>20</v>
      </c>
      <c r="E32" s="1">
        <f t="shared" si="8"/>
        <v>20</v>
      </c>
      <c r="F32" s="1">
        <f t="shared" si="9"/>
        <v>15</v>
      </c>
      <c r="G32" s="1">
        <f t="shared" si="10"/>
        <v>15</v>
      </c>
      <c r="H32" s="1">
        <f t="shared" si="11"/>
        <v>20</v>
      </c>
      <c r="I32" s="1">
        <f t="shared" si="12"/>
        <v>30</v>
      </c>
      <c r="J32" s="1">
        <f t="shared" si="13"/>
        <v>25</v>
      </c>
      <c r="L32" s="4" t="s">
        <v>0</v>
      </c>
      <c r="M32" s="70">
        <f t="shared" si="14"/>
        <v>50</v>
      </c>
      <c r="N32" s="70">
        <f t="shared" si="16"/>
        <v>40</v>
      </c>
      <c r="O32" s="70">
        <f t="shared" si="16"/>
        <v>40</v>
      </c>
      <c r="P32" s="70">
        <f t="shared" si="16"/>
        <v>40</v>
      </c>
      <c r="Q32" s="70">
        <f t="shared" si="16"/>
        <v>30</v>
      </c>
      <c r="R32" s="70">
        <f t="shared" si="16"/>
        <v>30</v>
      </c>
      <c r="S32" s="70">
        <f t="shared" si="16"/>
        <v>40</v>
      </c>
      <c r="T32" s="70">
        <f t="shared" si="16"/>
        <v>60</v>
      </c>
      <c r="U32" s="70">
        <f t="shared" si="16"/>
        <v>50</v>
      </c>
      <c r="W32" s="4" t="s">
        <v>0</v>
      </c>
      <c r="X32" s="10">
        <v>0.01</v>
      </c>
    </row>
    <row r="33" spans="1:25" x14ac:dyDescent="0.25">
      <c r="A33" s="4" t="s">
        <v>6</v>
      </c>
      <c r="B33" s="1">
        <f t="shared" si="5"/>
        <v>0.125</v>
      </c>
      <c r="C33" s="1">
        <f t="shared" si="6"/>
        <v>0.05</v>
      </c>
      <c r="D33" s="1">
        <f t="shared" si="7"/>
        <v>7.4999999999999997E-2</v>
      </c>
      <c r="E33" s="1">
        <f t="shared" si="8"/>
        <v>0.1</v>
      </c>
      <c r="F33" s="1">
        <f t="shared" si="9"/>
        <v>0.1</v>
      </c>
      <c r="G33" s="1">
        <f t="shared" si="10"/>
        <v>0.1</v>
      </c>
      <c r="H33" s="1">
        <f t="shared" si="11"/>
        <v>0.1</v>
      </c>
      <c r="I33" s="1">
        <f t="shared" si="12"/>
        <v>0.15</v>
      </c>
      <c r="J33" s="1">
        <f t="shared" si="13"/>
        <v>0.125</v>
      </c>
      <c r="L33" s="4" t="s">
        <v>6</v>
      </c>
      <c r="M33" s="1">
        <f t="shared" ref="M33:U34" si="17">B33+(X11*100)</f>
        <v>0.125</v>
      </c>
      <c r="N33" s="1">
        <f t="shared" si="17"/>
        <v>0.05</v>
      </c>
      <c r="O33" s="1">
        <f t="shared" si="17"/>
        <v>7.4999999999999997E-2</v>
      </c>
      <c r="P33" s="1">
        <f t="shared" si="17"/>
        <v>0.1</v>
      </c>
      <c r="Q33" s="1">
        <f t="shared" si="17"/>
        <v>0.1</v>
      </c>
      <c r="R33" s="1">
        <f t="shared" si="17"/>
        <v>0.1</v>
      </c>
      <c r="S33" s="1">
        <f t="shared" si="17"/>
        <v>0.1</v>
      </c>
      <c r="T33" s="1">
        <f t="shared" si="17"/>
        <v>0.15</v>
      </c>
      <c r="U33" s="1">
        <f t="shared" si="17"/>
        <v>0.125</v>
      </c>
      <c r="W33" s="4" t="s">
        <v>6</v>
      </c>
      <c r="X33" s="10">
        <v>0.01</v>
      </c>
    </row>
    <row r="34" spans="1:25" x14ac:dyDescent="0.25">
      <c r="A34" s="5" t="s">
        <v>5</v>
      </c>
      <c r="B34" s="1">
        <f t="shared" si="5"/>
        <v>25</v>
      </c>
      <c r="C34" s="1">
        <f t="shared" si="6"/>
        <v>25</v>
      </c>
      <c r="D34" s="1">
        <f t="shared" si="7"/>
        <v>25</v>
      </c>
      <c r="E34" s="1">
        <f t="shared" si="8"/>
        <v>30</v>
      </c>
      <c r="F34" s="1">
        <f t="shared" si="9"/>
        <v>20</v>
      </c>
      <c r="G34" s="1">
        <f t="shared" si="10"/>
        <v>20</v>
      </c>
      <c r="H34" s="1">
        <f t="shared" si="11"/>
        <v>15</v>
      </c>
      <c r="I34" s="1">
        <f t="shared" si="12"/>
        <v>20</v>
      </c>
      <c r="J34" s="1">
        <f t="shared" si="13"/>
        <v>30</v>
      </c>
      <c r="L34" s="5" t="s">
        <v>5</v>
      </c>
      <c r="M34" s="70">
        <f>B34+(X12*100)</f>
        <v>50</v>
      </c>
      <c r="N34" s="70">
        <f t="shared" si="17"/>
        <v>50</v>
      </c>
      <c r="O34" s="70">
        <f t="shared" si="17"/>
        <v>50</v>
      </c>
      <c r="P34" s="70">
        <f t="shared" si="17"/>
        <v>60</v>
      </c>
      <c r="Q34" s="70">
        <f t="shared" si="17"/>
        <v>40</v>
      </c>
      <c r="R34" s="70">
        <f t="shared" si="17"/>
        <v>40</v>
      </c>
      <c r="S34" s="70">
        <f t="shared" si="17"/>
        <v>30</v>
      </c>
      <c r="T34" s="70">
        <f t="shared" si="17"/>
        <v>40</v>
      </c>
      <c r="U34" s="70">
        <f t="shared" si="17"/>
        <v>60</v>
      </c>
      <c r="W34" s="5" t="s">
        <v>5</v>
      </c>
      <c r="X34" s="10">
        <v>0.01</v>
      </c>
    </row>
    <row r="35" spans="1:25" x14ac:dyDescent="0.25">
      <c r="A35" s="5" t="s">
        <v>8</v>
      </c>
      <c r="B35" s="1">
        <f t="shared" si="5"/>
        <v>0.2</v>
      </c>
      <c r="C35" s="1">
        <f t="shared" si="6"/>
        <v>0.2</v>
      </c>
      <c r="D35" s="1">
        <f t="shared" si="7"/>
        <v>0.23300000000000001</v>
      </c>
      <c r="E35" s="1">
        <f t="shared" si="8"/>
        <v>0.2</v>
      </c>
      <c r="F35" s="1">
        <f t="shared" si="9"/>
        <v>0.16600000000000001</v>
      </c>
      <c r="G35" s="1">
        <f t="shared" si="10"/>
        <v>0.16600000000000001</v>
      </c>
      <c r="H35" s="1">
        <f t="shared" si="11"/>
        <v>0.13300000000000001</v>
      </c>
      <c r="I35" s="1">
        <f t="shared" si="12"/>
        <v>0.16600000000000001</v>
      </c>
      <c r="J35" s="1">
        <f t="shared" si="13"/>
        <v>0.2</v>
      </c>
      <c r="L35" s="5" t="s">
        <v>8</v>
      </c>
      <c r="M35" s="1">
        <f t="shared" ref="M35:U39" si="18">B35+(X13*100)</f>
        <v>0.2</v>
      </c>
      <c r="N35" s="1">
        <f t="shared" si="18"/>
        <v>0.2</v>
      </c>
      <c r="O35" s="1">
        <f t="shared" si="18"/>
        <v>0.23300000000000001</v>
      </c>
      <c r="P35" s="1">
        <f t="shared" si="18"/>
        <v>0.2</v>
      </c>
      <c r="Q35" s="1">
        <f t="shared" si="18"/>
        <v>0.16600000000000001</v>
      </c>
      <c r="R35" s="1">
        <f t="shared" si="18"/>
        <v>0.16600000000000001</v>
      </c>
      <c r="S35" s="1">
        <f t="shared" si="18"/>
        <v>0.13300000000000001</v>
      </c>
      <c r="T35" s="1">
        <f t="shared" si="18"/>
        <v>0.16600000000000001</v>
      </c>
      <c r="U35" s="1">
        <f t="shared" si="18"/>
        <v>0.2</v>
      </c>
      <c r="W35" s="5" t="s">
        <v>8</v>
      </c>
      <c r="X35" s="10">
        <v>0.01</v>
      </c>
    </row>
    <row r="36" spans="1:25" x14ac:dyDescent="0.25">
      <c r="A36" s="5" t="s">
        <v>1</v>
      </c>
      <c r="B36" s="1">
        <f t="shared" si="5"/>
        <v>7.4999999999999997E-2</v>
      </c>
      <c r="C36" s="1">
        <f t="shared" si="6"/>
        <v>0.125</v>
      </c>
      <c r="D36" s="1">
        <f t="shared" si="7"/>
        <v>0.125</v>
      </c>
      <c r="E36" s="1">
        <f t="shared" si="8"/>
        <v>0.15</v>
      </c>
      <c r="F36" s="1">
        <f t="shared" si="9"/>
        <v>0.1</v>
      </c>
      <c r="G36" s="1">
        <f t="shared" si="10"/>
        <v>0.1</v>
      </c>
      <c r="H36" s="1">
        <f t="shared" si="11"/>
        <v>0.1</v>
      </c>
      <c r="I36" s="1">
        <f t="shared" si="12"/>
        <v>0.1</v>
      </c>
      <c r="J36" s="1">
        <f t="shared" si="13"/>
        <v>0.05</v>
      </c>
      <c r="L36" s="5" t="s">
        <v>1</v>
      </c>
      <c r="M36" s="1">
        <f t="shared" si="18"/>
        <v>7.4999999999999997E-2</v>
      </c>
      <c r="N36" s="1">
        <f t="shared" si="18"/>
        <v>0.125</v>
      </c>
      <c r="O36" s="1">
        <f t="shared" si="18"/>
        <v>0.125</v>
      </c>
      <c r="P36" s="1">
        <f t="shared" si="18"/>
        <v>0.15</v>
      </c>
      <c r="Q36" s="1">
        <f t="shared" si="18"/>
        <v>0.1</v>
      </c>
      <c r="R36" s="1">
        <f t="shared" si="18"/>
        <v>0.1</v>
      </c>
      <c r="S36" s="1">
        <f t="shared" si="18"/>
        <v>0.1</v>
      </c>
      <c r="T36" s="1">
        <f t="shared" si="18"/>
        <v>0.1</v>
      </c>
      <c r="U36" s="1">
        <f t="shared" si="18"/>
        <v>0.05</v>
      </c>
      <c r="W36" s="5" t="s">
        <v>1</v>
      </c>
      <c r="X36" s="13">
        <v>2.5000000000000001E-3</v>
      </c>
    </row>
    <row r="37" spans="1:25" x14ac:dyDescent="0.25">
      <c r="A37" s="6" t="s">
        <v>9</v>
      </c>
      <c r="B37" s="1">
        <f t="shared" si="5"/>
        <v>0</v>
      </c>
      <c r="C37" s="1">
        <f t="shared" si="6"/>
        <v>0</v>
      </c>
      <c r="D37" s="1">
        <f t="shared" si="7"/>
        <v>0</v>
      </c>
      <c r="E37" s="1">
        <f t="shared" si="8"/>
        <v>0</v>
      </c>
      <c r="F37" s="1">
        <f t="shared" si="9"/>
        <v>0</v>
      </c>
      <c r="G37" s="1">
        <f t="shared" si="10"/>
        <v>0</v>
      </c>
      <c r="H37" s="1">
        <f t="shared" si="11"/>
        <v>0</v>
      </c>
      <c r="I37" s="1">
        <f t="shared" si="12"/>
        <v>0</v>
      </c>
      <c r="J37" s="1">
        <f t="shared" si="13"/>
        <v>0</v>
      </c>
      <c r="L37" s="6" t="s">
        <v>9</v>
      </c>
      <c r="M37" s="1">
        <f t="shared" si="18"/>
        <v>0</v>
      </c>
      <c r="N37" s="1">
        <f t="shared" si="18"/>
        <v>0</v>
      </c>
      <c r="O37" s="1">
        <f t="shared" si="18"/>
        <v>0</v>
      </c>
      <c r="P37" s="1">
        <f t="shared" si="18"/>
        <v>0</v>
      </c>
      <c r="Q37" s="1">
        <f t="shared" si="18"/>
        <v>0</v>
      </c>
      <c r="R37" s="1">
        <f t="shared" si="18"/>
        <v>0</v>
      </c>
      <c r="S37" s="1">
        <f t="shared" si="18"/>
        <v>50</v>
      </c>
      <c r="T37" s="1">
        <f t="shared" si="18"/>
        <v>0</v>
      </c>
      <c r="U37" s="1">
        <f t="shared" si="18"/>
        <v>0</v>
      </c>
      <c r="W37" s="6" t="s">
        <v>9</v>
      </c>
      <c r="X37" s="1">
        <v>0.5</v>
      </c>
    </row>
    <row r="38" spans="1:25" x14ac:dyDescent="0.25">
      <c r="A38" s="6" t="s">
        <v>11</v>
      </c>
      <c r="B38" s="1">
        <f t="shared" si="5"/>
        <v>0</v>
      </c>
      <c r="C38" s="1">
        <f t="shared" si="6"/>
        <v>0</v>
      </c>
      <c r="D38" s="1">
        <f t="shared" si="7"/>
        <v>0</v>
      </c>
      <c r="E38" s="1">
        <f t="shared" si="8"/>
        <v>0</v>
      </c>
      <c r="F38" s="1">
        <f t="shared" si="9"/>
        <v>0</v>
      </c>
      <c r="G38" s="1">
        <f t="shared" si="10"/>
        <v>0</v>
      </c>
      <c r="H38" s="1">
        <f t="shared" si="11"/>
        <v>0</v>
      </c>
      <c r="I38" s="1">
        <f t="shared" si="12"/>
        <v>0</v>
      </c>
      <c r="J38" s="1">
        <f t="shared" si="13"/>
        <v>0</v>
      </c>
      <c r="L38" s="6" t="s">
        <v>11</v>
      </c>
      <c r="M38" s="1">
        <f t="shared" si="18"/>
        <v>0</v>
      </c>
      <c r="N38" s="1">
        <f t="shared" si="18"/>
        <v>0</v>
      </c>
      <c r="O38" s="1">
        <f t="shared" si="18"/>
        <v>0</v>
      </c>
      <c r="P38" s="1">
        <f t="shared" si="18"/>
        <v>0</v>
      </c>
      <c r="Q38" s="1">
        <f t="shared" si="18"/>
        <v>0</v>
      </c>
      <c r="R38" s="1">
        <f t="shared" si="18"/>
        <v>0</v>
      </c>
      <c r="S38" s="1">
        <f t="shared" si="18"/>
        <v>50</v>
      </c>
      <c r="T38" s="1">
        <f t="shared" si="18"/>
        <v>0</v>
      </c>
      <c r="U38" s="1">
        <f t="shared" si="18"/>
        <v>0</v>
      </c>
      <c r="W38" s="6" t="s">
        <v>11</v>
      </c>
      <c r="X38" s="1">
        <v>0.5</v>
      </c>
    </row>
    <row r="39" spans="1:25" x14ac:dyDescent="0.25">
      <c r="A39" s="9" t="s">
        <v>4</v>
      </c>
      <c r="B39" s="1">
        <f t="shared" si="5"/>
        <v>15</v>
      </c>
      <c r="C39" s="1">
        <f t="shared" si="6"/>
        <v>25</v>
      </c>
      <c r="D39" s="1">
        <f t="shared" si="7"/>
        <v>25</v>
      </c>
      <c r="E39" s="1">
        <f t="shared" si="8"/>
        <v>20</v>
      </c>
      <c r="F39" s="1">
        <f t="shared" si="9"/>
        <v>30</v>
      </c>
      <c r="G39" s="1">
        <f t="shared" si="10"/>
        <v>25</v>
      </c>
      <c r="H39" s="1">
        <f t="shared" si="11"/>
        <v>25</v>
      </c>
      <c r="I39" s="1">
        <f t="shared" si="12"/>
        <v>30</v>
      </c>
      <c r="J39" s="1">
        <f t="shared" si="13"/>
        <v>20</v>
      </c>
      <c r="L39" s="9" t="s">
        <v>4</v>
      </c>
      <c r="M39" s="70">
        <f>B39+(X17*100)</f>
        <v>30</v>
      </c>
      <c r="N39" s="70">
        <f t="shared" si="18"/>
        <v>50</v>
      </c>
      <c r="O39" s="70">
        <f t="shared" si="18"/>
        <v>50</v>
      </c>
      <c r="P39" s="70">
        <f t="shared" si="18"/>
        <v>40</v>
      </c>
      <c r="Q39" s="70">
        <f t="shared" si="18"/>
        <v>60</v>
      </c>
      <c r="R39" s="70">
        <f t="shared" si="18"/>
        <v>50</v>
      </c>
      <c r="S39" s="70">
        <f t="shared" si="18"/>
        <v>50</v>
      </c>
      <c r="T39" s="70">
        <f t="shared" si="18"/>
        <v>60</v>
      </c>
      <c r="U39" s="70">
        <f t="shared" si="18"/>
        <v>40</v>
      </c>
      <c r="W39" s="9" t="s">
        <v>4</v>
      </c>
      <c r="X39" s="10">
        <v>0.01</v>
      </c>
    </row>
    <row r="40" spans="1:25" x14ac:dyDescent="0.25">
      <c r="A40" s="7" t="s">
        <v>10</v>
      </c>
      <c r="B40" s="1">
        <f t="shared" si="5"/>
        <v>0</v>
      </c>
      <c r="C40" s="1">
        <f t="shared" si="6"/>
        <v>0</v>
      </c>
      <c r="D40" s="1">
        <f t="shared" si="7"/>
        <v>0</v>
      </c>
      <c r="E40" s="1">
        <f t="shared" si="8"/>
        <v>0</v>
      </c>
      <c r="F40" s="1">
        <f t="shared" si="9"/>
        <v>0</v>
      </c>
      <c r="G40" s="1">
        <f t="shared" si="10"/>
        <v>0</v>
      </c>
      <c r="H40" s="1">
        <f t="shared" si="11"/>
        <v>0</v>
      </c>
      <c r="I40" s="1">
        <f t="shared" si="12"/>
        <v>0</v>
      </c>
      <c r="J40" s="1">
        <f t="shared" si="13"/>
        <v>0</v>
      </c>
      <c r="L40" s="7" t="s">
        <v>10</v>
      </c>
      <c r="M40" s="1">
        <f t="shared" ref="M40:U44" si="19">B40+(X18*100)</f>
        <v>0</v>
      </c>
      <c r="N40" s="1">
        <f t="shared" si="19"/>
        <v>0</v>
      </c>
      <c r="O40" s="1">
        <f t="shared" si="19"/>
        <v>0</v>
      </c>
      <c r="P40" s="1">
        <f t="shared" si="19"/>
        <v>0</v>
      </c>
      <c r="Q40" s="1">
        <f t="shared" si="19"/>
        <v>25</v>
      </c>
      <c r="R40" s="1">
        <f t="shared" si="19"/>
        <v>25</v>
      </c>
      <c r="S40" s="1">
        <f t="shared" si="19"/>
        <v>50</v>
      </c>
      <c r="T40" s="1">
        <f t="shared" si="19"/>
        <v>0</v>
      </c>
      <c r="U40" s="1">
        <f t="shared" si="19"/>
        <v>0</v>
      </c>
      <c r="W40" s="7" t="s">
        <v>10</v>
      </c>
      <c r="X40" s="1">
        <v>0.5</v>
      </c>
    </row>
    <row r="41" spans="1:25" x14ac:dyDescent="0.25">
      <c r="A41" s="7" t="s">
        <v>7</v>
      </c>
      <c r="B41" s="1">
        <f t="shared" si="5"/>
        <v>0.16600000000000001</v>
      </c>
      <c r="C41" s="1">
        <f t="shared" si="6"/>
        <v>0.2</v>
      </c>
      <c r="D41" s="1">
        <f t="shared" si="7"/>
        <v>0.16600000000000001</v>
      </c>
      <c r="E41" s="1">
        <f t="shared" si="8"/>
        <v>0.13300000000000001</v>
      </c>
      <c r="F41" s="1">
        <f t="shared" si="9"/>
        <v>0.23300000000000001</v>
      </c>
      <c r="G41" s="1">
        <f t="shared" si="10"/>
        <v>0.2</v>
      </c>
      <c r="H41" s="1">
        <f t="shared" si="11"/>
        <v>0.2</v>
      </c>
      <c r="I41" s="1">
        <f t="shared" si="12"/>
        <v>0.2</v>
      </c>
      <c r="J41" s="1">
        <f t="shared" si="13"/>
        <v>0.16600000000000001</v>
      </c>
      <c r="L41" s="7" t="s">
        <v>7</v>
      </c>
      <c r="M41" s="1">
        <f t="shared" si="19"/>
        <v>0.16600000000000001</v>
      </c>
      <c r="N41" s="1">
        <f t="shared" si="19"/>
        <v>0.2</v>
      </c>
      <c r="O41" s="1">
        <f t="shared" si="19"/>
        <v>0.16600000000000001</v>
      </c>
      <c r="P41" s="1">
        <f t="shared" si="19"/>
        <v>0.13300000000000001</v>
      </c>
      <c r="Q41" s="1">
        <f t="shared" si="19"/>
        <v>0.23300000000000001</v>
      </c>
      <c r="R41" s="1">
        <f t="shared" si="19"/>
        <v>0.2</v>
      </c>
      <c r="S41" s="1">
        <f t="shared" si="19"/>
        <v>0.2</v>
      </c>
      <c r="T41" s="1">
        <f t="shared" si="19"/>
        <v>0.2</v>
      </c>
      <c r="U41" s="1">
        <f t="shared" si="19"/>
        <v>0.16600000000000001</v>
      </c>
      <c r="W41" s="7" t="s">
        <v>7</v>
      </c>
      <c r="X41" s="10">
        <v>0.01</v>
      </c>
    </row>
    <row r="42" spans="1:25" x14ac:dyDescent="0.25">
      <c r="A42" s="8" t="s">
        <v>15</v>
      </c>
      <c r="B42" s="1">
        <f t="shared" si="5"/>
        <v>50</v>
      </c>
      <c r="C42" s="1">
        <f t="shared" si="6"/>
        <v>50</v>
      </c>
      <c r="D42" s="1">
        <f t="shared" si="7"/>
        <v>50</v>
      </c>
      <c r="E42" s="1">
        <f t="shared" si="8"/>
        <v>50</v>
      </c>
      <c r="F42" s="1">
        <f t="shared" si="9"/>
        <v>50</v>
      </c>
      <c r="G42" s="1">
        <f t="shared" si="10"/>
        <v>50</v>
      </c>
      <c r="H42" s="1">
        <f t="shared" si="11"/>
        <v>50</v>
      </c>
      <c r="I42" s="1">
        <f t="shared" si="12"/>
        <v>50</v>
      </c>
      <c r="J42" s="1">
        <f t="shared" si="13"/>
        <v>50</v>
      </c>
      <c r="L42" s="8" t="s">
        <v>15</v>
      </c>
      <c r="M42" s="1">
        <f t="shared" si="19"/>
        <v>50</v>
      </c>
      <c r="N42" s="1">
        <f t="shared" si="19"/>
        <v>50</v>
      </c>
      <c r="O42" s="1">
        <f t="shared" si="19"/>
        <v>50</v>
      </c>
      <c r="P42" s="1">
        <f t="shared" si="19"/>
        <v>50</v>
      </c>
      <c r="Q42" s="1">
        <f t="shared" si="19"/>
        <v>100</v>
      </c>
      <c r="R42" s="1">
        <f t="shared" si="19"/>
        <v>150</v>
      </c>
      <c r="S42" s="1">
        <f t="shared" si="19"/>
        <v>50</v>
      </c>
      <c r="T42" s="1">
        <f t="shared" si="19"/>
        <v>50</v>
      </c>
      <c r="U42" s="1">
        <f t="shared" si="19"/>
        <v>50</v>
      </c>
      <c r="W42" s="8" t="s">
        <v>15</v>
      </c>
      <c r="X42" s="1">
        <v>0.5</v>
      </c>
    </row>
    <row r="43" spans="1:25" x14ac:dyDescent="0.25">
      <c r="A43" s="12" t="s">
        <v>14</v>
      </c>
      <c r="B43" s="1">
        <f t="shared" si="5"/>
        <v>5</v>
      </c>
      <c r="C43" s="1">
        <f t="shared" si="6"/>
        <v>5</v>
      </c>
      <c r="D43" s="1">
        <f t="shared" si="7"/>
        <v>5</v>
      </c>
      <c r="E43" s="1">
        <f t="shared" si="8"/>
        <v>5</v>
      </c>
      <c r="F43" s="1">
        <f t="shared" si="9"/>
        <v>5</v>
      </c>
      <c r="G43" s="1">
        <f t="shared" si="10"/>
        <v>5</v>
      </c>
      <c r="H43" s="1">
        <f t="shared" si="11"/>
        <v>5</v>
      </c>
      <c r="I43" s="1">
        <f t="shared" si="12"/>
        <v>5</v>
      </c>
      <c r="J43" s="1">
        <f t="shared" si="13"/>
        <v>5</v>
      </c>
      <c r="L43" s="12" t="s">
        <v>14</v>
      </c>
      <c r="M43" s="1">
        <f t="shared" si="19"/>
        <v>5</v>
      </c>
      <c r="N43" s="1">
        <f t="shared" si="19"/>
        <v>5</v>
      </c>
      <c r="O43" s="1">
        <f t="shared" si="19"/>
        <v>5</v>
      </c>
      <c r="P43" s="1">
        <f t="shared" si="19"/>
        <v>5</v>
      </c>
      <c r="Q43" s="1">
        <f t="shared" si="19"/>
        <v>25</v>
      </c>
      <c r="R43" s="1">
        <f t="shared" si="19"/>
        <v>45</v>
      </c>
      <c r="S43" s="1">
        <f t="shared" si="19"/>
        <v>5</v>
      </c>
      <c r="T43" s="1">
        <f t="shared" si="19"/>
        <v>5</v>
      </c>
      <c r="U43" s="1">
        <f t="shared" si="19"/>
        <v>5</v>
      </c>
      <c r="W43" s="12" t="s">
        <v>14</v>
      </c>
      <c r="X43" s="1">
        <v>0.2</v>
      </c>
    </row>
    <row r="44" spans="1:25" x14ac:dyDescent="0.25">
      <c r="A44" s="8" t="s">
        <v>19</v>
      </c>
      <c r="B44" s="1">
        <f t="shared" si="5"/>
        <v>0</v>
      </c>
      <c r="C44" s="1">
        <f t="shared" si="6"/>
        <v>0</v>
      </c>
      <c r="D44" s="1">
        <f t="shared" si="7"/>
        <v>0</v>
      </c>
      <c r="E44" s="1">
        <f t="shared" si="8"/>
        <v>0</v>
      </c>
      <c r="F44" s="1">
        <f t="shared" si="9"/>
        <v>0</v>
      </c>
      <c r="G44" s="1">
        <f t="shared" si="10"/>
        <v>0</v>
      </c>
      <c r="H44" s="1">
        <f t="shared" si="11"/>
        <v>0</v>
      </c>
      <c r="I44" s="1">
        <f t="shared" si="12"/>
        <v>0</v>
      </c>
      <c r="J44" s="1">
        <f t="shared" si="13"/>
        <v>0</v>
      </c>
      <c r="L44" s="8" t="s">
        <v>19</v>
      </c>
      <c r="M44" s="1">
        <f t="shared" si="19"/>
        <v>0</v>
      </c>
      <c r="N44" s="1">
        <f t="shared" si="19"/>
        <v>50</v>
      </c>
      <c r="O44" s="1">
        <f t="shared" si="19"/>
        <v>0</v>
      </c>
      <c r="P44" s="1">
        <f t="shared" si="19"/>
        <v>0</v>
      </c>
      <c r="Q44" s="1">
        <f t="shared" si="19"/>
        <v>50</v>
      </c>
      <c r="R44" s="1">
        <f t="shared" si="19"/>
        <v>100</v>
      </c>
      <c r="S44" s="1">
        <f t="shared" si="19"/>
        <v>0</v>
      </c>
      <c r="T44" s="1">
        <f t="shared" si="19"/>
        <v>0</v>
      </c>
      <c r="U44" s="1">
        <f t="shared" si="19"/>
        <v>0</v>
      </c>
      <c r="W44" s="8" t="s">
        <v>19</v>
      </c>
      <c r="X44" s="1">
        <v>0.5</v>
      </c>
    </row>
    <row r="46" spans="1:25" x14ac:dyDescent="0.25">
      <c r="A46" s="1" t="s">
        <v>31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25</v>
      </c>
      <c r="H46" s="1" t="s">
        <v>26</v>
      </c>
      <c r="I46" s="1" t="s">
        <v>28</v>
      </c>
      <c r="J46" s="1" t="s">
        <v>27</v>
      </c>
      <c r="L46" s="1" t="s">
        <v>33</v>
      </c>
      <c r="M46" s="1" t="s">
        <v>20</v>
      </c>
      <c r="N46" s="1" t="s">
        <v>21</v>
      </c>
      <c r="O46" s="1" t="s">
        <v>22</v>
      </c>
      <c r="P46" s="1" t="s">
        <v>23</v>
      </c>
      <c r="Q46" s="1" t="s">
        <v>24</v>
      </c>
      <c r="R46" s="1" t="s">
        <v>25</v>
      </c>
      <c r="S46" s="1" t="s">
        <v>26</v>
      </c>
      <c r="T46" s="1" t="s">
        <v>28</v>
      </c>
      <c r="U46" s="1" t="s">
        <v>27</v>
      </c>
      <c r="W46" s="1" t="s">
        <v>33</v>
      </c>
      <c r="X46" s="1" t="s">
        <v>35</v>
      </c>
      <c r="Y46" s="1" t="s">
        <v>36</v>
      </c>
    </row>
    <row r="47" spans="1:25" x14ac:dyDescent="0.25">
      <c r="A47" s="3" t="s">
        <v>17</v>
      </c>
      <c r="B47" s="1">
        <f t="shared" ref="B47:J47" si="20">B25+($X25*100)</f>
        <v>0</v>
      </c>
      <c r="C47" s="1">
        <f t="shared" si="20"/>
        <v>0</v>
      </c>
      <c r="D47" s="1">
        <f t="shared" si="20"/>
        <v>0</v>
      </c>
      <c r="E47" s="1">
        <f t="shared" si="20"/>
        <v>0</v>
      </c>
      <c r="F47" s="1">
        <f t="shared" si="20"/>
        <v>0</v>
      </c>
      <c r="G47" s="1">
        <f t="shared" si="20"/>
        <v>0</v>
      </c>
      <c r="H47" s="1">
        <f t="shared" si="20"/>
        <v>0</v>
      </c>
      <c r="I47" s="1">
        <f t="shared" si="20"/>
        <v>0</v>
      </c>
      <c r="J47" s="1">
        <f t="shared" si="20"/>
        <v>0</v>
      </c>
      <c r="K47" s="2">
        <v>0</v>
      </c>
      <c r="L47" s="3" t="s">
        <v>17</v>
      </c>
      <c r="M47" s="1">
        <f t="shared" ref="M47:M53" si="21">B25+(X3*100)+($X25*100)</f>
        <v>0</v>
      </c>
      <c r="N47" s="1">
        <f t="shared" ref="N47:U47" si="22">C25+(Y3*100)+($X25*100)</f>
        <v>0</v>
      </c>
      <c r="O47" s="1">
        <f t="shared" si="22"/>
        <v>100</v>
      </c>
      <c r="P47" s="1">
        <f t="shared" si="22"/>
        <v>0</v>
      </c>
      <c r="Q47" s="1">
        <f t="shared" si="22"/>
        <v>0</v>
      </c>
      <c r="R47" s="1">
        <f t="shared" si="22"/>
        <v>0</v>
      </c>
      <c r="S47" s="1">
        <f t="shared" si="22"/>
        <v>0</v>
      </c>
      <c r="T47" s="1">
        <f t="shared" si="22"/>
        <v>0</v>
      </c>
      <c r="U47" s="1">
        <f t="shared" si="22"/>
        <v>0</v>
      </c>
      <c r="W47" s="3" t="s">
        <v>17</v>
      </c>
      <c r="X47" s="1">
        <f t="shared" ref="X47:X66" si="23">MIN(M47:U47)</f>
        <v>0</v>
      </c>
      <c r="Y47" s="1">
        <f t="shared" ref="Y47:Y66" si="24">MAX(M47:U47)</f>
        <v>100</v>
      </c>
    </row>
    <row r="48" spans="1:25" x14ac:dyDescent="0.25">
      <c r="A48" s="3" t="s">
        <v>18</v>
      </c>
      <c r="B48" s="1">
        <f t="shared" ref="B48:J48" si="25">B26+($X26*100)</f>
        <v>0</v>
      </c>
      <c r="C48" s="1">
        <f t="shared" si="25"/>
        <v>0</v>
      </c>
      <c r="D48" s="1">
        <f t="shared" si="25"/>
        <v>0</v>
      </c>
      <c r="E48" s="1">
        <f t="shared" si="25"/>
        <v>0</v>
      </c>
      <c r="F48" s="1">
        <f t="shared" si="25"/>
        <v>0</v>
      </c>
      <c r="G48" s="1">
        <f t="shared" si="25"/>
        <v>0</v>
      </c>
      <c r="H48" s="1">
        <f t="shared" si="25"/>
        <v>0</v>
      </c>
      <c r="I48" s="1">
        <f t="shared" si="25"/>
        <v>0</v>
      </c>
      <c r="J48" s="1">
        <f t="shared" si="25"/>
        <v>0</v>
      </c>
      <c r="K48" s="2">
        <v>0</v>
      </c>
      <c r="L48" s="3" t="s">
        <v>18</v>
      </c>
      <c r="M48" s="1">
        <f t="shared" si="21"/>
        <v>100</v>
      </c>
      <c r="N48" s="1">
        <f t="shared" ref="N48:U48" si="26">C26+(Y4*100)+($X26*100)</f>
        <v>0</v>
      </c>
      <c r="O48" s="1">
        <f t="shared" si="26"/>
        <v>0</v>
      </c>
      <c r="P48" s="1">
        <f t="shared" si="26"/>
        <v>0</v>
      </c>
      <c r="Q48" s="1">
        <f t="shared" si="26"/>
        <v>0</v>
      </c>
      <c r="R48" s="1">
        <f t="shared" si="26"/>
        <v>0</v>
      </c>
      <c r="S48" s="1">
        <f t="shared" si="26"/>
        <v>0</v>
      </c>
      <c r="T48" s="1">
        <f t="shared" si="26"/>
        <v>0</v>
      </c>
      <c r="U48" s="1">
        <f t="shared" si="26"/>
        <v>0</v>
      </c>
      <c r="W48" s="3" t="s">
        <v>18</v>
      </c>
      <c r="X48" s="1">
        <f t="shared" si="23"/>
        <v>0</v>
      </c>
      <c r="Y48" s="1">
        <f t="shared" si="24"/>
        <v>100</v>
      </c>
    </row>
    <row r="49" spans="1:25" x14ac:dyDescent="0.25">
      <c r="A49" s="3" t="s">
        <v>16</v>
      </c>
      <c r="B49" s="1">
        <f>B27+($X27*100)</f>
        <v>50</v>
      </c>
      <c r="C49" s="1">
        <f t="shared" ref="C49:J49" si="27">C27+($X27*100)</f>
        <v>50</v>
      </c>
      <c r="D49" s="1">
        <f t="shared" si="27"/>
        <v>50</v>
      </c>
      <c r="E49" s="1">
        <f t="shared" si="27"/>
        <v>50</v>
      </c>
      <c r="F49" s="1">
        <f t="shared" si="27"/>
        <v>50</v>
      </c>
      <c r="G49" s="1">
        <f t="shared" si="27"/>
        <v>50</v>
      </c>
      <c r="H49" s="1">
        <f t="shared" si="27"/>
        <v>50</v>
      </c>
      <c r="I49" s="1">
        <f t="shared" si="27"/>
        <v>50</v>
      </c>
      <c r="J49" s="1">
        <f t="shared" si="27"/>
        <v>50</v>
      </c>
      <c r="K49" s="2">
        <v>2</v>
      </c>
      <c r="L49" s="3" t="s">
        <v>16</v>
      </c>
      <c r="M49" s="1">
        <f t="shared" si="21"/>
        <v>50</v>
      </c>
      <c r="N49" s="1">
        <f t="shared" ref="N49:U49" si="28">C27+(Y5*100)+($X27*100)</f>
        <v>100</v>
      </c>
      <c r="O49" s="1">
        <f t="shared" si="28"/>
        <v>50</v>
      </c>
      <c r="P49" s="1">
        <f t="shared" si="28"/>
        <v>50</v>
      </c>
      <c r="Q49" s="1">
        <f t="shared" si="28"/>
        <v>50</v>
      </c>
      <c r="R49" s="1">
        <f t="shared" si="28"/>
        <v>50</v>
      </c>
      <c r="S49" s="1">
        <f t="shared" si="28"/>
        <v>50</v>
      </c>
      <c r="T49" s="1">
        <f t="shared" si="28"/>
        <v>50</v>
      </c>
      <c r="U49" s="1">
        <f t="shared" si="28"/>
        <v>50</v>
      </c>
      <c r="W49" s="3" t="s">
        <v>16</v>
      </c>
      <c r="X49" s="1">
        <f t="shared" si="23"/>
        <v>50</v>
      </c>
      <c r="Y49" s="1">
        <f t="shared" si="24"/>
        <v>100</v>
      </c>
    </row>
    <row r="50" spans="1:25" x14ac:dyDescent="0.25">
      <c r="A50" s="3" t="s">
        <v>13</v>
      </c>
      <c r="B50" s="1">
        <f>B28+($X28*100)</f>
        <v>100</v>
      </c>
      <c r="C50" s="1">
        <f t="shared" ref="C50:J53" si="29">C28+($X28*100)</f>
        <v>100</v>
      </c>
      <c r="D50" s="1">
        <f t="shared" si="29"/>
        <v>100</v>
      </c>
      <c r="E50" s="1">
        <f t="shared" si="29"/>
        <v>100</v>
      </c>
      <c r="F50" s="1">
        <f t="shared" si="29"/>
        <v>100</v>
      </c>
      <c r="G50" s="1">
        <f t="shared" si="29"/>
        <v>100</v>
      </c>
      <c r="H50" s="1">
        <f t="shared" si="29"/>
        <v>100</v>
      </c>
      <c r="I50" s="1">
        <f t="shared" si="29"/>
        <v>100</v>
      </c>
      <c r="J50" s="1">
        <f t="shared" si="29"/>
        <v>100</v>
      </c>
      <c r="K50" s="2">
        <v>0</v>
      </c>
      <c r="L50" s="3" t="s">
        <v>13</v>
      </c>
      <c r="M50" s="1">
        <f t="shared" si="21"/>
        <v>150</v>
      </c>
      <c r="N50" s="1">
        <f t="shared" ref="N50:U50" si="30">C28+(Y6*100)+($X28*100)</f>
        <v>100</v>
      </c>
      <c r="O50" s="1">
        <f t="shared" si="30"/>
        <v>100</v>
      </c>
      <c r="P50" s="1">
        <f t="shared" si="30"/>
        <v>200</v>
      </c>
      <c r="Q50" s="1">
        <f t="shared" si="30"/>
        <v>100</v>
      </c>
      <c r="R50" s="1">
        <f t="shared" si="30"/>
        <v>100</v>
      </c>
      <c r="S50" s="1">
        <f t="shared" si="30"/>
        <v>100</v>
      </c>
      <c r="T50" s="1">
        <f t="shared" si="30"/>
        <v>100</v>
      </c>
      <c r="U50" s="1">
        <f t="shared" si="30"/>
        <v>100</v>
      </c>
      <c r="W50" s="3" t="s">
        <v>13</v>
      </c>
      <c r="X50" s="1">
        <f t="shared" si="23"/>
        <v>100</v>
      </c>
      <c r="Y50" s="1">
        <f t="shared" si="24"/>
        <v>200</v>
      </c>
    </row>
    <row r="51" spans="1:25" x14ac:dyDescent="0.25">
      <c r="A51" s="3" t="s">
        <v>12</v>
      </c>
      <c r="B51" s="1">
        <f>B29+($X29*100)</f>
        <v>25</v>
      </c>
      <c r="C51" s="1">
        <f t="shared" si="29"/>
        <v>25</v>
      </c>
      <c r="D51" s="1">
        <f t="shared" si="29"/>
        <v>25</v>
      </c>
      <c r="E51" s="1">
        <f t="shared" si="29"/>
        <v>25</v>
      </c>
      <c r="F51" s="1">
        <f t="shared" si="29"/>
        <v>25</v>
      </c>
      <c r="G51" s="1">
        <f t="shared" si="29"/>
        <v>25</v>
      </c>
      <c r="H51" s="1">
        <f t="shared" si="29"/>
        <v>25</v>
      </c>
      <c r="I51" s="1">
        <f t="shared" si="29"/>
        <v>25</v>
      </c>
      <c r="J51" s="1">
        <f t="shared" si="29"/>
        <v>25</v>
      </c>
      <c r="K51" s="2">
        <v>0</v>
      </c>
      <c r="L51" s="3" t="s">
        <v>12</v>
      </c>
      <c r="M51" s="1">
        <f t="shared" si="21"/>
        <v>45</v>
      </c>
      <c r="N51" s="1">
        <f t="shared" ref="N51:U51" si="31">C29+(Y7*100)+($X29*100)</f>
        <v>25</v>
      </c>
      <c r="O51" s="1">
        <f t="shared" si="31"/>
        <v>25</v>
      </c>
      <c r="P51" s="1">
        <f t="shared" si="31"/>
        <v>65</v>
      </c>
      <c r="Q51" s="1">
        <f t="shared" si="31"/>
        <v>25</v>
      </c>
      <c r="R51" s="1">
        <f t="shared" si="31"/>
        <v>25</v>
      </c>
      <c r="S51" s="1">
        <f t="shared" si="31"/>
        <v>25</v>
      </c>
      <c r="T51" s="1">
        <f t="shared" si="31"/>
        <v>25</v>
      </c>
      <c r="U51" s="1">
        <f t="shared" si="31"/>
        <v>25</v>
      </c>
      <c r="W51" s="3" t="s">
        <v>12</v>
      </c>
      <c r="X51" s="1">
        <f t="shared" si="23"/>
        <v>25</v>
      </c>
      <c r="Y51" s="1">
        <f t="shared" si="24"/>
        <v>65</v>
      </c>
    </row>
    <row r="52" spans="1:25" x14ac:dyDescent="0.25">
      <c r="A52" s="4" t="s">
        <v>2</v>
      </c>
      <c r="B52" s="1">
        <f>B30+($X30*100)</f>
        <v>5</v>
      </c>
      <c r="C52" s="1">
        <f t="shared" si="29"/>
        <v>5</v>
      </c>
      <c r="D52" s="1">
        <f t="shared" si="29"/>
        <v>5</v>
      </c>
      <c r="E52" s="1">
        <f t="shared" si="29"/>
        <v>5</v>
      </c>
      <c r="F52" s="1">
        <f t="shared" si="29"/>
        <v>5</v>
      </c>
      <c r="G52" s="1">
        <f t="shared" si="29"/>
        <v>5</v>
      </c>
      <c r="H52" s="1">
        <f t="shared" si="29"/>
        <v>5</v>
      </c>
      <c r="I52" s="1">
        <f t="shared" si="29"/>
        <v>5</v>
      </c>
      <c r="J52" s="1">
        <f t="shared" si="29"/>
        <v>5</v>
      </c>
      <c r="K52" s="2">
        <v>0</v>
      </c>
      <c r="L52" s="4" t="s">
        <v>2</v>
      </c>
      <c r="M52" s="1">
        <f t="shared" si="21"/>
        <v>5</v>
      </c>
      <c r="N52" s="1">
        <f t="shared" ref="N52:U52" si="32">C30+(Y8*100)+($X30*100)</f>
        <v>5</v>
      </c>
      <c r="O52" s="1">
        <f t="shared" si="32"/>
        <v>2.5</v>
      </c>
      <c r="P52" s="1">
        <f t="shared" si="32"/>
        <v>2.5</v>
      </c>
      <c r="Q52" s="1">
        <f t="shared" si="32"/>
        <v>2.5</v>
      </c>
      <c r="R52" s="1">
        <f t="shared" si="32"/>
        <v>2.5</v>
      </c>
      <c r="S52" s="1">
        <f t="shared" si="32"/>
        <v>5</v>
      </c>
      <c r="T52" s="1">
        <f t="shared" si="32"/>
        <v>0</v>
      </c>
      <c r="U52" s="1">
        <f t="shared" si="32"/>
        <v>10</v>
      </c>
      <c r="W52" s="4" t="s">
        <v>2</v>
      </c>
      <c r="X52" s="1">
        <f t="shared" si="23"/>
        <v>0</v>
      </c>
      <c r="Y52" s="1">
        <f t="shared" si="24"/>
        <v>10</v>
      </c>
    </row>
    <row r="53" spans="1:25" x14ac:dyDescent="0.25">
      <c r="A53" s="4" t="s">
        <v>3</v>
      </c>
      <c r="B53" s="1">
        <f>B31+($X31*100)</f>
        <v>0</v>
      </c>
      <c r="C53" s="1">
        <f t="shared" si="29"/>
        <v>0</v>
      </c>
      <c r="D53" s="1">
        <f t="shared" si="29"/>
        <v>0</v>
      </c>
      <c r="E53" s="1">
        <f t="shared" si="29"/>
        <v>0</v>
      </c>
      <c r="F53" s="1">
        <f t="shared" si="29"/>
        <v>0</v>
      </c>
      <c r="G53" s="1">
        <f t="shared" si="29"/>
        <v>0</v>
      </c>
      <c r="H53" s="1">
        <f t="shared" si="29"/>
        <v>0</v>
      </c>
      <c r="I53" s="1">
        <f t="shared" si="29"/>
        <v>0</v>
      </c>
      <c r="J53" s="1">
        <f t="shared" si="29"/>
        <v>0</v>
      </c>
      <c r="K53" s="2">
        <v>0</v>
      </c>
      <c r="L53" s="4" t="s">
        <v>3</v>
      </c>
      <c r="M53" s="1">
        <f t="shared" si="21"/>
        <v>0</v>
      </c>
      <c r="N53" s="1">
        <f t="shared" ref="N53:U53" si="33">C31+(Y9*100)+($X31*100)</f>
        <v>0</v>
      </c>
      <c r="O53" s="1">
        <f t="shared" si="33"/>
        <v>-2</v>
      </c>
      <c r="P53" s="1">
        <f t="shared" si="33"/>
        <v>-2</v>
      </c>
      <c r="Q53" s="1">
        <f t="shared" si="33"/>
        <v>-2</v>
      </c>
      <c r="R53" s="1">
        <f t="shared" si="33"/>
        <v>-2</v>
      </c>
      <c r="S53" s="1">
        <f t="shared" si="33"/>
        <v>0</v>
      </c>
      <c r="T53" s="1">
        <f t="shared" si="33"/>
        <v>-4</v>
      </c>
      <c r="U53" s="1">
        <f t="shared" si="33"/>
        <v>4</v>
      </c>
      <c r="W53" s="4" t="s">
        <v>3</v>
      </c>
      <c r="X53" s="1">
        <f t="shared" si="23"/>
        <v>-4</v>
      </c>
      <c r="Y53" s="1">
        <f t="shared" si="24"/>
        <v>4</v>
      </c>
    </row>
    <row r="54" spans="1:25" x14ac:dyDescent="0.25">
      <c r="A54" s="4" t="s">
        <v>0</v>
      </c>
      <c r="B54" s="1">
        <f t="shared" ref="B54:J54" si="34">B32*(1+($X32*100))</f>
        <v>50</v>
      </c>
      <c r="C54" s="1">
        <f t="shared" si="34"/>
        <v>40</v>
      </c>
      <c r="D54" s="1">
        <f t="shared" si="34"/>
        <v>40</v>
      </c>
      <c r="E54" s="1">
        <f t="shared" si="34"/>
        <v>40</v>
      </c>
      <c r="F54" s="1">
        <f t="shared" si="34"/>
        <v>30</v>
      </c>
      <c r="G54" s="1">
        <f t="shared" si="34"/>
        <v>30</v>
      </c>
      <c r="H54" s="1">
        <f t="shared" si="34"/>
        <v>40</v>
      </c>
      <c r="I54" s="1">
        <f t="shared" si="34"/>
        <v>60</v>
      </c>
      <c r="J54" s="1">
        <f t="shared" si="34"/>
        <v>50</v>
      </c>
      <c r="K54" s="2">
        <v>2</v>
      </c>
      <c r="L54" s="4" t="s">
        <v>0</v>
      </c>
      <c r="M54" s="1">
        <f>(B32+(X10*100))*(1+($X32*100))</f>
        <v>100</v>
      </c>
      <c r="N54" s="1">
        <f t="shared" ref="N54:U54" si="35">(C32+(Y10*100))*(1+($X32*100))</f>
        <v>80</v>
      </c>
      <c r="O54" s="1">
        <f t="shared" si="35"/>
        <v>80</v>
      </c>
      <c r="P54" s="1">
        <f t="shared" si="35"/>
        <v>80</v>
      </c>
      <c r="Q54" s="1">
        <f t="shared" si="35"/>
        <v>60</v>
      </c>
      <c r="R54" s="1">
        <f t="shared" si="35"/>
        <v>60</v>
      </c>
      <c r="S54" s="1">
        <f t="shared" si="35"/>
        <v>80</v>
      </c>
      <c r="T54" s="1">
        <f t="shared" si="35"/>
        <v>120</v>
      </c>
      <c r="U54" s="1">
        <f t="shared" si="35"/>
        <v>100</v>
      </c>
      <c r="W54" s="4" t="s">
        <v>0</v>
      </c>
      <c r="X54" s="1">
        <f t="shared" si="23"/>
        <v>60</v>
      </c>
      <c r="Y54" s="1">
        <f t="shared" si="24"/>
        <v>120</v>
      </c>
    </row>
    <row r="55" spans="1:25" x14ac:dyDescent="0.25">
      <c r="A55" s="4" t="s">
        <v>6</v>
      </c>
      <c r="B55" s="1">
        <f t="shared" ref="B55:J55" si="36">B33*(1+($X33*100))</f>
        <v>0.25</v>
      </c>
      <c r="C55" s="1">
        <f t="shared" si="36"/>
        <v>0.1</v>
      </c>
      <c r="D55" s="1">
        <f t="shared" si="36"/>
        <v>0.15</v>
      </c>
      <c r="E55" s="1">
        <f t="shared" si="36"/>
        <v>0.2</v>
      </c>
      <c r="F55" s="1">
        <f t="shared" si="36"/>
        <v>0.2</v>
      </c>
      <c r="G55" s="1">
        <f t="shared" si="36"/>
        <v>0.2</v>
      </c>
      <c r="H55" s="1">
        <f t="shared" si="36"/>
        <v>0.2</v>
      </c>
      <c r="I55" s="1">
        <f t="shared" si="36"/>
        <v>0.3</v>
      </c>
      <c r="J55" s="1">
        <f t="shared" si="36"/>
        <v>0.25</v>
      </c>
      <c r="K55" s="2">
        <v>1</v>
      </c>
      <c r="L55" s="4" t="s">
        <v>6</v>
      </c>
      <c r="M55" s="1">
        <f>(B33+(X11*100))*(1+($X33*100))</f>
        <v>0.25</v>
      </c>
      <c r="N55" s="1">
        <f t="shared" ref="N55:U55" si="37">(C33+(Y11*100))*(1+($X33*100))</f>
        <v>0.1</v>
      </c>
      <c r="O55" s="1">
        <f t="shared" si="37"/>
        <v>0.15</v>
      </c>
      <c r="P55" s="1">
        <f t="shared" si="37"/>
        <v>0.2</v>
      </c>
      <c r="Q55" s="1">
        <f t="shared" si="37"/>
        <v>0.2</v>
      </c>
      <c r="R55" s="1">
        <f t="shared" si="37"/>
        <v>0.2</v>
      </c>
      <c r="S55" s="1">
        <f t="shared" si="37"/>
        <v>0.2</v>
      </c>
      <c r="T55" s="1">
        <f t="shared" si="37"/>
        <v>0.3</v>
      </c>
      <c r="U55" s="1">
        <f t="shared" si="37"/>
        <v>0.25</v>
      </c>
      <c r="W55" s="4" t="s">
        <v>6</v>
      </c>
      <c r="X55" s="1">
        <f t="shared" si="23"/>
        <v>0.1</v>
      </c>
      <c r="Y55" s="1">
        <f t="shared" si="24"/>
        <v>0.3</v>
      </c>
    </row>
    <row r="56" spans="1:25" x14ac:dyDescent="0.25">
      <c r="A56" s="5" t="s">
        <v>5</v>
      </c>
      <c r="B56" s="1">
        <f t="shared" ref="B56:J56" si="38">B34*(1+($X34*100))</f>
        <v>50</v>
      </c>
      <c r="C56" s="1">
        <f t="shared" si="38"/>
        <v>50</v>
      </c>
      <c r="D56" s="1">
        <f t="shared" si="38"/>
        <v>50</v>
      </c>
      <c r="E56" s="1">
        <f t="shared" si="38"/>
        <v>60</v>
      </c>
      <c r="F56" s="1">
        <f t="shared" si="38"/>
        <v>40</v>
      </c>
      <c r="G56" s="1">
        <f t="shared" si="38"/>
        <v>40</v>
      </c>
      <c r="H56" s="1">
        <f t="shared" si="38"/>
        <v>30</v>
      </c>
      <c r="I56" s="1">
        <f t="shared" si="38"/>
        <v>40</v>
      </c>
      <c r="J56" s="1">
        <f t="shared" si="38"/>
        <v>60</v>
      </c>
      <c r="K56" s="2">
        <v>2</v>
      </c>
      <c r="L56" s="5" t="s">
        <v>5</v>
      </c>
      <c r="M56" s="1">
        <f>(B34+(X12*100))*(1+($X34*100))</f>
        <v>100</v>
      </c>
      <c r="N56" s="1">
        <f t="shared" ref="N56:U56" si="39">(C34+(Y12*100))*(1+($X34*100))</f>
        <v>100</v>
      </c>
      <c r="O56" s="1">
        <f t="shared" si="39"/>
        <v>100</v>
      </c>
      <c r="P56" s="1">
        <f t="shared" si="39"/>
        <v>120</v>
      </c>
      <c r="Q56" s="1">
        <f t="shared" si="39"/>
        <v>80</v>
      </c>
      <c r="R56" s="1">
        <f t="shared" si="39"/>
        <v>80</v>
      </c>
      <c r="S56" s="1">
        <f t="shared" si="39"/>
        <v>60</v>
      </c>
      <c r="T56" s="1">
        <f t="shared" si="39"/>
        <v>80</v>
      </c>
      <c r="U56" s="1">
        <f t="shared" si="39"/>
        <v>120</v>
      </c>
      <c r="W56" s="5" t="s">
        <v>5</v>
      </c>
      <c r="X56" s="1">
        <f t="shared" si="23"/>
        <v>60</v>
      </c>
      <c r="Y56" s="1">
        <f t="shared" si="24"/>
        <v>120</v>
      </c>
    </row>
    <row r="57" spans="1:25" x14ac:dyDescent="0.25">
      <c r="A57" s="5" t="s">
        <v>8</v>
      </c>
      <c r="B57" s="1">
        <f t="shared" ref="B57:J57" si="40">B35*(1+($X35*100))</f>
        <v>0.4</v>
      </c>
      <c r="C57" s="1">
        <f t="shared" si="40"/>
        <v>0.4</v>
      </c>
      <c r="D57" s="1">
        <f t="shared" si="40"/>
        <v>0.46600000000000003</v>
      </c>
      <c r="E57" s="1">
        <f t="shared" si="40"/>
        <v>0.4</v>
      </c>
      <c r="F57" s="1">
        <f t="shared" si="40"/>
        <v>0.33200000000000002</v>
      </c>
      <c r="G57" s="1">
        <f t="shared" si="40"/>
        <v>0.33200000000000002</v>
      </c>
      <c r="H57" s="1">
        <f t="shared" si="40"/>
        <v>0.26600000000000001</v>
      </c>
      <c r="I57" s="1">
        <f t="shared" si="40"/>
        <v>0.33200000000000002</v>
      </c>
      <c r="J57" s="1">
        <f t="shared" si="40"/>
        <v>0.4</v>
      </c>
      <c r="K57" s="2">
        <v>1</v>
      </c>
      <c r="L57" s="5" t="s">
        <v>8</v>
      </c>
      <c r="M57" s="1">
        <f>(B35+(X13*100))*(1+($X35*100))</f>
        <v>0.4</v>
      </c>
      <c r="N57" s="1">
        <f t="shared" ref="N57:U57" si="41">(C35+(Y13*100))*(1+($X35*100))</f>
        <v>0.4</v>
      </c>
      <c r="O57" s="1">
        <f t="shared" si="41"/>
        <v>0.46600000000000003</v>
      </c>
      <c r="P57" s="1">
        <f t="shared" si="41"/>
        <v>0.4</v>
      </c>
      <c r="Q57" s="1">
        <f t="shared" si="41"/>
        <v>0.33200000000000002</v>
      </c>
      <c r="R57" s="1">
        <f t="shared" si="41"/>
        <v>0.33200000000000002</v>
      </c>
      <c r="S57" s="1">
        <f t="shared" si="41"/>
        <v>0.26600000000000001</v>
      </c>
      <c r="T57" s="1">
        <f t="shared" si="41"/>
        <v>0.33200000000000002</v>
      </c>
      <c r="U57" s="1">
        <f t="shared" si="41"/>
        <v>0.4</v>
      </c>
      <c r="W57" s="5" t="s">
        <v>8</v>
      </c>
      <c r="X57" s="1">
        <f t="shared" si="23"/>
        <v>0.26600000000000001</v>
      </c>
      <c r="Y57" s="1">
        <f t="shared" si="24"/>
        <v>0.46600000000000003</v>
      </c>
    </row>
    <row r="58" spans="1:25" x14ac:dyDescent="0.25">
      <c r="A58" s="5" t="s">
        <v>1</v>
      </c>
      <c r="B58" s="1">
        <f t="shared" ref="B58:J58" si="42">B36*(1+($X36*100))</f>
        <v>9.375E-2</v>
      </c>
      <c r="C58" s="1">
        <f t="shared" si="42"/>
        <v>0.15625</v>
      </c>
      <c r="D58" s="1">
        <f t="shared" si="42"/>
        <v>0.15625</v>
      </c>
      <c r="E58" s="1">
        <f t="shared" si="42"/>
        <v>0.1875</v>
      </c>
      <c r="F58" s="1">
        <f t="shared" si="42"/>
        <v>0.125</v>
      </c>
      <c r="G58" s="1">
        <f t="shared" si="42"/>
        <v>0.125</v>
      </c>
      <c r="H58" s="1">
        <f t="shared" si="42"/>
        <v>0.125</v>
      </c>
      <c r="I58" s="1">
        <f t="shared" si="42"/>
        <v>0.125</v>
      </c>
      <c r="J58" s="1">
        <f t="shared" si="42"/>
        <v>6.25E-2</v>
      </c>
      <c r="K58" s="2">
        <v>1</v>
      </c>
      <c r="L58" s="5" t="s">
        <v>1</v>
      </c>
      <c r="M58" s="1">
        <f>(B36+(X14*100))*(1+($X36*100))</f>
        <v>9.375E-2</v>
      </c>
      <c r="N58" s="1">
        <f t="shared" ref="N58:U58" si="43">(C36+(Y14*100))*(1+($X36*100))</f>
        <v>0.15625</v>
      </c>
      <c r="O58" s="1">
        <f t="shared" si="43"/>
        <v>0.15625</v>
      </c>
      <c r="P58" s="1">
        <f t="shared" si="43"/>
        <v>0.1875</v>
      </c>
      <c r="Q58" s="1">
        <f t="shared" si="43"/>
        <v>0.125</v>
      </c>
      <c r="R58" s="1">
        <f t="shared" si="43"/>
        <v>0.125</v>
      </c>
      <c r="S58" s="1">
        <f t="shared" si="43"/>
        <v>0.125</v>
      </c>
      <c r="T58" s="1">
        <f t="shared" si="43"/>
        <v>0.125</v>
      </c>
      <c r="U58" s="1">
        <f t="shared" si="43"/>
        <v>6.25E-2</v>
      </c>
      <c r="W58" s="5" t="s">
        <v>1</v>
      </c>
      <c r="X58" s="1">
        <f t="shared" si="23"/>
        <v>6.25E-2</v>
      </c>
      <c r="Y58" s="1">
        <f t="shared" si="24"/>
        <v>0.1875</v>
      </c>
    </row>
    <row r="59" spans="1:25" x14ac:dyDescent="0.25">
      <c r="A59" s="6" t="s">
        <v>9</v>
      </c>
      <c r="B59" s="1">
        <f t="shared" ref="B59:J59" si="44">B37+($X37*100)</f>
        <v>50</v>
      </c>
      <c r="C59" s="1">
        <f t="shared" si="44"/>
        <v>50</v>
      </c>
      <c r="D59" s="1">
        <f t="shared" si="44"/>
        <v>50</v>
      </c>
      <c r="E59" s="1">
        <f t="shared" si="44"/>
        <v>50</v>
      </c>
      <c r="F59" s="1">
        <f t="shared" si="44"/>
        <v>50</v>
      </c>
      <c r="G59" s="1">
        <f t="shared" si="44"/>
        <v>50</v>
      </c>
      <c r="H59" s="1">
        <f t="shared" si="44"/>
        <v>50</v>
      </c>
      <c r="I59" s="1">
        <f t="shared" si="44"/>
        <v>50</v>
      </c>
      <c r="J59" s="1">
        <f t="shared" si="44"/>
        <v>50</v>
      </c>
      <c r="K59" s="2">
        <v>0</v>
      </c>
      <c r="L59" s="6" t="s">
        <v>9</v>
      </c>
      <c r="M59" s="1">
        <f>B37+(X15*100)+($X37*100)</f>
        <v>50</v>
      </c>
      <c r="N59" s="1">
        <f t="shared" ref="N59:U59" si="45">C37+(Y15*100)+($X37*100)</f>
        <v>50</v>
      </c>
      <c r="O59" s="1">
        <f t="shared" si="45"/>
        <v>50</v>
      </c>
      <c r="P59" s="1">
        <f t="shared" si="45"/>
        <v>50</v>
      </c>
      <c r="Q59" s="1">
        <f t="shared" si="45"/>
        <v>50</v>
      </c>
      <c r="R59" s="1">
        <f t="shared" si="45"/>
        <v>50</v>
      </c>
      <c r="S59" s="1">
        <f t="shared" si="45"/>
        <v>100</v>
      </c>
      <c r="T59" s="1">
        <f t="shared" si="45"/>
        <v>50</v>
      </c>
      <c r="U59" s="1">
        <f t="shared" si="45"/>
        <v>50</v>
      </c>
      <c r="W59" s="6" t="s">
        <v>9</v>
      </c>
      <c r="X59" s="1">
        <f t="shared" si="23"/>
        <v>50</v>
      </c>
      <c r="Y59" s="1">
        <f t="shared" si="24"/>
        <v>100</v>
      </c>
    </row>
    <row r="60" spans="1:25" x14ac:dyDescent="0.25">
      <c r="A60" s="6" t="s">
        <v>11</v>
      </c>
      <c r="B60" s="1">
        <f t="shared" ref="B60:J60" si="46">B38+($X38*100)</f>
        <v>50</v>
      </c>
      <c r="C60" s="1">
        <f t="shared" si="46"/>
        <v>50</v>
      </c>
      <c r="D60" s="1">
        <f t="shared" si="46"/>
        <v>50</v>
      </c>
      <c r="E60" s="1">
        <f t="shared" si="46"/>
        <v>50</v>
      </c>
      <c r="F60" s="1">
        <f t="shared" si="46"/>
        <v>50</v>
      </c>
      <c r="G60" s="1">
        <f t="shared" si="46"/>
        <v>50</v>
      </c>
      <c r="H60" s="1">
        <f t="shared" si="46"/>
        <v>50</v>
      </c>
      <c r="I60" s="1">
        <f t="shared" si="46"/>
        <v>50</v>
      </c>
      <c r="J60" s="1">
        <f t="shared" si="46"/>
        <v>50</v>
      </c>
      <c r="K60" s="2">
        <v>0</v>
      </c>
      <c r="L60" s="6" t="s">
        <v>11</v>
      </c>
      <c r="M60" s="1">
        <f>B38+(X16*100)+($X38*100)</f>
        <v>50</v>
      </c>
      <c r="N60" s="1">
        <f t="shared" ref="N60:U60" si="47">C38+(Y16*100)+($X38*100)</f>
        <v>50</v>
      </c>
      <c r="O60" s="1">
        <f t="shared" si="47"/>
        <v>50</v>
      </c>
      <c r="P60" s="1">
        <f t="shared" si="47"/>
        <v>50</v>
      </c>
      <c r="Q60" s="1">
        <f t="shared" si="47"/>
        <v>50</v>
      </c>
      <c r="R60" s="1">
        <f t="shared" si="47"/>
        <v>50</v>
      </c>
      <c r="S60" s="1">
        <f t="shared" si="47"/>
        <v>100</v>
      </c>
      <c r="T60" s="1">
        <f t="shared" si="47"/>
        <v>50</v>
      </c>
      <c r="U60" s="1">
        <f t="shared" si="47"/>
        <v>50</v>
      </c>
      <c r="W60" s="6" t="s">
        <v>11</v>
      </c>
      <c r="X60" s="1">
        <f t="shared" si="23"/>
        <v>50</v>
      </c>
      <c r="Y60" s="1">
        <f t="shared" si="24"/>
        <v>100</v>
      </c>
    </row>
    <row r="61" spans="1:25" x14ac:dyDescent="0.25">
      <c r="A61" s="9" t="s">
        <v>4</v>
      </c>
      <c r="B61" s="1">
        <f t="shared" ref="B61:J61" si="48">B39*(1+($X39*100))</f>
        <v>30</v>
      </c>
      <c r="C61" s="1">
        <f t="shared" si="48"/>
        <v>50</v>
      </c>
      <c r="D61" s="1">
        <f t="shared" si="48"/>
        <v>50</v>
      </c>
      <c r="E61" s="1">
        <f t="shared" si="48"/>
        <v>40</v>
      </c>
      <c r="F61" s="1">
        <f t="shared" si="48"/>
        <v>60</v>
      </c>
      <c r="G61" s="1">
        <f t="shared" si="48"/>
        <v>50</v>
      </c>
      <c r="H61" s="1">
        <f t="shared" si="48"/>
        <v>50</v>
      </c>
      <c r="I61" s="1">
        <f t="shared" si="48"/>
        <v>60</v>
      </c>
      <c r="J61" s="1">
        <f t="shared" si="48"/>
        <v>40</v>
      </c>
      <c r="K61" s="2">
        <v>2</v>
      </c>
      <c r="L61" s="9" t="s">
        <v>4</v>
      </c>
      <c r="M61" s="1">
        <f>(B39+(X17*100))*(1+($X39*100))</f>
        <v>60</v>
      </c>
      <c r="N61" s="1">
        <f t="shared" ref="N61:U61" si="49">(C39+(Y17*100))*(1+($X39*100))</f>
        <v>100</v>
      </c>
      <c r="O61" s="1">
        <f t="shared" si="49"/>
        <v>100</v>
      </c>
      <c r="P61" s="1">
        <f t="shared" si="49"/>
        <v>80</v>
      </c>
      <c r="Q61" s="1">
        <f t="shared" si="49"/>
        <v>120</v>
      </c>
      <c r="R61" s="1">
        <f t="shared" si="49"/>
        <v>100</v>
      </c>
      <c r="S61" s="1">
        <f t="shared" si="49"/>
        <v>100</v>
      </c>
      <c r="T61" s="1">
        <f t="shared" si="49"/>
        <v>120</v>
      </c>
      <c r="U61" s="1">
        <f t="shared" si="49"/>
        <v>80</v>
      </c>
      <c r="W61" s="9" t="s">
        <v>4</v>
      </c>
      <c r="X61" s="1">
        <f t="shared" si="23"/>
        <v>60</v>
      </c>
      <c r="Y61" s="1">
        <f t="shared" si="24"/>
        <v>120</v>
      </c>
    </row>
    <row r="62" spans="1:25" x14ac:dyDescent="0.25">
      <c r="A62" s="7" t="s">
        <v>10</v>
      </c>
      <c r="B62" s="1">
        <f t="shared" ref="B62:J62" si="50">B40+($X40*100)</f>
        <v>50</v>
      </c>
      <c r="C62" s="1">
        <f t="shared" si="50"/>
        <v>50</v>
      </c>
      <c r="D62" s="1">
        <f t="shared" si="50"/>
        <v>50</v>
      </c>
      <c r="E62" s="1">
        <f t="shared" si="50"/>
        <v>50</v>
      </c>
      <c r="F62" s="1">
        <f t="shared" si="50"/>
        <v>50</v>
      </c>
      <c r="G62" s="1">
        <f t="shared" si="50"/>
        <v>50</v>
      </c>
      <c r="H62" s="1">
        <f t="shared" si="50"/>
        <v>50</v>
      </c>
      <c r="I62" s="1">
        <f t="shared" si="50"/>
        <v>50</v>
      </c>
      <c r="J62" s="1">
        <f t="shared" si="50"/>
        <v>50</v>
      </c>
      <c r="K62" s="2">
        <v>0</v>
      </c>
      <c r="L62" s="7" t="s">
        <v>10</v>
      </c>
      <c r="M62" s="1">
        <f>B40+(X18*100)+($X40*100)</f>
        <v>50</v>
      </c>
      <c r="N62" s="1">
        <f t="shared" ref="N62:U62" si="51">C40+(Y18*100)+($X40*100)</f>
        <v>50</v>
      </c>
      <c r="O62" s="1">
        <f t="shared" si="51"/>
        <v>50</v>
      </c>
      <c r="P62" s="1">
        <f t="shared" si="51"/>
        <v>50</v>
      </c>
      <c r="Q62" s="1">
        <f t="shared" si="51"/>
        <v>75</v>
      </c>
      <c r="R62" s="1">
        <f t="shared" si="51"/>
        <v>75</v>
      </c>
      <c r="S62" s="1">
        <f t="shared" si="51"/>
        <v>100</v>
      </c>
      <c r="T62" s="1">
        <f t="shared" si="51"/>
        <v>50</v>
      </c>
      <c r="U62" s="1">
        <f t="shared" si="51"/>
        <v>50</v>
      </c>
      <c r="W62" s="7" t="s">
        <v>10</v>
      </c>
      <c r="X62" s="1">
        <f t="shared" si="23"/>
        <v>50</v>
      </c>
      <c r="Y62" s="1">
        <f t="shared" si="24"/>
        <v>100</v>
      </c>
    </row>
    <row r="63" spans="1:25" x14ac:dyDescent="0.25">
      <c r="A63" s="7" t="s">
        <v>7</v>
      </c>
      <c r="B63" s="1">
        <f t="shared" ref="B63:J63" si="52">B41*(1+($X41*100))</f>
        <v>0.33200000000000002</v>
      </c>
      <c r="C63" s="1">
        <f t="shared" si="52"/>
        <v>0.4</v>
      </c>
      <c r="D63" s="1">
        <f t="shared" si="52"/>
        <v>0.33200000000000002</v>
      </c>
      <c r="E63" s="1">
        <f t="shared" si="52"/>
        <v>0.26600000000000001</v>
      </c>
      <c r="F63" s="1">
        <f t="shared" si="52"/>
        <v>0.46600000000000003</v>
      </c>
      <c r="G63" s="1">
        <f t="shared" si="52"/>
        <v>0.4</v>
      </c>
      <c r="H63" s="1">
        <f t="shared" si="52"/>
        <v>0.4</v>
      </c>
      <c r="I63" s="1">
        <f t="shared" si="52"/>
        <v>0.4</v>
      </c>
      <c r="J63" s="1">
        <f t="shared" si="52"/>
        <v>0.33200000000000002</v>
      </c>
      <c r="K63" s="2">
        <v>1</v>
      </c>
      <c r="L63" s="7" t="s">
        <v>7</v>
      </c>
      <c r="M63" s="1">
        <f>(B41+(X19*100))*(1+($X41*100))</f>
        <v>0.33200000000000002</v>
      </c>
      <c r="N63" s="1">
        <f t="shared" ref="N63:U63" si="53">(C41+(Y19*100))*(1+($X41*100))</f>
        <v>0.4</v>
      </c>
      <c r="O63" s="1">
        <f t="shared" si="53"/>
        <v>0.33200000000000002</v>
      </c>
      <c r="P63" s="1">
        <f t="shared" si="53"/>
        <v>0.26600000000000001</v>
      </c>
      <c r="Q63" s="1">
        <f t="shared" si="53"/>
        <v>0.46600000000000003</v>
      </c>
      <c r="R63" s="1">
        <f t="shared" si="53"/>
        <v>0.4</v>
      </c>
      <c r="S63" s="1">
        <f t="shared" si="53"/>
        <v>0.4</v>
      </c>
      <c r="T63" s="1">
        <f t="shared" si="53"/>
        <v>0.4</v>
      </c>
      <c r="U63" s="1">
        <f t="shared" si="53"/>
        <v>0.33200000000000002</v>
      </c>
      <c r="W63" s="7" t="s">
        <v>7</v>
      </c>
      <c r="X63" s="1">
        <f t="shared" si="23"/>
        <v>0.26600000000000001</v>
      </c>
      <c r="Y63" s="1">
        <f t="shared" si="24"/>
        <v>0.46600000000000003</v>
      </c>
    </row>
    <row r="64" spans="1:25" x14ac:dyDescent="0.25">
      <c r="A64" s="8" t="s">
        <v>15</v>
      </c>
      <c r="B64" s="1">
        <f t="shared" ref="B64:J64" si="54">B42+($X42*100)</f>
        <v>100</v>
      </c>
      <c r="C64" s="1">
        <f t="shared" si="54"/>
        <v>100</v>
      </c>
      <c r="D64" s="1">
        <f t="shared" si="54"/>
        <v>100</v>
      </c>
      <c r="E64" s="1">
        <f t="shared" si="54"/>
        <v>100</v>
      </c>
      <c r="F64" s="1">
        <f t="shared" si="54"/>
        <v>100</v>
      </c>
      <c r="G64" s="1">
        <f t="shared" si="54"/>
        <v>100</v>
      </c>
      <c r="H64" s="1">
        <f t="shared" si="54"/>
        <v>100</v>
      </c>
      <c r="I64" s="1">
        <f t="shared" si="54"/>
        <v>100</v>
      </c>
      <c r="J64" s="1">
        <f t="shared" si="54"/>
        <v>100</v>
      </c>
      <c r="K64" s="2">
        <v>0</v>
      </c>
      <c r="L64" s="8" t="s">
        <v>15</v>
      </c>
      <c r="M64" s="1">
        <f>B42+(X20*100)+($X42*100)</f>
        <v>100</v>
      </c>
      <c r="N64" s="1">
        <f t="shared" ref="N64:U64" si="55">C42+(Y20*100)+($X42*100)</f>
        <v>100</v>
      </c>
      <c r="O64" s="1">
        <f t="shared" si="55"/>
        <v>100</v>
      </c>
      <c r="P64" s="1">
        <f t="shared" si="55"/>
        <v>100</v>
      </c>
      <c r="Q64" s="1">
        <f t="shared" si="55"/>
        <v>150</v>
      </c>
      <c r="R64" s="1">
        <f t="shared" si="55"/>
        <v>200</v>
      </c>
      <c r="S64" s="1">
        <f t="shared" si="55"/>
        <v>100</v>
      </c>
      <c r="T64" s="1">
        <f t="shared" si="55"/>
        <v>100</v>
      </c>
      <c r="U64" s="1">
        <f t="shared" si="55"/>
        <v>100</v>
      </c>
      <c r="W64" s="8" t="s">
        <v>15</v>
      </c>
      <c r="X64" s="1">
        <f t="shared" si="23"/>
        <v>100</v>
      </c>
      <c r="Y64" s="1">
        <f t="shared" si="24"/>
        <v>200</v>
      </c>
    </row>
    <row r="65" spans="1:25" x14ac:dyDescent="0.25">
      <c r="A65" s="12" t="s">
        <v>14</v>
      </c>
      <c r="B65" s="1">
        <f t="shared" ref="B65:J65" si="56">B43+($X43*100)</f>
        <v>25</v>
      </c>
      <c r="C65" s="1">
        <f t="shared" si="56"/>
        <v>25</v>
      </c>
      <c r="D65" s="1">
        <f t="shared" si="56"/>
        <v>25</v>
      </c>
      <c r="E65" s="1">
        <f t="shared" si="56"/>
        <v>25</v>
      </c>
      <c r="F65" s="1">
        <f t="shared" si="56"/>
        <v>25</v>
      </c>
      <c r="G65" s="1">
        <f t="shared" si="56"/>
        <v>25</v>
      </c>
      <c r="H65" s="1">
        <f t="shared" si="56"/>
        <v>25</v>
      </c>
      <c r="I65" s="1">
        <f t="shared" si="56"/>
        <v>25</v>
      </c>
      <c r="J65" s="1">
        <f t="shared" si="56"/>
        <v>25</v>
      </c>
      <c r="K65" s="2">
        <v>0</v>
      </c>
      <c r="L65" s="12" t="s">
        <v>14</v>
      </c>
      <c r="M65" s="1">
        <f>B43+(X21*100)+($X43*100)</f>
        <v>25</v>
      </c>
      <c r="N65" s="1">
        <f t="shared" ref="N65:U65" si="57">C43+(Y21*100)+($X43*100)</f>
        <v>25</v>
      </c>
      <c r="O65" s="1">
        <f t="shared" si="57"/>
        <v>25</v>
      </c>
      <c r="P65" s="1">
        <f t="shared" si="57"/>
        <v>25</v>
      </c>
      <c r="Q65" s="1">
        <f t="shared" si="57"/>
        <v>45</v>
      </c>
      <c r="R65" s="1">
        <f t="shared" si="57"/>
        <v>65</v>
      </c>
      <c r="S65" s="1">
        <f t="shared" si="57"/>
        <v>25</v>
      </c>
      <c r="T65" s="1">
        <f t="shared" si="57"/>
        <v>25</v>
      </c>
      <c r="U65" s="1">
        <f t="shared" si="57"/>
        <v>25</v>
      </c>
      <c r="W65" s="12" t="s">
        <v>14</v>
      </c>
      <c r="X65" s="1">
        <f t="shared" si="23"/>
        <v>25</v>
      </c>
      <c r="Y65" s="1">
        <f t="shared" si="24"/>
        <v>65</v>
      </c>
    </row>
    <row r="66" spans="1:25" x14ac:dyDescent="0.25">
      <c r="A66" s="8" t="s">
        <v>19</v>
      </c>
      <c r="B66" s="1">
        <f>B44+($X44*100)</f>
        <v>50</v>
      </c>
      <c r="C66" s="1">
        <f t="shared" ref="C66:J66" si="58">C44+($X44*100)</f>
        <v>50</v>
      </c>
      <c r="D66" s="1">
        <f t="shared" si="58"/>
        <v>50</v>
      </c>
      <c r="E66" s="1">
        <f t="shared" si="58"/>
        <v>50</v>
      </c>
      <c r="F66" s="1">
        <f t="shared" si="58"/>
        <v>50</v>
      </c>
      <c r="G66" s="1">
        <f t="shared" si="58"/>
        <v>50</v>
      </c>
      <c r="H66" s="1">
        <f t="shared" si="58"/>
        <v>50</v>
      </c>
      <c r="I66" s="1">
        <f t="shared" si="58"/>
        <v>50</v>
      </c>
      <c r="J66" s="1">
        <f t="shared" si="58"/>
        <v>50</v>
      </c>
      <c r="K66" s="2">
        <v>1</v>
      </c>
      <c r="L66" s="8" t="s">
        <v>19</v>
      </c>
      <c r="M66" s="1">
        <f>B44+(X22*100)+($X44*100)</f>
        <v>50</v>
      </c>
      <c r="N66" s="1">
        <f t="shared" ref="N66:U66" si="59">C44+(Y22*100)+($X44*100)</f>
        <v>100</v>
      </c>
      <c r="O66" s="1">
        <f t="shared" si="59"/>
        <v>50</v>
      </c>
      <c r="P66" s="1">
        <f t="shared" si="59"/>
        <v>50</v>
      </c>
      <c r="Q66" s="1">
        <f t="shared" si="59"/>
        <v>100</v>
      </c>
      <c r="R66" s="1">
        <f t="shared" si="59"/>
        <v>150</v>
      </c>
      <c r="S66" s="1">
        <f t="shared" si="59"/>
        <v>50</v>
      </c>
      <c r="T66" s="1">
        <f t="shared" si="59"/>
        <v>50</v>
      </c>
      <c r="U66" s="1">
        <f t="shared" si="59"/>
        <v>50</v>
      </c>
      <c r="W66" s="8" t="s">
        <v>19</v>
      </c>
      <c r="X66" s="1">
        <f t="shared" si="23"/>
        <v>50</v>
      </c>
      <c r="Y66" s="1">
        <f t="shared" si="24"/>
        <v>150</v>
      </c>
    </row>
    <row r="75" spans="1:25" x14ac:dyDescent="0.25">
      <c r="Y75" s="14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1491-BF6D-4FED-8218-2048DD01284A}">
  <dimension ref="E1:S44"/>
  <sheetViews>
    <sheetView tabSelected="1" topLeftCell="A7" zoomScale="145" zoomScaleNormal="145" workbookViewId="0">
      <selection activeCell="F16" sqref="F16"/>
    </sheetView>
  </sheetViews>
  <sheetFormatPr baseColWidth="10" defaultColWidth="2.7109375" defaultRowHeight="15" x14ac:dyDescent="0.25"/>
  <cols>
    <col min="5" max="5" width="4.140625" bestFit="1" customWidth="1"/>
    <col min="6" max="6" width="7.28515625" bestFit="1" customWidth="1"/>
    <col min="7" max="7" width="22.5703125" bestFit="1" customWidth="1"/>
    <col min="8" max="8" width="13" bestFit="1" customWidth="1"/>
    <col min="9" max="9" width="11" bestFit="1" customWidth="1"/>
    <col min="10" max="10" width="16.5703125" bestFit="1" customWidth="1"/>
    <col min="11" max="11" width="14.140625" bestFit="1" customWidth="1"/>
    <col min="12" max="12" width="15.85546875" bestFit="1" customWidth="1"/>
    <col min="13" max="13" width="12.85546875" bestFit="1" customWidth="1"/>
    <col min="14" max="14" width="10" bestFit="1" customWidth="1"/>
    <col min="15" max="15" width="9.5703125" bestFit="1" customWidth="1"/>
    <col min="16" max="16" width="17.140625" bestFit="1" customWidth="1"/>
    <col min="17" max="17" width="10.140625" bestFit="1" customWidth="1"/>
    <col min="18" max="18" width="27.85546875" bestFit="1" customWidth="1"/>
    <col min="19" max="19" width="16.28515625" bestFit="1" customWidth="1"/>
  </cols>
  <sheetData>
    <row r="1" spans="5:19" x14ac:dyDescent="0.25">
      <c r="G1" s="37" t="s">
        <v>100</v>
      </c>
      <c r="H1" s="36" t="s">
        <v>99</v>
      </c>
      <c r="I1" s="35" t="s">
        <v>98</v>
      </c>
      <c r="J1" s="34" t="s">
        <v>97</v>
      </c>
      <c r="K1" s="33" t="s">
        <v>96</v>
      </c>
      <c r="L1" s="32" t="s">
        <v>95</v>
      </c>
      <c r="M1" s="31" t="s">
        <v>94</v>
      </c>
      <c r="N1" s="30" t="s">
        <v>93</v>
      </c>
      <c r="O1" s="29" t="s">
        <v>92</v>
      </c>
      <c r="P1" s="29" t="s">
        <v>91</v>
      </c>
      <c r="Q1" s="29" t="s">
        <v>90</v>
      </c>
      <c r="R1" s="29" t="s">
        <v>89</v>
      </c>
      <c r="S1" s="29" t="s">
        <v>88</v>
      </c>
    </row>
    <row r="2" spans="5:19" x14ac:dyDescent="0.25">
      <c r="E2">
        <f>Tabla1[[#This Row],[Total]]*20</f>
        <v>160</v>
      </c>
      <c r="F2" t="s">
        <v>1013</v>
      </c>
      <c r="G2" s="25" t="s">
        <v>87</v>
      </c>
      <c r="H2" s="24">
        <v>1</v>
      </c>
      <c r="I2" s="23">
        <v>1</v>
      </c>
      <c r="J2" s="22">
        <v>3</v>
      </c>
      <c r="K2" s="21">
        <v>1</v>
      </c>
      <c r="L2" s="20">
        <v>1</v>
      </c>
      <c r="M2" s="19">
        <v>1</v>
      </c>
      <c r="N2" s="26">
        <f>SUM(Tabla1[[#This Row],[destreza]:[carisma]])</f>
        <v>8</v>
      </c>
      <c r="O2" s="2">
        <f>20+(Tabla1[[#This Row],[constitucion]]*5)</f>
        <v>35</v>
      </c>
      <c r="P2" s="2">
        <f>Tabla1[[#This Row],[constitucion]]*0.1</f>
        <v>0.30000000000000004</v>
      </c>
      <c r="Q2" s="2">
        <f>1+Tabla1[[#This Row],[fuerza]]</f>
        <v>2</v>
      </c>
      <c r="R2" s="2">
        <f>0.1+(Tabla1[[#This Row],[destreza]]*0.04)</f>
        <v>0.14000000000000001</v>
      </c>
      <c r="S2" s="2">
        <f>4-(Tabla1[[#This Row],[destreza]]*0.3)</f>
        <v>3.7</v>
      </c>
    </row>
    <row r="3" spans="5:19" x14ac:dyDescent="0.25">
      <c r="E3">
        <f>Tabla1[[#This Row],[Total]]*20</f>
        <v>240</v>
      </c>
      <c r="F3" t="s">
        <v>1013</v>
      </c>
      <c r="G3" s="25" t="s">
        <v>86</v>
      </c>
      <c r="H3" s="24">
        <v>3</v>
      </c>
      <c r="I3" s="23">
        <v>2</v>
      </c>
      <c r="J3" s="22">
        <v>2</v>
      </c>
      <c r="K3" s="21">
        <v>2</v>
      </c>
      <c r="L3" s="20">
        <v>1</v>
      </c>
      <c r="M3" s="19">
        <v>2</v>
      </c>
      <c r="N3" s="28">
        <f>SUM(Tabla1[[#This Row],[destreza]:[carisma]])</f>
        <v>12</v>
      </c>
      <c r="O3" s="2">
        <f>20+(Tabla1[[#This Row],[constitucion]]*5)</f>
        <v>30</v>
      </c>
      <c r="P3" s="2">
        <f>Tabla1[[#This Row],[constitucion]]*0.1</f>
        <v>0.2</v>
      </c>
      <c r="Q3" s="2">
        <f>1+Tabla1[[#This Row],[fuerza]]</f>
        <v>3</v>
      </c>
      <c r="R3" s="2">
        <f>0.1+(Tabla1[[#This Row],[destreza]]*0.04)</f>
        <v>0.22</v>
      </c>
      <c r="S3" s="2">
        <f>4-(Tabla1[[#This Row],[destreza]]*0.3)</f>
        <v>3.1</v>
      </c>
    </row>
    <row r="4" spans="5:19" x14ac:dyDescent="0.25">
      <c r="E4">
        <f>Tabla1[[#This Row],[Total]]*20</f>
        <v>260</v>
      </c>
      <c r="F4" t="s">
        <v>1013</v>
      </c>
      <c r="G4" s="25" t="s">
        <v>85</v>
      </c>
      <c r="H4" s="24">
        <v>2</v>
      </c>
      <c r="I4" s="23">
        <v>2</v>
      </c>
      <c r="J4" s="22">
        <v>4</v>
      </c>
      <c r="K4" s="21">
        <v>2</v>
      </c>
      <c r="L4" s="20">
        <v>2</v>
      </c>
      <c r="M4" s="19">
        <v>1</v>
      </c>
      <c r="N4" s="26">
        <f>SUM(Tabla1[[#This Row],[destreza]:[carisma]])</f>
        <v>13</v>
      </c>
      <c r="O4" s="2">
        <f>20+(Tabla1[[#This Row],[constitucion]]*5)</f>
        <v>40</v>
      </c>
      <c r="P4" s="2">
        <f>Tabla1[[#This Row],[constitucion]]*0.1</f>
        <v>0.4</v>
      </c>
      <c r="Q4" s="2">
        <f>1+Tabla1[[#This Row],[fuerza]]</f>
        <v>3</v>
      </c>
      <c r="R4" s="2">
        <f>0.1+(Tabla1[[#This Row],[destreza]]*0.04)</f>
        <v>0.18</v>
      </c>
      <c r="S4" s="2">
        <f>4-(Tabla1[[#This Row],[destreza]]*0.3)</f>
        <v>3.4</v>
      </c>
    </row>
    <row r="5" spans="5:19" x14ac:dyDescent="0.25">
      <c r="E5">
        <f>Tabla1[[#This Row],[Total]]*20</f>
        <v>300</v>
      </c>
      <c r="F5" t="s">
        <v>1013</v>
      </c>
      <c r="G5" s="25" t="s">
        <v>84</v>
      </c>
      <c r="H5" s="24">
        <v>4</v>
      </c>
      <c r="I5" s="23">
        <v>1</v>
      </c>
      <c r="J5" s="22">
        <v>2</v>
      </c>
      <c r="K5" s="21">
        <v>3</v>
      </c>
      <c r="L5" s="20">
        <v>3</v>
      </c>
      <c r="M5" s="19">
        <v>2</v>
      </c>
      <c r="N5" s="26">
        <f>SUM(Tabla1[[#This Row],[destreza]:[carisma]])</f>
        <v>15</v>
      </c>
      <c r="O5" s="2">
        <f>20+(Tabla1[[#This Row],[constitucion]]*5)</f>
        <v>30</v>
      </c>
      <c r="P5" s="2">
        <f>Tabla1[[#This Row],[constitucion]]*0.1</f>
        <v>0.2</v>
      </c>
      <c r="Q5" s="2">
        <f>1+Tabla1[[#This Row],[fuerza]]</f>
        <v>2</v>
      </c>
      <c r="R5" s="2">
        <f>0.1+(Tabla1[[#This Row],[destreza]]*0.04)</f>
        <v>0.26</v>
      </c>
      <c r="S5" s="2">
        <f>4-(Tabla1[[#This Row],[destreza]]*0.3)</f>
        <v>2.8</v>
      </c>
    </row>
    <row r="6" spans="5:19" x14ac:dyDescent="0.25">
      <c r="E6">
        <f>Tabla1[[#This Row],[Total]]*20</f>
        <v>340</v>
      </c>
      <c r="F6" t="s">
        <v>1013</v>
      </c>
      <c r="G6" s="25" t="s">
        <v>83</v>
      </c>
      <c r="H6" s="24">
        <v>3</v>
      </c>
      <c r="I6" s="23">
        <v>3</v>
      </c>
      <c r="J6" s="22">
        <v>3</v>
      </c>
      <c r="K6" s="21">
        <v>2</v>
      </c>
      <c r="L6" s="20">
        <v>3</v>
      </c>
      <c r="M6" s="19">
        <v>3</v>
      </c>
      <c r="N6" s="26">
        <f>SUM(Tabla1[[#This Row],[destreza]:[carisma]])</f>
        <v>17</v>
      </c>
      <c r="O6" s="2">
        <f>20+(Tabla1[[#This Row],[constitucion]]*5)</f>
        <v>35</v>
      </c>
      <c r="P6" s="2">
        <f>Tabla1[[#This Row],[constitucion]]*0.1</f>
        <v>0.30000000000000004</v>
      </c>
      <c r="Q6" s="2">
        <f>1+Tabla1[[#This Row],[fuerza]]</f>
        <v>4</v>
      </c>
      <c r="R6" s="2">
        <f>0.1+(Tabla1[[#This Row],[destreza]]*0.04)</f>
        <v>0.22</v>
      </c>
      <c r="S6" s="2">
        <f>4-(Tabla1[[#This Row],[destreza]]*0.3)</f>
        <v>3.1</v>
      </c>
    </row>
    <row r="7" spans="5:19" x14ac:dyDescent="0.25">
      <c r="E7">
        <f>Tabla1[[#This Row],[Total]]*20</f>
        <v>360</v>
      </c>
      <c r="F7" t="s">
        <v>1013</v>
      </c>
      <c r="G7" s="25" t="s">
        <v>82</v>
      </c>
      <c r="H7" s="24">
        <v>4</v>
      </c>
      <c r="I7" s="23">
        <v>3</v>
      </c>
      <c r="J7" s="22">
        <v>4</v>
      </c>
      <c r="K7" s="21">
        <v>2</v>
      </c>
      <c r="L7" s="20">
        <v>2</v>
      </c>
      <c r="M7" s="19">
        <v>3</v>
      </c>
      <c r="N7" s="26">
        <f>SUM(Tabla1[[#This Row],[destreza]:[carisma]])</f>
        <v>18</v>
      </c>
      <c r="O7" s="2">
        <f>20+(Tabla1[[#This Row],[constitucion]]*5)</f>
        <v>40</v>
      </c>
      <c r="P7" s="2">
        <f>Tabla1[[#This Row],[constitucion]]*0.1</f>
        <v>0.4</v>
      </c>
      <c r="Q7" s="2">
        <f>1+Tabla1[[#This Row],[fuerza]]</f>
        <v>4</v>
      </c>
      <c r="R7" s="2">
        <f>0.1+(Tabla1[[#This Row],[destreza]]*0.04)</f>
        <v>0.26</v>
      </c>
      <c r="S7" s="2">
        <f>4-(Tabla1[[#This Row],[destreza]]*0.3)</f>
        <v>2.8</v>
      </c>
    </row>
    <row r="8" spans="5:19" x14ac:dyDescent="0.25">
      <c r="E8">
        <f>Tabla1[[#This Row],[Total]]*20</f>
        <v>360</v>
      </c>
      <c r="F8" t="s">
        <v>1013</v>
      </c>
      <c r="G8" s="25" t="s">
        <v>81</v>
      </c>
      <c r="H8" s="24">
        <v>5</v>
      </c>
      <c r="I8" s="23">
        <v>2</v>
      </c>
      <c r="J8" s="22">
        <v>3</v>
      </c>
      <c r="K8" s="21">
        <v>3</v>
      </c>
      <c r="L8" s="20">
        <v>2</v>
      </c>
      <c r="M8" s="19">
        <v>3</v>
      </c>
      <c r="N8" s="26">
        <f>SUM(Tabla1[[#This Row],[destreza]:[carisma]])</f>
        <v>18</v>
      </c>
      <c r="O8" s="2">
        <f>20+(Tabla1[[#This Row],[constitucion]]*5)</f>
        <v>35</v>
      </c>
      <c r="P8" s="2">
        <f>Tabla1[[#This Row],[constitucion]]*0.1</f>
        <v>0.30000000000000004</v>
      </c>
      <c r="Q8" s="2">
        <f>1+Tabla1[[#This Row],[fuerza]]</f>
        <v>3</v>
      </c>
      <c r="R8" s="2">
        <f>0.1+(Tabla1[[#This Row],[destreza]]*0.04)</f>
        <v>0.30000000000000004</v>
      </c>
      <c r="S8" s="2">
        <f>4-(Tabla1[[#This Row],[destreza]]*0.3)</f>
        <v>2.5</v>
      </c>
    </row>
    <row r="9" spans="5:19" x14ac:dyDescent="0.25">
      <c r="E9">
        <f>Tabla1[[#This Row],[Total]]*20</f>
        <v>380</v>
      </c>
      <c r="F9" t="s">
        <v>1013</v>
      </c>
      <c r="G9" s="25" t="s">
        <v>80</v>
      </c>
      <c r="H9" s="24">
        <v>3</v>
      </c>
      <c r="I9" s="23">
        <v>2</v>
      </c>
      <c r="J9" s="22">
        <v>4</v>
      </c>
      <c r="K9" s="21">
        <v>3</v>
      </c>
      <c r="L9" s="20">
        <v>3</v>
      </c>
      <c r="M9" s="19">
        <v>4</v>
      </c>
      <c r="N9" s="26">
        <f>SUM(Tabla1[[#This Row],[destreza]:[carisma]])</f>
        <v>19</v>
      </c>
      <c r="O9" s="2">
        <f>20+(Tabla1[[#This Row],[constitucion]]*5)</f>
        <v>40</v>
      </c>
      <c r="P9" s="2">
        <f>Tabla1[[#This Row],[constitucion]]*0.1</f>
        <v>0.4</v>
      </c>
      <c r="Q9" s="2">
        <f>1+Tabla1[[#This Row],[fuerza]]</f>
        <v>3</v>
      </c>
      <c r="R9" s="2">
        <f>0.1+(Tabla1[[#This Row],[destreza]]*0.04)</f>
        <v>0.22</v>
      </c>
      <c r="S9" s="2">
        <f>4-(Tabla1[[#This Row],[destreza]]*0.3)</f>
        <v>3.1</v>
      </c>
    </row>
    <row r="10" spans="5:19" x14ac:dyDescent="0.25">
      <c r="E10">
        <f>Tabla1[[#This Row],[Total]]*20</f>
        <v>400</v>
      </c>
      <c r="F10" t="s">
        <v>1013</v>
      </c>
      <c r="G10" s="25" t="s">
        <v>79</v>
      </c>
      <c r="H10" s="24">
        <v>5</v>
      </c>
      <c r="I10" s="23">
        <v>2</v>
      </c>
      <c r="J10" s="22">
        <v>3</v>
      </c>
      <c r="K10" s="21">
        <v>3</v>
      </c>
      <c r="L10" s="20">
        <v>3</v>
      </c>
      <c r="M10" s="19">
        <v>4</v>
      </c>
      <c r="N10" s="26">
        <f>SUM(Tabla1[[#This Row],[destreza]:[carisma]])</f>
        <v>20</v>
      </c>
      <c r="O10" s="2">
        <f>20+(Tabla1[[#This Row],[constitucion]]*5)</f>
        <v>35</v>
      </c>
      <c r="P10" s="2">
        <f>Tabla1[[#This Row],[constitucion]]*0.1</f>
        <v>0.30000000000000004</v>
      </c>
      <c r="Q10" s="2">
        <f>1+Tabla1[[#This Row],[fuerza]]</f>
        <v>3</v>
      </c>
      <c r="R10" s="2">
        <f>0.1+(Tabla1[[#This Row],[destreza]]*0.04)</f>
        <v>0.30000000000000004</v>
      </c>
      <c r="S10" s="2">
        <f>4-(Tabla1[[#This Row],[destreza]]*0.3)</f>
        <v>2.5</v>
      </c>
    </row>
    <row r="11" spans="5:19" x14ac:dyDescent="0.25">
      <c r="E11">
        <f>Tabla1[[#This Row],[Total]]*20</f>
        <v>420</v>
      </c>
      <c r="F11" t="s">
        <v>1013</v>
      </c>
      <c r="G11" s="25" t="s">
        <v>78</v>
      </c>
      <c r="H11" s="24">
        <v>4</v>
      </c>
      <c r="I11" s="23">
        <v>4</v>
      </c>
      <c r="J11" s="22">
        <v>5</v>
      </c>
      <c r="K11" s="21">
        <v>3</v>
      </c>
      <c r="L11" s="20">
        <v>2</v>
      </c>
      <c r="M11" s="19">
        <v>3</v>
      </c>
      <c r="N11" s="26">
        <f>SUM(Tabla1[[#This Row],[destreza]:[carisma]])</f>
        <v>21</v>
      </c>
      <c r="O11" s="2">
        <f>20+(Tabla1[[#This Row],[constitucion]]*5)</f>
        <v>45</v>
      </c>
      <c r="P11" s="2">
        <f>Tabla1[[#This Row],[constitucion]]*0.1</f>
        <v>0.5</v>
      </c>
      <c r="Q11" s="2">
        <f>1+Tabla1[[#This Row],[fuerza]]</f>
        <v>5</v>
      </c>
      <c r="R11" s="2">
        <f>0.1+(Tabla1[[#This Row],[destreza]]*0.04)</f>
        <v>0.26</v>
      </c>
      <c r="S11" s="2">
        <f>4-(Tabla1[[#This Row],[destreza]]*0.3)</f>
        <v>2.8</v>
      </c>
    </row>
    <row r="12" spans="5:19" x14ac:dyDescent="0.25">
      <c r="E12">
        <f>Tabla1[[#This Row],[Total]]*20</f>
        <v>420</v>
      </c>
      <c r="F12" t="s">
        <v>1013</v>
      </c>
      <c r="G12" s="25" t="s">
        <v>77</v>
      </c>
      <c r="H12" s="24">
        <v>2</v>
      </c>
      <c r="I12" s="23">
        <v>3</v>
      </c>
      <c r="J12" s="22">
        <v>5</v>
      </c>
      <c r="K12" s="21">
        <v>4</v>
      </c>
      <c r="L12" s="20">
        <v>3</v>
      </c>
      <c r="M12" s="19">
        <v>4</v>
      </c>
      <c r="N12" s="26">
        <f>SUM(Tabla1[[#This Row],[destreza]:[carisma]])</f>
        <v>21</v>
      </c>
      <c r="O12" s="2">
        <f>20+(Tabla1[[#This Row],[constitucion]]*5)</f>
        <v>45</v>
      </c>
      <c r="P12" s="2">
        <f>Tabla1[[#This Row],[constitucion]]*0.1</f>
        <v>0.5</v>
      </c>
      <c r="Q12" s="2">
        <f>1+Tabla1[[#This Row],[fuerza]]</f>
        <v>4</v>
      </c>
      <c r="R12" s="2">
        <f>0.1+(Tabla1[[#This Row],[destreza]]*0.04)</f>
        <v>0.18</v>
      </c>
      <c r="S12" s="2">
        <f>4-(Tabla1[[#This Row],[destreza]]*0.3)</f>
        <v>3.4</v>
      </c>
    </row>
    <row r="13" spans="5:19" x14ac:dyDescent="0.25">
      <c r="E13">
        <f>Tabla1[[#This Row],[Total]]*20</f>
        <v>460</v>
      </c>
      <c r="F13" t="s">
        <v>1013</v>
      </c>
      <c r="G13" s="25" t="s">
        <v>76</v>
      </c>
      <c r="H13" s="24">
        <v>5</v>
      </c>
      <c r="I13" s="23">
        <v>4</v>
      </c>
      <c r="J13" s="22">
        <v>5</v>
      </c>
      <c r="K13" s="21">
        <v>3</v>
      </c>
      <c r="L13" s="20">
        <v>3</v>
      </c>
      <c r="M13" s="19">
        <v>3</v>
      </c>
      <c r="N13" s="26">
        <f>SUM(Tabla1[[#This Row],[destreza]:[carisma]])</f>
        <v>23</v>
      </c>
      <c r="O13" s="2">
        <f>20+(Tabla1[[#This Row],[constitucion]]*5)</f>
        <v>45</v>
      </c>
      <c r="P13" s="2">
        <f>Tabla1[[#This Row],[constitucion]]*0.1</f>
        <v>0.5</v>
      </c>
      <c r="Q13" s="2">
        <f>1+Tabla1[[#This Row],[fuerza]]</f>
        <v>5</v>
      </c>
      <c r="R13" s="2">
        <f>0.1+(Tabla1[[#This Row],[destreza]]*0.04)</f>
        <v>0.30000000000000004</v>
      </c>
      <c r="S13" s="2">
        <f>4-(Tabla1[[#This Row],[destreza]]*0.3)</f>
        <v>2.5</v>
      </c>
    </row>
    <row r="14" spans="5:19" x14ac:dyDescent="0.25">
      <c r="E14">
        <f>Tabla1[[#This Row],[Total]]*20</f>
        <v>440</v>
      </c>
      <c r="F14" t="s">
        <v>1013</v>
      </c>
      <c r="G14" s="25" t="s">
        <v>75</v>
      </c>
      <c r="H14" s="24">
        <v>5</v>
      </c>
      <c r="I14" s="23">
        <v>2</v>
      </c>
      <c r="J14" s="22">
        <v>4</v>
      </c>
      <c r="K14" s="21">
        <v>4</v>
      </c>
      <c r="L14" s="20">
        <v>4</v>
      </c>
      <c r="M14" s="19">
        <v>3</v>
      </c>
      <c r="N14" s="26">
        <f>SUM(Tabla1[[#This Row],[destreza]:[carisma]])</f>
        <v>22</v>
      </c>
      <c r="O14" s="2">
        <f>20+(Tabla1[[#This Row],[constitucion]]*5)</f>
        <v>40</v>
      </c>
      <c r="P14" s="2">
        <f>Tabla1[[#This Row],[constitucion]]*0.1</f>
        <v>0.4</v>
      </c>
      <c r="Q14" s="2">
        <f>1+Tabla1[[#This Row],[fuerza]]</f>
        <v>3</v>
      </c>
      <c r="R14" s="2">
        <f>0.1+(Tabla1[[#This Row],[destreza]]*0.04)</f>
        <v>0.30000000000000004</v>
      </c>
      <c r="S14" s="2">
        <f>4-(Tabla1[[#This Row],[destreza]]*0.3)</f>
        <v>2.5</v>
      </c>
    </row>
    <row r="15" spans="5:19" x14ac:dyDescent="0.25">
      <c r="E15">
        <f>Tabla1[[#This Row],[Total]]*20</f>
        <v>440</v>
      </c>
      <c r="F15" t="s">
        <v>1013</v>
      </c>
      <c r="G15" s="25" t="s">
        <v>74</v>
      </c>
      <c r="H15" s="24">
        <v>2</v>
      </c>
      <c r="I15" s="23">
        <v>3</v>
      </c>
      <c r="J15" s="22">
        <v>6</v>
      </c>
      <c r="K15" s="21">
        <v>5</v>
      </c>
      <c r="L15" s="20">
        <v>3</v>
      </c>
      <c r="M15" s="19">
        <v>3</v>
      </c>
      <c r="N15" s="26">
        <f>SUM(Tabla1[[#This Row],[destreza]:[carisma]])</f>
        <v>22</v>
      </c>
      <c r="O15" s="2">
        <f>20+(Tabla1[[#This Row],[constitucion]]*5)</f>
        <v>50</v>
      </c>
      <c r="P15" s="2">
        <f>Tabla1[[#This Row],[constitucion]]*0.1</f>
        <v>0.60000000000000009</v>
      </c>
      <c r="Q15" s="2">
        <f>1+Tabla1[[#This Row],[fuerza]]</f>
        <v>4</v>
      </c>
      <c r="R15" s="2">
        <f>0.1+(Tabla1[[#This Row],[destreza]]*0.04)</f>
        <v>0.18</v>
      </c>
      <c r="S15" s="2">
        <f>4-(Tabla1[[#This Row],[destreza]]*0.3)</f>
        <v>3.4</v>
      </c>
    </row>
    <row r="16" spans="5:19" x14ac:dyDescent="0.25">
      <c r="E16">
        <f>Tabla1[[#This Row],[Total]]*20</f>
        <v>460</v>
      </c>
      <c r="F16" t="s">
        <v>1013</v>
      </c>
      <c r="G16" s="25" t="s">
        <v>73</v>
      </c>
      <c r="H16" s="24">
        <v>3</v>
      </c>
      <c r="I16" s="23">
        <v>6</v>
      </c>
      <c r="J16" s="22">
        <v>6</v>
      </c>
      <c r="K16" s="21">
        <v>3</v>
      </c>
      <c r="L16" s="20">
        <v>2</v>
      </c>
      <c r="M16" s="19">
        <v>3</v>
      </c>
      <c r="N16" s="26">
        <f>SUM(Tabla1[[#This Row],[destreza]:[carisma]])</f>
        <v>23</v>
      </c>
      <c r="O16" s="2">
        <f>20+(Tabla1[[#This Row],[constitucion]]*5)</f>
        <v>50</v>
      </c>
      <c r="P16" s="2">
        <f>Tabla1[[#This Row],[constitucion]]*0.1</f>
        <v>0.60000000000000009</v>
      </c>
      <c r="Q16" s="2">
        <f>1+Tabla1[[#This Row],[fuerza]]</f>
        <v>7</v>
      </c>
      <c r="R16" s="2">
        <f>0.1+(Tabla1[[#This Row],[destreza]]*0.04)</f>
        <v>0.22</v>
      </c>
      <c r="S16" s="2">
        <f>4-(Tabla1[[#This Row],[destreza]]*0.3)</f>
        <v>3.1</v>
      </c>
    </row>
    <row r="17" spans="5:19" x14ac:dyDescent="0.25">
      <c r="E17">
        <f>Tabla1[[#This Row],[Total]]*20</f>
        <v>500</v>
      </c>
      <c r="F17" t="s">
        <v>1013</v>
      </c>
      <c r="G17" s="25" t="s">
        <v>72</v>
      </c>
      <c r="H17" s="24">
        <v>2</v>
      </c>
      <c r="I17" s="23">
        <v>6</v>
      </c>
      <c r="J17" s="22">
        <v>7</v>
      </c>
      <c r="K17" s="21">
        <v>3</v>
      </c>
      <c r="L17" s="20">
        <v>3</v>
      </c>
      <c r="M17" s="19">
        <v>4</v>
      </c>
      <c r="N17" s="26">
        <f>SUM(Tabla1[[#This Row],[destreza]:[carisma]])</f>
        <v>25</v>
      </c>
      <c r="O17" s="2">
        <f>20+(Tabla1[[#This Row],[constitucion]]*5)</f>
        <v>55</v>
      </c>
      <c r="P17" s="2">
        <f>Tabla1[[#This Row],[constitucion]]*0.1</f>
        <v>0.70000000000000007</v>
      </c>
      <c r="Q17" s="2">
        <f>1+Tabla1[[#This Row],[fuerza]]</f>
        <v>7</v>
      </c>
      <c r="R17" s="2">
        <f>0.1+(Tabla1[[#This Row],[destreza]]*0.04)</f>
        <v>0.18</v>
      </c>
      <c r="S17" s="2">
        <f>4-(Tabla1[[#This Row],[destreza]]*0.3)</f>
        <v>3.4</v>
      </c>
    </row>
    <row r="18" spans="5:19" x14ac:dyDescent="0.25">
      <c r="E18">
        <f>Tabla1[[#This Row],[Total]]*20</f>
        <v>480</v>
      </c>
      <c r="F18" t="s">
        <v>1013</v>
      </c>
      <c r="G18" s="25" t="s">
        <v>71</v>
      </c>
      <c r="H18" s="24">
        <v>3</v>
      </c>
      <c r="I18" s="23">
        <v>5</v>
      </c>
      <c r="J18" s="22">
        <v>7</v>
      </c>
      <c r="K18" s="21">
        <v>4</v>
      </c>
      <c r="L18" s="20">
        <v>2</v>
      </c>
      <c r="M18" s="19">
        <v>3</v>
      </c>
      <c r="N18" s="26">
        <f>SUM(Tabla1[[#This Row],[destreza]:[carisma]])</f>
        <v>24</v>
      </c>
      <c r="O18" s="2">
        <f>20+(Tabla1[[#This Row],[constitucion]]*5)</f>
        <v>55</v>
      </c>
      <c r="P18" s="2">
        <f>Tabla1[[#This Row],[constitucion]]*0.1</f>
        <v>0.70000000000000007</v>
      </c>
      <c r="Q18" s="2">
        <f>1+Tabla1[[#This Row],[fuerza]]</f>
        <v>6</v>
      </c>
      <c r="R18" s="2">
        <f>0.1+(Tabla1[[#This Row],[destreza]]*0.04)</f>
        <v>0.22</v>
      </c>
      <c r="S18" s="2">
        <f>4-(Tabla1[[#This Row],[destreza]]*0.3)</f>
        <v>3.1</v>
      </c>
    </row>
    <row r="19" spans="5:19" x14ac:dyDescent="0.25">
      <c r="E19">
        <f>Tabla1[[#This Row],[Total]]*20</f>
        <v>480</v>
      </c>
      <c r="F19" t="s">
        <v>1013</v>
      </c>
      <c r="G19" s="25" t="s">
        <v>70</v>
      </c>
      <c r="H19" s="24">
        <v>2</v>
      </c>
      <c r="I19" s="23">
        <v>7</v>
      </c>
      <c r="J19" s="22">
        <v>7</v>
      </c>
      <c r="K19" s="21">
        <v>3</v>
      </c>
      <c r="L19" s="20">
        <v>2</v>
      </c>
      <c r="M19" s="19">
        <v>3</v>
      </c>
      <c r="N19" s="26">
        <f>SUM(Tabla1[[#This Row],[destreza]:[carisma]])</f>
        <v>24</v>
      </c>
      <c r="O19" s="2">
        <f>20+(Tabla1[[#This Row],[constitucion]]*5)</f>
        <v>55</v>
      </c>
      <c r="P19" s="2">
        <f>Tabla1[[#This Row],[constitucion]]*0.1</f>
        <v>0.70000000000000007</v>
      </c>
      <c r="Q19" s="2">
        <f>1+Tabla1[[#This Row],[fuerza]]</f>
        <v>8</v>
      </c>
      <c r="R19" s="2">
        <f>0.1+(Tabla1[[#This Row],[destreza]]*0.04)</f>
        <v>0.18</v>
      </c>
      <c r="S19" s="2">
        <f>4-(Tabla1[[#This Row],[destreza]]*0.3)</f>
        <v>3.4</v>
      </c>
    </row>
    <row r="20" spans="5:19" x14ac:dyDescent="0.25">
      <c r="E20">
        <f>Tabla1[[#This Row],[Total]]*20</f>
        <v>520</v>
      </c>
      <c r="F20" t="s">
        <v>1013</v>
      </c>
      <c r="G20" s="25" t="s">
        <v>69</v>
      </c>
      <c r="H20" s="24">
        <v>3</v>
      </c>
      <c r="I20" s="23">
        <v>6</v>
      </c>
      <c r="J20" s="22">
        <v>7</v>
      </c>
      <c r="K20" s="21">
        <v>3</v>
      </c>
      <c r="L20" s="20">
        <v>3</v>
      </c>
      <c r="M20" s="19">
        <v>4</v>
      </c>
      <c r="N20" s="26">
        <f>SUM(Tabla1[[#This Row],[destreza]:[carisma]])</f>
        <v>26</v>
      </c>
      <c r="O20" s="2">
        <f>20+(Tabla1[[#This Row],[constitucion]]*5)</f>
        <v>55</v>
      </c>
      <c r="P20" s="2">
        <f>Tabla1[[#This Row],[constitucion]]*0.1</f>
        <v>0.70000000000000007</v>
      </c>
      <c r="Q20" s="2">
        <f>1+Tabla1[[#This Row],[fuerza]]</f>
        <v>7</v>
      </c>
      <c r="R20" s="2">
        <f>0.1+(Tabla1[[#This Row],[destreza]]*0.04)</f>
        <v>0.22</v>
      </c>
      <c r="S20" s="2">
        <f>4-(Tabla1[[#This Row],[destreza]]*0.3)</f>
        <v>3.1</v>
      </c>
    </row>
    <row r="21" spans="5:19" x14ac:dyDescent="0.25">
      <c r="F21" t="s">
        <v>1012</v>
      </c>
      <c r="G21" s="25" t="s">
        <v>68</v>
      </c>
      <c r="H21" s="24">
        <v>6</v>
      </c>
      <c r="I21" s="23">
        <v>5</v>
      </c>
      <c r="J21" s="22">
        <v>5</v>
      </c>
      <c r="K21" s="21">
        <v>4</v>
      </c>
      <c r="L21" s="20">
        <v>4</v>
      </c>
      <c r="M21" s="19">
        <v>5</v>
      </c>
      <c r="N21" s="26">
        <f>SUM(Tabla1[[#This Row],[destreza]:[carisma]])</f>
        <v>29</v>
      </c>
      <c r="O21" s="2">
        <f>20+(Tabla1[[#This Row],[constitucion]]*5)</f>
        <v>45</v>
      </c>
      <c r="P21" s="2">
        <f>Tabla1[[#This Row],[constitucion]]*0.1</f>
        <v>0.5</v>
      </c>
      <c r="Q21" s="2">
        <f>1+Tabla1[[#This Row],[fuerza]]</f>
        <v>6</v>
      </c>
      <c r="R21" s="2">
        <f>0.1+(Tabla1[[#This Row],[destreza]]*0.04)</f>
        <v>0.33999999999999997</v>
      </c>
      <c r="S21" s="2">
        <f>4-(Tabla1[[#This Row],[destreza]]*0.3)</f>
        <v>2.2000000000000002</v>
      </c>
    </row>
    <row r="22" spans="5:19" x14ac:dyDescent="0.25">
      <c r="F22" t="s">
        <v>1012</v>
      </c>
      <c r="G22" s="25" t="s">
        <v>67</v>
      </c>
      <c r="H22" s="24">
        <v>4</v>
      </c>
      <c r="I22" s="23">
        <v>3</v>
      </c>
      <c r="J22" s="22">
        <v>4</v>
      </c>
      <c r="K22" s="21">
        <v>5</v>
      </c>
      <c r="L22" s="20">
        <v>5</v>
      </c>
      <c r="M22" s="19">
        <v>7</v>
      </c>
      <c r="N22" s="26">
        <f>SUM(Tabla1[[#This Row],[destreza]:[carisma]])</f>
        <v>28</v>
      </c>
      <c r="O22" s="2">
        <f>20+(Tabla1[[#This Row],[constitucion]]*5)</f>
        <v>40</v>
      </c>
      <c r="P22" s="2">
        <f>Tabla1[[#This Row],[constitucion]]*0.1</f>
        <v>0.4</v>
      </c>
      <c r="Q22" s="2">
        <f>1+Tabla1[[#This Row],[fuerza]]</f>
        <v>4</v>
      </c>
      <c r="R22" s="2">
        <f>0.1+(Tabla1[[#This Row],[destreza]]*0.04)</f>
        <v>0.26</v>
      </c>
      <c r="S22" s="2">
        <f>4-(Tabla1[[#This Row],[destreza]]*0.3)</f>
        <v>2.8</v>
      </c>
    </row>
    <row r="23" spans="5:19" x14ac:dyDescent="0.25">
      <c r="F23" t="s">
        <v>1012</v>
      </c>
      <c r="G23" s="25" t="s">
        <v>66</v>
      </c>
      <c r="H23" s="24">
        <v>5</v>
      </c>
      <c r="I23" s="23">
        <v>3</v>
      </c>
      <c r="J23" s="22">
        <v>4</v>
      </c>
      <c r="K23" s="21">
        <v>6</v>
      </c>
      <c r="L23" s="20">
        <v>6</v>
      </c>
      <c r="M23" s="19">
        <v>5</v>
      </c>
      <c r="N23" s="26">
        <f>SUM(Tabla1[[#This Row],[destreza]:[carisma]])</f>
        <v>29</v>
      </c>
      <c r="O23" s="2">
        <f>20+(Tabla1[[#This Row],[constitucion]]*5)</f>
        <v>40</v>
      </c>
      <c r="P23" s="2">
        <f>Tabla1[[#This Row],[constitucion]]*0.1</f>
        <v>0.4</v>
      </c>
      <c r="Q23" s="2">
        <f>1+Tabla1[[#This Row],[fuerza]]</f>
        <v>4</v>
      </c>
      <c r="R23" s="2">
        <f>0.1+(Tabla1[[#This Row],[destreza]]*0.04)</f>
        <v>0.30000000000000004</v>
      </c>
      <c r="S23" s="2">
        <f>4-(Tabla1[[#This Row],[destreza]]*0.3)</f>
        <v>2.5</v>
      </c>
    </row>
    <row r="24" spans="5:19" x14ac:dyDescent="0.25">
      <c r="F24" t="s">
        <v>1012</v>
      </c>
      <c r="G24" s="25" t="s">
        <v>65</v>
      </c>
      <c r="H24" s="24">
        <v>5</v>
      </c>
      <c r="I24" s="23">
        <v>4</v>
      </c>
      <c r="J24" s="22">
        <v>5</v>
      </c>
      <c r="K24" s="21">
        <v>5</v>
      </c>
      <c r="L24" s="20">
        <v>5</v>
      </c>
      <c r="M24" s="19">
        <v>5</v>
      </c>
      <c r="N24" s="26">
        <f>SUM(Tabla1[[#This Row],[destreza]:[carisma]])</f>
        <v>29</v>
      </c>
      <c r="O24" s="2">
        <f>20+(Tabla1[[#This Row],[constitucion]]*5)</f>
        <v>45</v>
      </c>
      <c r="P24" s="2">
        <f>Tabla1[[#This Row],[constitucion]]*0.1</f>
        <v>0.5</v>
      </c>
      <c r="Q24" s="2">
        <f>1+Tabla1[[#This Row],[fuerza]]</f>
        <v>5</v>
      </c>
      <c r="R24" s="2">
        <f>0.1+(Tabla1[[#This Row],[destreza]]*0.04)</f>
        <v>0.30000000000000004</v>
      </c>
      <c r="S24" s="2">
        <f>4-(Tabla1[[#This Row],[destreza]]*0.3)</f>
        <v>2.5</v>
      </c>
    </row>
    <row r="25" spans="5:19" x14ac:dyDescent="0.25">
      <c r="E25">
        <f>Tabla1[[#This Row],[Total]]*20</f>
        <v>620</v>
      </c>
      <c r="F25" t="s">
        <v>1013</v>
      </c>
      <c r="G25" s="25" t="s">
        <v>64</v>
      </c>
      <c r="H25" s="24">
        <v>6</v>
      </c>
      <c r="I25" s="23">
        <v>6</v>
      </c>
      <c r="J25" s="22">
        <v>6</v>
      </c>
      <c r="K25" s="21">
        <v>4</v>
      </c>
      <c r="L25" s="20">
        <v>4</v>
      </c>
      <c r="M25" s="19">
        <v>5</v>
      </c>
      <c r="N25" s="26">
        <f>SUM(Tabla1[[#This Row],[destreza]:[carisma]])</f>
        <v>31</v>
      </c>
      <c r="O25" s="2">
        <f>20+(Tabla1[[#This Row],[constitucion]]*5)</f>
        <v>50</v>
      </c>
      <c r="P25" s="2">
        <f>Tabla1[[#This Row],[constitucion]]*0.1</f>
        <v>0.60000000000000009</v>
      </c>
      <c r="Q25" s="2">
        <f>1+Tabla1[[#This Row],[fuerza]]</f>
        <v>7</v>
      </c>
      <c r="R25" s="2">
        <f>0.1+(Tabla1[[#This Row],[destreza]]*0.04)</f>
        <v>0.33999999999999997</v>
      </c>
      <c r="S25" s="2">
        <f>4-(Tabla1[[#This Row],[destreza]]*0.3)</f>
        <v>2.2000000000000002</v>
      </c>
    </row>
    <row r="26" spans="5:19" x14ac:dyDescent="0.25">
      <c r="F26" t="s">
        <v>1012</v>
      </c>
      <c r="G26" s="25" t="s">
        <v>63</v>
      </c>
      <c r="H26" s="24">
        <v>8</v>
      </c>
      <c r="I26" s="23">
        <v>4</v>
      </c>
      <c r="J26" s="22">
        <v>6</v>
      </c>
      <c r="K26" s="21">
        <v>6</v>
      </c>
      <c r="L26" s="20">
        <v>8</v>
      </c>
      <c r="M26" s="19">
        <v>4</v>
      </c>
      <c r="N26" s="26">
        <f>SUM(Tabla1[[#This Row],[destreza]:[carisma]])</f>
        <v>36</v>
      </c>
      <c r="O26" s="2">
        <f>20+(Tabla1[[#This Row],[constitucion]]*5)</f>
        <v>50</v>
      </c>
      <c r="P26" s="2">
        <f>Tabla1[[#This Row],[constitucion]]*0.1</f>
        <v>0.60000000000000009</v>
      </c>
      <c r="Q26" s="2">
        <f>1+Tabla1[[#This Row],[fuerza]]</f>
        <v>5</v>
      </c>
      <c r="R26" s="2">
        <f>0.1+(Tabla1[[#This Row],[destreza]]*0.04)</f>
        <v>0.42000000000000004</v>
      </c>
      <c r="S26" s="2">
        <f>4-(Tabla1[[#This Row],[destreza]]*0.3)</f>
        <v>1.6</v>
      </c>
    </row>
    <row r="27" spans="5:19" x14ac:dyDescent="0.25">
      <c r="F27" t="s">
        <v>1012</v>
      </c>
      <c r="G27" s="25" t="s">
        <v>62</v>
      </c>
      <c r="H27" s="24">
        <f t="shared" ref="H27:M27" si="0">H26/2</f>
        <v>4</v>
      </c>
      <c r="I27" s="23">
        <f t="shared" si="0"/>
        <v>2</v>
      </c>
      <c r="J27" s="22">
        <f t="shared" si="0"/>
        <v>3</v>
      </c>
      <c r="K27" s="21">
        <f t="shared" si="0"/>
        <v>3</v>
      </c>
      <c r="L27" s="20">
        <f t="shared" si="0"/>
        <v>4</v>
      </c>
      <c r="M27" s="27">
        <f t="shared" si="0"/>
        <v>2</v>
      </c>
      <c r="N27" s="26">
        <f>SUM(Tabla1[[#This Row],[destreza]:[carisma]])</f>
        <v>18</v>
      </c>
      <c r="O27" s="2">
        <f>20+(Tabla1[[#This Row],[constitucion]]*5)</f>
        <v>35</v>
      </c>
      <c r="P27" s="2">
        <f>Tabla1[[#This Row],[constitucion]]*0.1</f>
        <v>0.30000000000000004</v>
      </c>
      <c r="Q27" s="2">
        <f>1+Tabla1[[#This Row],[fuerza]]</f>
        <v>3</v>
      </c>
      <c r="R27" s="2">
        <f>0.1+(Tabla1[[#This Row],[destreza]]*0.04)</f>
        <v>0.26</v>
      </c>
      <c r="S27" s="2">
        <f>4-(Tabla1[[#This Row],[destreza]]*0.3)</f>
        <v>2.8</v>
      </c>
    </row>
    <row r="28" spans="5:19" x14ac:dyDescent="0.25">
      <c r="F28" t="s">
        <v>1012</v>
      </c>
      <c r="G28" s="25" t="s">
        <v>61</v>
      </c>
      <c r="H28" s="24">
        <v>6</v>
      </c>
      <c r="I28" s="23">
        <v>6</v>
      </c>
      <c r="J28" s="22">
        <v>6</v>
      </c>
      <c r="K28" s="21">
        <v>8</v>
      </c>
      <c r="L28" s="20">
        <v>6</v>
      </c>
      <c r="M28" s="19">
        <v>4</v>
      </c>
      <c r="N28" s="26">
        <f>SUM(Tabla1[[#This Row],[destreza]:[carisma]])</f>
        <v>36</v>
      </c>
      <c r="O28" s="2">
        <f>20+(Tabla1[[#This Row],[constitucion]]*5)</f>
        <v>50</v>
      </c>
      <c r="P28" s="2">
        <f>Tabla1[[#This Row],[constitucion]]*0.1</f>
        <v>0.60000000000000009</v>
      </c>
      <c r="Q28" s="2">
        <f>1+Tabla1[[#This Row],[fuerza]]</f>
        <v>7</v>
      </c>
      <c r="R28" s="2">
        <f>0.1+(Tabla1[[#This Row],[destreza]]*0.04)</f>
        <v>0.33999999999999997</v>
      </c>
      <c r="S28" s="2">
        <f>4-(Tabla1[[#This Row],[destreza]]*0.3)</f>
        <v>2.2000000000000002</v>
      </c>
    </row>
    <row r="29" spans="5:19" x14ac:dyDescent="0.25">
      <c r="F29" t="s">
        <v>1012</v>
      </c>
      <c r="G29" s="25" t="s">
        <v>60</v>
      </c>
      <c r="H29" s="24">
        <f t="shared" ref="H29:M29" si="1">H28/2</f>
        <v>3</v>
      </c>
      <c r="I29" s="23">
        <f t="shared" si="1"/>
        <v>3</v>
      </c>
      <c r="J29" s="22">
        <f t="shared" si="1"/>
        <v>3</v>
      </c>
      <c r="K29" s="21">
        <f t="shared" si="1"/>
        <v>4</v>
      </c>
      <c r="L29" s="20">
        <f t="shared" si="1"/>
        <v>3</v>
      </c>
      <c r="M29" s="27">
        <f t="shared" si="1"/>
        <v>2</v>
      </c>
      <c r="N29" s="26">
        <f>SUM(Tabla1[[#This Row],[destreza]:[carisma]])</f>
        <v>18</v>
      </c>
      <c r="O29" s="2">
        <f>20+(Tabla1[[#This Row],[constitucion]]*5)</f>
        <v>35</v>
      </c>
      <c r="P29" s="2">
        <f>Tabla1[[#This Row],[constitucion]]*0.1</f>
        <v>0.30000000000000004</v>
      </c>
      <c r="Q29" s="2">
        <f>1+Tabla1[[#This Row],[fuerza]]</f>
        <v>4</v>
      </c>
      <c r="R29" s="2">
        <f>0.1+(Tabla1[[#This Row],[destreza]]*0.04)</f>
        <v>0.22</v>
      </c>
      <c r="S29" s="2">
        <f>4-(Tabla1[[#This Row],[destreza]]*0.3)</f>
        <v>3.1</v>
      </c>
    </row>
    <row r="30" spans="5:19" x14ac:dyDescent="0.25">
      <c r="F30" t="s">
        <v>1012</v>
      </c>
      <c r="G30" s="25" t="s">
        <v>59</v>
      </c>
      <c r="H30" s="24">
        <v>8</v>
      </c>
      <c r="I30" s="23">
        <v>6</v>
      </c>
      <c r="J30" s="22">
        <v>6</v>
      </c>
      <c r="K30" s="21">
        <v>4</v>
      </c>
      <c r="L30" s="20">
        <v>8</v>
      </c>
      <c r="M30" s="19">
        <v>10</v>
      </c>
      <c r="N30" s="26">
        <f>SUM(Tabla1[[#This Row],[destreza]:[carisma]])</f>
        <v>42</v>
      </c>
      <c r="O30" s="2">
        <f>20+(Tabla1[[#This Row],[constitucion]]*5)</f>
        <v>50</v>
      </c>
      <c r="P30" s="2">
        <f>Tabla1[[#This Row],[constitucion]]*0.1</f>
        <v>0.60000000000000009</v>
      </c>
      <c r="Q30" s="2">
        <f>1+Tabla1[[#This Row],[fuerza]]</f>
        <v>7</v>
      </c>
      <c r="R30" s="2">
        <f>0.1+(Tabla1[[#This Row],[destreza]]*0.04)</f>
        <v>0.42000000000000004</v>
      </c>
      <c r="S30" s="2">
        <f>4-(Tabla1[[#This Row],[destreza]]*0.3)</f>
        <v>1.6</v>
      </c>
    </row>
    <row r="31" spans="5:19" x14ac:dyDescent="0.25">
      <c r="F31" t="s">
        <v>1012</v>
      </c>
      <c r="G31" s="25" t="s">
        <v>58</v>
      </c>
      <c r="H31" s="24">
        <f t="shared" ref="H31:M31" si="2">H30/2</f>
        <v>4</v>
      </c>
      <c r="I31" s="23">
        <f t="shared" si="2"/>
        <v>3</v>
      </c>
      <c r="J31" s="22">
        <f t="shared" si="2"/>
        <v>3</v>
      </c>
      <c r="K31" s="21">
        <f t="shared" si="2"/>
        <v>2</v>
      </c>
      <c r="L31" s="20">
        <f t="shared" si="2"/>
        <v>4</v>
      </c>
      <c r="M31" s="27">
        <f t="shared" si="2"/>
        <v>5</v>
      </c>
      <c r="N31" s="26">
        <f>SUM(Tabla1[[#This Row],[destreza]:[carisma]])</f>
        <v>21</v>
      </c>
      <c r="O31" s="2">
        <f>20+(Tabla1[[#This Row],[constitucion]]*5)</f>
        <v>35</v>
      </c>
      <c r="P31" s="2">
        <f>Tabla1[[#This Row],[constitucion]]*0.1</f>
        <v>0.30000000000000004</v>
      </c>
      <c r="Q31" s="2">
        <f>1+Tabla1[[#This Row],[fuerza]]</f>
        <v>4</v>
      </c>
      <c r="R31" s="2">
        <f>0.1+(Tabla1[[#This Row],[destreza]]*0.04)</f>
        <v>0.26</v>
      </c>
      <c r="S31" s="2">
        <f>4-(Tabla1[[#This Row],[destreza]]*0.3)</f>
        <v>2.8</v>
      </c>
    </row>
    <row r="32" spans="5:19" x14ac:dyDescent="0.25">
      <c r="F32" t="s">
        <v>1012</v>
      </c>
      <c r="G32" s="25" t="s">
        <v>57</v>
      </c>
      <c r="H32" s="24">
        <v>10</v>
      </c>
      <c r="I32" s="23">
        <v>6</v>
      </c>
      <c r="J32" s="22">
        <v>8</v>
      </c>
      <c r="K32" s="21">
        <v>6</v>
      </c>
      <c r="L32" s="20">
        <v>6</v>
      </c>
      <c r="M32" s="19">
        <v>6</v>
      </c>
      <c r="N32" s="26">
        <f>SUM(Tabla1[[#This Row],[destreza]:[carisma]])</f>
        <v>42</v>
      </c>
      <c r="O32" s="2">
        <f>20+(Tabla1[[#This Row],[constitucion]]*5)</f>
        <v>60</v>
      </c>
      <c r="P32" s="2">
        <f>Tabla1[[#This Row],[constitucion]]*0.1</f>
        <v>0.8</v>
      </c>
      <c r="Q32" s="2">
        <f>1+Tabla1[[#This Row],[fuerza]]</f>
        <v>7</v>
      </c>
      <c r="R32" s="2">
        <f>0.1+(Tabla1[[#This Row],[destreza]]*0.04)</f>
        <v>0.5</v>
      </c>
      <c r="S32" s="2">
        <f>4-(Tabla1[[#This Row],[destreza]]*0.3)</f>
        <v>1</v>
      </c>
    </row>
    <row r="33" spans="6:19" x14ac:dyDescent="0.25">
      <c r="F33" t="s">
        <v>1012</v>
      </c>
      <c r="G33" s="25" t="s">
        <v>56</v>
      </c>
      <c r="H33" s="24">
        <f t="shared" ref="H33:M33" si="3">H32/2</f>
        <v>5</v>
      </c>
      <c r="I33" s="23">
        <f t="shared" si="3"/>
        <v>3</v>
      </c>
      <c r="J33" s="22">
        <f t="shared" si="3"/>
        <v>4</v>
      </c>
      <c r="K33" s="21">
        <f t="shared" si="3"/>
        <v>3</v>
      </c>
      <c r="L33" s="20">
        <f t="shared" si="3"/>
        <v>3</v>
      </c>
      <c r="M33" s="27">
        <f t="shared" si="3"/>
        <v>3</v>
      </c>
      <c r="N33" s="26">
        <f>SUM(Tabla1[[#This Row],[destreza]:[carisma]])</f>
        <v>21</v>
      </c>
      <c r="O33" s="2">
        <f>20+(Tabla1[[#This Row],[constitucion]]*5)</f>
        <v>40</v>
      </c>
      <c r="P33" s="2">
        <f>Tabla1[[#This Row],[constitucion]]*0.1</f>
        <v>0.4</v>
      </c>
      <c r="Q33" s="2">
        <f>1+Tabla1[[#This Row],[fuerza]]</f>
        <v>4</v>
      </c>
      <c r="R33" s="2">
        <f>0.1+(Tabla1[[#This Row],[destreza]]*0.04)</f>
        <v>0.30000000000000004</v>
      </c>
      <c r="S33" s="2">
        <f>4-(Tabla1[[#This Row],[destreza]]*0.3)</f>
        <v>2.5</v>
      </c>
    </row>
    <row r="34" spans="6:19" x14ac:dyDescent="0.25">
      <c r="F34" t="s">
        <v>1012</v>
      </c>
      <c r="G34" s="25" t="s">
        <v>55</v>
      </c>
      <c r="H34" s="24">
        <v>8</v>
      </c>
      <c r="I34" s="23">
        <v>6</v>
      </c>
      <c r="J34" s="22">
        <v>6</v>
      </c>
      <c r="K34" s="21">
        <v>10</v>
      </c>
      <c r="L34" s="20">
        <v>6</v>
      </c>
      <c r="M34" s="19">
        <v>6</v>
      </c>
      <c r="N34" s="26">
        <f>SUM(Tabla1[[#This Row],[destreza]:[carisma]])</f>
        <v>42</v>
      </c>
      <c r="O34" s="2">
        <f>20+(Tabla1[[#This Row],[constitucion]]*5)</f>
        <v>50</v>
      </c>
      <c r="P34" s="2">
        <f>Tabla1[[#This Row],[constitucion]]*0.1</f>
        <v>0.60000000000000009</v>
      </c>
      <c r="Q34" s="2">
        <f>1+Tabla1[[#This Row],[fuerza]]</f>
        <v>7</v>
      </c>
      <c r="R34" s="2">
        <f>0.1+(Tabla1[[#This Row],[destreza]]*0.04)</f>
        <v>0.42000000000000004</v>
      </c>
      <c r="S34" s="2">
        <f>4-(Tabla1[[#This Row],[destreza]]*0.3)</f>
        <v>1.6</v>
      </c>
    </row>
    <row r="35" spans="6:19" x14ac:dyDescent="0.25">
      <c r="F35" t="s">
        <v>1012</v>
      </c>
      <c r="G35" s="25" t="s">
        <v>54</v>
      </c>
      <c r="H35" s="24">
        <f t="shared" ref="H35:M35" si="4">H34/2</f>
        <v>4</v>
      </c>
      <c r="I35" s="23">
        <f t="shared" si="4"/>
        <v>3</v>
      </c>
      <c r="J35" s="22">
        <f t="shared" si="4"/>
        <v>3</v>
      </c>
      <c r="K35" s="21">
        <f t="shared" si="4"/>
        <v>5</v>
      </c>
      <c r="L35" s="20">
        <f t="shared" si="4"/>
        <v>3</v>
      </c>
      <c r="M35" s="27">
        <f t="shared" si="4"/>
        <v>3</v>
      </c>
      <c r="N35" s="26">
        <f>SUM(Tabla1[[#This Row],[destreza]:[carisma]])</f>
        <v>21</v>
      </c>
      <c r="O35" s="2">
        <f>20+(Tabla1[[#This Row],[constitucion]]*5)</f>
        <v>35</v>
      </c>
      <c r="P35" s="2">
        <f>Tabla1[[#This Row],[constitucion]]*0.1</f>
        <v>0.30000000000000004</v>
      </c>
      <c r="Q35" s="2">
        <f>1+Tabla1[[#This Row],[fuerza]]</f>
        <v>4</v>
      </c>
      <c r="R35" s="2">
        <f>0.1+(Tabla1[[#This Row],[destreza]]*0.04)</f>
        <v>0.26</v>
      </c>
      <c r="S35" s="2">
        <f>4-(Tabla1[[#This Row],[destreza]]*0.3)</f>
        <v>2.8</v>
      </c>
    </row>
    <row r="36" spans="6:19" x14ac:dyDescent="0.25">
      <c r="F36" t="s">
        <v>1012</v>
      </c>
      <c r="G36" s="25" t="s">
        <v>53</v>
      </c>
      <c r="H36" s="24">
        <v>6</v>
      </c>
      <c r="I36" s="23">
        <v>8</v>
      </c>
      <c r="J36" s="22">
        <v>10</v>
      </c>
      <c r="K36" s="21">
        <v>6</v>
      </c>
      <c r="L36" s="20">
        <v>8</v>
      </c>
      <c r="M36" s="19">
        <v>4</v>
      </c>
      <c r="N36" s="26">
        <f>SUM(Tabla1[[#This Row],[destreza]:[carisma]])</f>
        <v>42</v>
      </c>
      <c r="O36" s="2">
        <f>20+(Tabla1[[#This Row],[constitucion]]*5)</f>
        <v>70</v>
      </c>
      <c r="P36" s="2">
        <f>Tabla1[[#This Row],[constitucion]]*0.1</f>
        <v>1</v>
      </c>
      <c r="Q36" s="2">
        <f>1+Tabla1[[#This Row],[fuerza]]</f>
        <v>9</v>
      </c>
      <c r="R36" s="2">
        <f>0.1+(Tabla1[[#This Row],[destreza]]*0.04)</f>
        <v>0.33999999999999997</v>
      </c>
      <c r="S36" s="2">
        <f>4-(Tabla1[[#This Row],[destreza]]*0.3)</f>
        <v>2.2000000000000002</v>
      </c>
    </row>
    <row r="37" spans="6:19" x14ac:dyDescent="0.25">
      <c r="F37" t="s">
        <v>1012</v>
      </c>
      <c r="G37" s="25" t="s">
        <v>52</v>
      </c>
      <c r="H37" s="24">
        <f t="shared" ref="H37:M37" si="5">H36/2</f>
        <v>3</v>
      </c>
      <c r="I37" s="23">
        <f t="shared" si="5"/>
        <v>4</v>
      </c>
      <c r="J37" s="22">
        <f t="shared" si="5"/>
        <v>5</v>
      </c>
      <c r="K37" s="21">
        <f t="shared" si="5"/>
        <v>3</v>
      </c>
      <c r="L37" s="20">
        <f t="shared" si="5"/>
        <v>4</v>
      </c>
      <c r="M37" s="27">
        <f t="shared" si="5"/>
        <v>2</v>
      </c>
      <c r="N37" s="26">
        <f>SUM(Tabla1[[#This Row],[destreza]:[carisma]])</f>
        <v>21</v>
      </c>
      <c r="O37" s="2">
        <f>20+(Tabla1[[#This Row],[constitucion]]*5)</f>
        <v>45</v>
      </c>
      <c r="P37" s="2">
        <f>Tabla1[[#This Row],[constitucion]]*0.1</f>
        <v>0.5</v>
      </c>
      <c r="Q37" s="2">
        <f>1+Tabla1[[#This Row],[fuerza]]</f>
        <v>5</v>
      </c>
      <c r="R37" s="2">
        <f>0.1+(Tabla1[[#This Row],[destreza]]*0.04)</f>
        <v>0.22</v>
      </c>
      <c r="S37" s="2">
        <f>4-(Tabla1[[#This Row],[destreza]]*0.3)</f>
        <v>3.1</v>
      </c>
    </row>
    <row r="38" spans="6:19" x14ac:dyDescent="0.25">
      <c r="F38" t="s">
        <v>1012</v>
      </c>
      <c r="G38" s="25" t="s">
        <v>51</v>
      </c>
      <c r="H38" s="24">
        <v>8</v>
      </c>
      <c r="I38" s="23">
        <v>10</v>
      </c>
      <c r="J38" s="22">
        <v>8</v>
      </c>
      <c r="K38" s="21">
        <v>4</v>
      </c>
      <c r="L38" s="20">
        <v>6</v>
      </c>
      <c r="M38" s="19">
        <v>6</v>
      </c>
      <c r="N38" s="26">
        <f>SUM(Tabla1[[#This Row],[destreza]:[carisma]])</f>
        <v>42</v>
      </c>
      <c r="O38" s="2">
        <f>20+(Tabla1[[#This Row],[constitucion]]*5)</f>
        <v>60</v>
      </c>
      <c r="P38" s="2">
        <f>Tabla1[[#This Row],[constitucion]]*0.1</f>
        <v>0.8</v>
      </c>
      <c r="Q38" s="2">
        <f>1+Tabla1[[#This Row],[fuerza]]</f>
        <v>11</v>
      </c>
      <c r="R38" s="2">
        <f>0.1+(Tabla1[[#This Row],[destreza]]*0.04)</f>
        <v>0.42000000000000004</v>
      </c>
      <c r="S38" s="2">
        <f>4-(Tabla1[[#This Row],[destreza]]*0.3)</f>
        <v>1.6</v>
      </c>
    </row>
    <row r="39" spans="6:19" x14ac:dyDescent="0.25">
      <c r="F39" t="s">
        <v>1012</v>
      </c>
      <c r="G39" s="25" t="s">
        <v>50</v>
      </c>
      <c r="H39" s="24">
        <f t="shared" ref="H39:M39" si="6">H38/2</f>
        <v>4</v>
      </c>
      <c r="I39" s="23">
        <f t="shared" si="6"/>
        <v>5</v>
      </c>
      <c r="J39" s="22">
        <f t="shared" si="6"/>
        <v>4</v>
      </c>
      <c r="K39" s="21">
        <f t="shared" si="6"/>
        <v>2</v>
      </c>
      <c r="L39" s="20">
        <f t="shared" si="6"/>
        <v>3</v>
      </c>
      <c r="M39" s="27">
        <f t="shared" si="6"/>
        <v>3</v>
      </c>
      <c r="N39" s="26">
        <f>SUM(Tabla1[[#This Row],[destreza]:[carisma]])</f>
        <v>21</v>
      </c>
      <c r="O39" s="2">
        <f>20+(Tabla1[[#This Row],[constitucion]]*5)</f>
        <v>40</v>
      </c>
      <c r="P39" s="2">
        <f>Tabla1[[#This Row],[constitucion]]*0.1</f>
        <v>0.4</v>
      </c>
      <c r="Q39" s="2">
        <f>1+Tabla1[[#This Row],[fuerza]]</f>
        <v>6</v>
      </c>
      <c r="R39" s="2">
        <f>0.1+(Tabla1[[#This Row],[destreza]]*0.04)</f>
        <v>0.26</v>
      </c>
      <c r="S39" s="2">
        <f>4-(Tabla1[[#This Row],[destreza]]*0.3)</f>
        <v>2.8</v>
      </c>
    </row>
    <row r="40" spans="6:19" x14ac:dyDescent="0.25">
      <c r="F40" t="s">
        <v>1012</v>
      </c>
      <c r="G40" s="25" t="s">
        <v>49</v>
      </c>
      <c r="H40" s="24">
        <v>6</v>
      </c>
      <c r="I40" s="23">
        <v>6</v>
      </c>
      <c r="J40" s="22">
        <v>8</v>
      </c>
      <c r="K40" s="21">
        <v>6</v>
      </c>
      <c r="L40" s="20">
        <v>10</v>
      </c>
      <c r="M40" s="27">
        <v>6</v>
      </c>
      <c r="N40" s="26">
        <f>SUM(Tabla1[[#This Row],[destreza]:[carisma]])</f>
        <v>42</v>
      </c>
      <c r="O40" s="2">
        <f>20+(Tabla1[[#This Row],[constitucion]]*5)</f>
        <v>60</v>
      </c>
      <c r="P40" s="2">
        <f>Tabla1[[#This Row],[constitucion]]*0.1</f>
        <v>0.8</v>
      </c>
      <c r="Q40" s="2">
        <f>1+Tabla1[[#This Row],[fuerza]]</f>
        <v>7</v>
      </c>
      <c r="R40" s="2">
        <f>0.1+(Tabla1[[#This Row],[destreza]]*0.04)</f>
        <v>0.33999999999999997</v>
      </c>
      <c r="S40" s="2">
        <f>4-(Tabla1[[#This Row],[destreza]]*0.3)</f>
        <v>2.2000000000000002</v>
      </c>
    </row>
    <row r="41" spans="6:19" x14ac:dyDescent="0.25">
      <c r="F41" t="s">
        <v>1012</v>
      </c>
      <c r="G41" s="25" t="s">
        <v>48</v>
      </c>
      <c r="H41" s="24">
        <f t="shared" ref="H41:M41" si="7">H40/2</f>
        <v>3</v>
      </c>
      <c r="I41" s="23">
        <f t="shared" si="7"/>
        <v>3</v>
      </c>
      <c r="J41" s="22">
        <f t="shared" si="7"/>
        <v>4</v>
      </c>
      <c r="K41" s="21">
        <f t="shared" si="7"/>
        <v>3</v>
      </c>
      <c r="L41" s="20">
        <f t="shared" si="7"/>
        <v>5</v>
      </c>
      <c r="M41" s="27">
        <f t="shared" si="7"/>
        <v>3</v>
      </c>
      <c r="N41" s="26">
        <f>SUM(Tabla1[[#This Row],[destreza]:[carisma]])</f>
        <v>21</v>
      </c>
      <c r="O41" s="2">
        <f>20+(Tabla1[[#This Row],[constitucion]]*5)</f>
        <v>40</v>
      </c>
      <c r="P41" s="2">
        <f>Tabla1[[#This Row],[constitucion]]*0.1</f>
        <v>0.4</v>
      </c>
      <c r="Q41" s="2">
        <f>1+Tabla1[[#This Row],[fuerza]]</f>
        <v>4</v>
      </c>
      <c r="R41" s="2">
        <f>0.1+(Tabla1[[#This Row],[destreza]]*0.04)</f>
        <v>0.22</v>
      </c>
      <c r="S41" s="2">
        <f>4-(Tabla1[[#This Row],[destreza]]*0.3)</f>
        <v>3.1</v>
      </c>
    </row>
    <row r="42" spans="6:19" x14ac:dyDescent="0.25">
      <c r="F42" t="s">
        <v>1012</v>
      </c>
      <c r="G42" s="25" t="s">
        <v>47</v>
      </c>
      <c r="H42" s="24">
        <v>6</v>
      </c>
      <c r="I42" s="23">
        <v>10</v>
      </c>
      <c r="J42" s="22">
        <v>10</v>
      </c>
      <c r="K42" s="21">
        <v>6</v>
      </c>
      <c r="L42" s="20">
        <v>10</v>
      </c>
      <c r="M42" s="19">
        <v>8</v>
      </c>
      <c r="N42" s="26">
        <f>SUM(Tabla1[[#This Row],[destreza]:[carisma]])</f>
        <v>50</v>
      </c>
      <c r="O42" s="2">
        <f>20+(Tabla1[[#This Row],[constitucion]]*5)</f>
        <v>70</v>
      </c>
      <c r="P42" s="2">
        <f>Tabla1[[#This Row],[constitucion]]*0.1</f>
        <v>1</v>
      </c>
      <c r="Q42" s="2">
        <f>1+Tabla1[[#This Row],[fuerza]]</f>
        <v>11</v>
      </c>
      <c r="R42" s="2">
        <f>0.1+(Tabla1[[#This Row],[destreza]]*0.04)</f>
        <v>0.33999999999999997</v>
      </c>
      <c r="S42" s="2">
        <f>4-(Tabla1[[#This Row],[destreza]]*0.3)</f>
        <v>2.2000000000000002</v>
      </c>
    </row>
    <row r="43" spans="6:19" x14ac:dyDescent="0.25">
      <c r="F43" t="s">
        <v>1012</v>
      </c>
      <c r="G43" s="25" t="s">
        <v>46</v>
      </c>
      <c r="H43" s="24">
        <f t="shared" ref="H43:M43" si="8">H42/2</f>
        <v>3</v>
      </c>
      <c r="I43" s="23">
        <f t="shared" si="8"/>
        <v>5</v>
      </c>
      <c r="J43" s="22">
        <f t="shared" si="8"/>
        <v>5</v>
      </c>
      <c r="K43" s="21">
        <f t="shared" si="8"/>
        <v>3</v>
      </c>
      <c r="L43" s="20">
        <f t="shared" si="8"/>
        <v>5</v>
      </c>
      <c r="M43" s="27">
        <f t="shared" si="8"/>
        <v>4</v>
      </c>
      <c r="N43" s="26">
        <f>SUM(Tabla1[[#This Row],[destreza]:[carisma]])</f>
        <v>25</v>
      </c>
      <c r="O43" s="2">
        <f>20+(Tabla1[[#This Row],[constitucion]]*5)</f>
        <v>45</v>
      </c>
      <c r="P43" s="2">
        <f>Tabla1[[#This Row],[constitucion]]*0.1</f>
        <v>0.5</v>
      </c>
      <c r="Q43" s="2">
        <f>1+Tabla1[[#This Row],[fuerza]]</f>
        <v>6</v>
      </c>
      <c r="R43" s="2">
        <f>0.1+(Tabla1[[#This Row],[destreza]]*0.04)</f>
        <v>0.22</v>
      </c>
      <c r="S43" s="2">
        <f>4-(Tabla1[[#This Row],[destreza]]*0.3)</f>
        <v>3.1</v>
      </c>
    </row>
    <row r="44" spans="6:19" x14ac:dyDescent="0.25">
      <c r="F44" t="s">
        <v>1012</v>
      </c>
      <c r="G44" s="25" t="s">
        <v>45</v>
      </c>
      <c r="H44" s="24">
        <v>10</v>
      </c>
      <c r="I44" s="23">
        <v>6</v>
      </c>
      <c r="J44" s="22">
        <v>10</v>
      </c>
      <c r="K44" s="21">
        <v>10</v>
      </c>
      <c r="L44" s="20">
        <v>6</v>
      </c>
      <c r="M44" s="19">
        <v>8</v>
      </c>
      <c r="N44" s="18">
        <f>SUM(Tabla1[[#This Row],[destreza]:[carisma]])</f>
        <v>50</v>
      </c>
      <c r="O44" s="2">
        <f>20+(Tabla1[[#This Row],[constitucion]]*5)</f>
        <v>70</v>
      </c>
      <c r="P44" s="2">
        <f>Tabla1[[#This Row],[constitucion]]*0.1</f>
        <v>1</v>
      </c>
      <c r="Q44" s="2">
        <f>1+Tabla1[[#This Row],[fuerza]]</f>
        <v>7</v>
      </c>
      <c r="R44" s="2">
        <f>0.1+(Tabla1[[#This Row],[destreza]]*0.04)</f>
        <v>0.5</v>
      </c>
      <c r="S44" s="2">
        <f>4-(Tabla1[[#This Row],[destreza]]*0.3)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7C82-A50D-479A-A552-45BD3ADAE0AB}">
  <dimension ref="A1:BL226"/>
  <sheetViews>
    <sheetView zoomScaleNormal="100" workbookViewId="0">
      <pane xSplit="2" ySplit="2" topLeftCell="C95" activePane="bottomRight" state="frozen"/>
      <selection pane="topRight" activeCell="C1" sqref="C1"/>
      <selection pane="bottomLeft" activeCell="A3" sqref="A3"/>
      <selection pane="bottomRight" activeCell="A118" sqref="A3:A118"/>
    </sheetView>
  </sheetViews>
  <sheetFormatPr baseColWidth="10" defaultRowHeight="14.25" x14ac:dyDescent="0.25"/>
  <cols>
    <col min="1" max="1" width="29.85546875" style="38" bestFit="1" customWidth="1"/>
    <col min="2" max="2" width="16.140625" style="38" bestFit="1" customWidth="1"/>
    <col min="3" max="3" width="21.7109375" style="38" bestFit="1" customWidth="1"/>
    <col min="4" max="4" width="26.42578125" style="38" bestFit="1" customWidth="1"/>
    <col min="5" max="5" width="29" style="38" bestFit="1" customWidth="1"/>
    <col min="6" max="6" width="28.140625" style="38" bestFit="1" customWidth="1"/>
    <col min="7" max="7" width="42.5703125" style="38" bestFit="1" customWidth="1"/>
    <col min="8" max="8" width="31.7109375" style="38" bestFit="1" customWidth="1"/>
    <col min="9" max="9" width="24.140625" style="38" bestFit="1" customWidth="1"/>
    <col min="10" max="10" width="31" style="38" bestFit="1" customWidth="1"/>
    <col min="11" max="11" width="43.28515625" style="38" bestFit="1" customWidth="1"/>
    <col min="12" max="12" width="31.42578125" style="38" bestFit="1" customWidth="1"/>
    <col min="13" max="13" width="43.7109375" style="38" bestFit="1" customWidth="1"/>
    <col min="14" max="14" width="27.5703125" style="38" bestFit="1" customWidth="1"/>
    <col min="15" max="15" width="39.85546875" style="38" bestFit="1" customWidth="1"/>
    <col min="16" max="16" width="30.5703125" style="38" bestFit="1" customWidth="1"/>
    <col min="17" max="18" width="15.5703125" style="38" bestFit="1" customWidth="1"/>
    <col min="19" max="19" width="19.5703125" style="38" bestFit="1" customWidth="1"/>
    <col min="20" max="20" width="24.140625" style="38" bestFit="1" customWidth="1"/>
    <col min="21" max="21" width="23.5703125" style="38" bestFit="1" customWidth="1"/>
    <col min="22" max="22" width="18.7109375" style="38" bestFit="1" customWidth="1"/>
    <col min="23" max="23" width="17.42578125" style="38" bestFit="1" customWidth="1"/>
    <col min="24" max="24" width="14" style="38" bestFit="1" customWidth="1"/>
    <col min="25" max="25" width="22.140625" style="38" bestFit="1" customWidth="1"/>
    <col min="26" max="26" width="34.5703125" style="38" bestFit="1" customWidth="1"/>
    <col min="27" max="27" width="39" style="38" bestFit="1" customWidth="1"/>
    <col min="28" max="28" width="32.140625" style="38" bestFit="1" customWidth="1"/>
    <col min="29" max="29" width="36.140625" style="38" bestFit="1" customWidth="1"/>
    <col min="30" max="30" width="33.42578125" style="38" bestFit="1" customWidth="1"/>
    <col min="31" max="31" width="30.140625" style="38" bestFit="1" customWidth="1"/>
    <col min="32" max="33" width="30.42578125" style="38" bestFit="1" customWidth="1"/>
    <col min="34" max="34" width="19" style="38" bestFit="1" customWidth="1"/>
    <col min="35" max="35" width="30.5703125" style="38" bestFit="1" customWidth="1"/>
    <col min="36" max="36" width="15.140625" style="38" bestFit="1" customWidth="1"/>
    <col min="37" max="37" width="26.42578125" style="38" bestFit="1" customWidth="1"/>
    <col min="38" max="38" width="15.7109375" style="38" bestFit="1" customWidth="1"/>
    <col min="39" max="39" width="19.28515625" style="38" bestFit="1" customWidth="1"/>
    <col min="40" max="40" width="28.140625" style="38" bestFit="1" customWidth="1"/>
    <col min="41" max="41" width="31.42578125" style="38" bestFit="1" customWidth="1"/>
    <col min="42" max="42" width="24" style="38" bestFit="1" customWidth="1"/>
    <col min="43" max="43" width="40" style="38" bestFit="1" customWidth="1"/>
    <col min="44" max="44" width="42.42578125" style="38" bestFit="1" customWidth="1"/>
    <col min="45" max="45" width="44.140625" style="38" bestFit="1" customWidth="1"/>
    <col min="46" max="46" width="37.7109375" style="38" bestFit="1" customWidth="1"/>
    <col min="47" max="47" width="15.5703125" style="38" bestFit="1" customWidth="1"/>
    <col min="48" max="48" width="21.5703125" style="38" bestFit="1" customWidth="1"/>
    <col min="49" max="49" width="32.5703125" style="38" bestFit="1" customWidth="1"/>
    <col min="50" max="50" width="12.140625" style="38" bestFit="1" customWidth="1"/>
    <col min="51" max="51" width="21.42578125" style="38" bestFit="1" customWidth="1"/>
    <col min="52" max="52" width="28.140625" style="38" bestFit="1" customWidth="1"/>
    <col min="53" max="53" width="36.5703125" style="38" bestFit="1" customWidth="1"/>
    <col min="54" max="54" width="29.28515625" style="38" bestFit="1" customWidth="1"/>
    <col min="55" max="55" width="37.7109375" style="38" bestFit="1" customWidth="1"/>
    <col min="56" max="56" width="32" style="38" bestFit="1" customWidth="1"/>
    <col min="57" max="57" width="40.28515625" style="38" bestFit="1" customWidth="1"/>
    <col min="58" max="58" width="22.140625" style="38" bestFit="1" customWidth="1"/>
    <col min="59" max="59" width="27.5703125" style="38" bestFit="1" customWidth="1"/>
    <col min="60" max="60" width="40" style="38" bestFit="1" customWidth="1"/>
    <col min="61" max="61" width="40.5703125" style="38" bestFit="1" customWidth="1"/>
    <col min="62" max="62" width="41.28515625" style="38" bestFit="1" customWidth="1"/>
    <col min="63" max="63" width="38.7109375" style="38" bestFit="1" customWidth="1"/>
    <col min="64" max="64" width="34.140625" style="38" bestFit="1" customWidth="1"/>
    <col min="65" max="16384" width="11.42578125" style="38"/>
  </cols>
  <sheetData>
    <row r="1" spans="1:64" ht="15" x14ac:dyDescent="0.25">
      <c r="A1" s="45" t="s">
        <v>949</v>
      </c>
      <c r="B1" s="45" t="s">
        <v>948</v>
      </c>
      <c r="C1" s="45" t="s">
        <v>947</v>
      </c>
      <c r="D1" s="45" t="s">
        <v>946</v>
      </c>
      <c r="E1" s="45" t="s">
        <v>945</v>
      </c>
      <c r="F1" s="45" t="s">
        <v>944</v>
      </c>
      <c r="G1" s="45" t="s">
        <v>943</v>
      </c>
      <c r="H1" s="45" t="s">
        <v>942</v>
      </c>
      <c r="I1" s="45" t="s">
        <v>941</v>
      </c>
      <c r="J1" s="45" t="s">
        <v>940</v>
      </c>
      <c r="K1" s="45" t="s">
        <v>939</v>
      </c>
      <c r="L1" s="45" t="s">
        <v>938</v>
      </c>
      <c r="M1" s="45" t="s">
        <v>937</v>
      </c>
      <c r="N1" s="45" t="s">
        <v>936</v>
      </c>
      <c r="O1" s="45" t="s">
        <v>935</v>
      </c>
      <c r="P1" s="45" t="s">
        <v>934</v>
      </c>
      <c r="Q1" s="45" t="s">
        <v>325</v>
      </c>
      <c r="R1" s="45" t="s">
        <v>327</v>
      </c>
      <c r="S1" s="45" t="s">
        <v>933</v>
      </c>
      <c r="T1" s="45" t="s">
        <v>932</v>
      </c>
      <c r="U1" s="45" t="s">
        <v>931</v>
      </c>
      <c r="V1" s="45" t="s">
        <v>930</v>
      </c>
      <c r="W1" s="45" t="s">
        <v>929</v>
      </c>
      <c r="X1" s="45" t="s">
        <v>326</v>
      </c>
      <c r="Y1" s="45" t="s">
        <v>928</v>
      </c>
      <c r="Z1" s="45" t="s">
        <v>927</v>
      </c>
      <c r="AA1" s="45" t="s">
        <v>926</v>
      </c>
      <c r="AB1" s="45" t="s">
        <v>925</v>
      </c>
      <c r="AC1" s="45" t="s">
        <v>924</v>
      </c>
      <c r="AD1" s="45" t="s">
        <v>923</v>
      </c>
      <c r="AE1" s="45" t="s">
        <v>922</v>
      </c>
      <c r="AF1" s="45" t="s">
        <v>921</v>
      </c>
      <c r="AG1" s="45" t="s">
        <v>920</v>
      </c>
      <c r="AH1" s="45" t="s">
        <v>919</v>
      </c>
      <c r="AI1" s="45" t="s">
        <v>918</v>
      </c>
      <c r="AJ1" s="45" t="s">
        <v>917</v>
      </c>
      <c r="AK1" s="45" t="s">
        <v>916</v>
      </c>
      <c r="AL1" s="45" t="s">
        <v>915</v>
      </c>
      <c r="AM1" s="45" t="s">
        <v>914</v>
      </c>
      <c r="AN1" s="45" t="s">
        <v>913</v>
      </c>
      <c r="AO1" s="45" t="s">
        <v>912</v>
      </c>
      <c r="AP1" s="45" t="s">
        <v>911</v>
      </c>
      <c r="AQ1" s="45" t="s">
        <v>910</v>
      </c>
      <c r="AR1" s="45" t="s">
        <v>909</v>
      </c>
      <c r="AS1" s="45" t="s">
        <v>908</v>
      </c>
      <c r="AT1" s="45" t="s">
        <v>907</v>
      </c>
      <c r="AU1" s="45" t="s">
        <v>906</v>
      </c>
      <c r="AV1" s="45" t="s">
        <v>905</v>
      </c>
      <c r="AW1" s="45" t="s">
        <v>904</v>
      </c>
      <c r="AX1" s="45" t="s">
        <v>903</v>
      </c>
      <c r="AY1" s="45" t="s">
        <v>902</v>
      </c>
      <c r="AZ1" s="45" t="s">
        <v>901</v>
      </c>
      <c r="BA1" s="45" t="s">
        <v>900</v>
      </c>
      <c r="BB1" s="45" t="s">
        <v>899</v>
      </c>
      <c r="BC1" s="45" t="s">
        <v>898</v>
      </c>
      <c r="BD1" s="45" t="s">
        <v>897</v>
      </c>
      <c r="BE1" s="45" t="s">
        <v>896</v>
      </c>
      <c r="BF1" s="45" t="s">
        <v>895</v>
      </c>
      <c r="BG1" s="45" t="s">
        <v>894</v>
      </c>
      <c r="BH1" s="45" t="s">
        <v>893</v>
      </c>
      <c r="BI1" s="45" t="s">
        <v>892</v>
      </c>
      <c r="BJ1" s="45" t="s">
        <v>891</v>
      </c>
      <c r="BK1" s="45" t="s">
        <v>890</v>
      </c>
      <c r="BL1" s="45" t="s">
        <v>950</v>
      </c>
    </row>
    <row r="2" spans="1:64" x14ac:dyDescent="0.25">
      <c r="A2" s="38" t="s">
        <v>93</v>
      </c>
      <c r="B2" s="46"/>
      <c r="C2" s="47">
        <f t="shared" ref="C2:AH2" si="0">SUM(C3:C226)</f>
        <v>0</v>
      </c>
      <c r="D2" s="47">
        <f t="shared" si="0"/>
        <v>0.5</v>
      </c>
      <c r="E2" s="47">
        <f t="shared" si="0"/>
        <v>30</v>
      </c>
      <c r="F2" s="47">
        <f t="shared" si="0"/>
        <v>37.5</v>
      </c>
      <c r="G2" s="47">
        <f t="shared" si="0"/>
        <v>27</v>
      </c>
      <c r="H2" s="47">
        <f t="shared" si="0"/>
        <v>66.5</v>
      </c>
      <c r="I2" s="47">
        <f t="shared" si="0"/>
        <v>15</v>
      </c>
      <c r="J2" s="47">
        <f t="shared" si="0"/>
        <v>15</v>
      </c>
      <c r="K2" s="47">
        <f t="shared" si="0"/>
        <v>0</v>
      </c>
      <c r="L2" s="47">
        <f t="shared" si="0"/>
        <v>67</v>
      </c>
      <c r="M2" s="47">
        <f t="shared" si="0"/>
        <v>0</v>
      </c>
      <c r="N2" s="47">
        <f t="shared" si="0"/>
        <v>30</v>
      </c>
      <c r="O2" s="47">
        <f t="shared" si="0"/>
        <v>0</v>
      </c>
      <c r="P2" s="47">
        <f t="shared" si="0"/>
        <v>19.5</v>
      </c>
      <c r="Q2" s="47">
        <f t="shared" si="0"/>
        <v>63.75</v>
      </c>
      <c r="R2" s="47">
        <f t="shared" si="0"/>
        <v>22.5</v>
      </c>
      <c r="S2" s="47">
        <f t="shared" si="0"/>
        <v>0</v>
      </c>
      <c r="T2" s="47">
        <f t="shared" si="0"/>
        <v>25</v>
      </c>
      <c r="U2" s="47">
        <f t="shared" si="0"/>
        <v>25</v>
      </c>
      <c r="V2" s="47">
        <f t="shared" si="0"/>
        <v>77.7</v>
      </c>
      <c r="W2" s="47">
        <f t="shared" si="0"/>
        <v>24</v>
      </c>
      <c r="X2" s="47">
        <f t="shared" si="0"/>
        <v>33.75</v>
      </c>
      <c r="Y2" s="47">
        <f t="shared" si="0"/>
        <v>0</v>
      </c>
      <c r="Z2" s="47">
        <f t="shared" si="0"/>
        <v>37.5</v>
      </c>
      <c r="AA2" s="47">
        <f t="shared" si="0"/>
        <v>26.25</v>
      </c>
      <c r="AB2" s="47">
        <f t="shared" si="0"/>
        <v>19.5</v>
      </c>
      <c r="AC2" s="47">
        <f t="shared" si="0"/>
        <v>157.19999999999999</v>
      </c>
      <c r="AD2" s="47">
        <f t="shared" si="0"/>
        <v>7.5</v>
      </c>
      <c r="AE2" s="47">
        <f t="shared" si="0"/>
        <v>6.9</v>
      </c>
      <c r="AF2" s="47">
        <f t="shared" si="0"/>
        <v>25</v>
      </c>
      <c r="AG2" s="47">
        <f t="shared" si="0"/>
        <v>55.9</v>
      </c>
      <c r="AH2" s="47">
        <f t="shared" si="0"/>
        <v>136</v>
      </c>
      <c r="AI2" s="47">
        <f t="shared" ref="AI2:BL2" si="1">SUM(AI3:AI226)</f>
        <v>156.5</v>
      </c>
      <c r="AJ2" s="47">
        <f t="shared" si="1"/>
        <v>7.5</v>
      </c>
      <c r="AK2" s="47">
        <f t="shared" si="1"/>
        <v>7.5</v>
      </c>
      <c r="AL2" s="47">
        <f t="shared" si="1"/>
        <v>37.5</v>
      </c>
      <c r="AM2" s="47">
        <f t="shared" si="1"/>
        <v>25</v>
      </c>
      <c r="AN2" s="47">
        <f t="shared" si="1"/>
        <v>7.8</v>
      </c>
      <c r="AO2" s="47">
        <f t="shared" si="1"/>
        <v>0.12000000000000001</v>
      </c>
      <c r="AP2" s="47">
        <f t="shared" si="1"/>
        <v>0</v>
      </c>
      <c r="AQ2" s="47">
        <f t="shared" si="1"/>
        <v>12</v>
      </c>
      <c r="AR2" s="47">
        <f t="shared" si="1"/>
        <v>1.2</v>
      </c>
      <c r="AS2" s="47">
        <f t="shared" si="1"/>
        <v>1.2</v>
      </c>
      <c r="AT2" s="47">
        <f t="shared" si="1"/>
        <v>0</v>
      </c>
      <c r="AU2" s="47">
        <f t="shared" si="1"/>
        <v>0</v>
      </c>
      <c r="AV2" s="47">
        <f t="shared" si="1"/>
        <v>0.3</v>
      </c>
      <c r="AW2" s="47">
        <f t="shared" si="1"/>
        <v>0</v>
      </c>
      <c r="AX2" s="47">
        <f t="shared" si="1"/>
        <v>0</v>
      </c>
      <c r="AY2" s="47">
        <f t="shared" si="1"/>
        <v>3</v>
      </c>
      <c r="AZ2" s="47">
        <f t="shared" si="1"/>
        <v>0</v>
      </c>
      <c r="BA2" s="47">
        <f t="shared" si="1"/>
        <v>0</v>
      </c>
      <c r="BB2" s="47">
        <f t="shared" si="1"/>
        <v>0</v>
      </c>
      <c r="BC2" s="47">
        <f t="shared" si="1"/>
        <v>0</v>
      </c>
      <c r="BD2" s="47">
        <f t="shared" si="1"/>
        <v>25</v>
      </c>
      <c r="BE2" s="47">
        <f t="shared" si="1"/>
        <v>60</v>
      </c>
      <c r="BF2" s="47">
        <f t="shared" si="1"/>
        <v>0</v>
      </c>
      <c r="BG2" s="47">
        <f t="shared" si="1"/>
        <v>0</v>
      </c>
      <c r="BH2" s="47">
        <f t="shared" si="1"/>
        <v>25</v>
      </c>
      <c r="BI2" s="47">
        <f t="shared" si="1"/>
        <v>25</v>
      </c>
      <c r="BJ2" s="47">
        <f t="shared" si="1"/>
        <v>25</v>
      </c>
      <c r="BK2" s="47">
        <f t="shared" si="1"/>
        <v>25</v>
      </c>
      <c r="BL2" s="48">
        <f t="shared" si="1"/>
        <v>25</v>
      </c>
    </row>
    <row r="3" spans="1:64" ht="15" x14ac:dyDescent="0.25">
      <c r="A3" s="50" t="s">
        <v>102</v>
      </c>
      <c r="B3" s="51" t="s">
        <v>887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3"/>
    </row>
    <row r="4" spans="1:64" x14ac:dyDescent="0.25">
      <c r="A4" s="38" t="s">
        <v>116</v>
      </c>
      <c r="B4" s="39" t="s">
        <v>887</v>
      </c>
      <c r="H4" s="38">
        <v>5</v>
      </c>
      <c r="T4" s="38">
        <v>5</v>
      </c>
    </row>
    <row r="5" spans="1:64" x14ac:dyDescent="0.25">
      <c r="A5" s="43" t="s">
        <v>119</v>
      </c>
      <c r="B5" s="39" t="s">
        <v>887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>
        <v>12</v>
      </c>
      <c r="Q5" s="43"/>
      <c r="R5" s="43"/>
      <c r="S5" s="43"/>
      <c r="T5" s="43"/>
      <c r="U5" s="43"/>
      <c r="V5" s="43">
        <v>12</v>
      </c>
      <c r="W5" s="43"/>
      <c r="X5" s="43"/>
      <c r="Y5" s="43"/>
      <c r="Z5" s="43"/>
      <c r="AA5" s="43"/>
      <c r="AB5" s="43">
        <v>12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</row>
    <row r="6" spans="1:64" x14ac:dyDescent="0.25">
      <c r="A6" s="43" t="s">
        <v>123</v>
      </c>
      <c r="B6" s="39" t="s">
        <v>887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>
        <v>2.5</v>
      </c>
      <c r="AE6" s="43"/>
      <c r="AF6" s="43"/>
      <c r="AG6" s="43"/>
      <c r="AH6" s="43"/>
      <c r="AI6" s="43"/>
      <c r="AJ6" s="43">
        <v>2.5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</row>
    <row r="7" spans="1:64" x14ac:dyDescent="0.25">
      <c r="A7" s="43" t="s">
        <v>125</v>
      </c>
      <c r="B7" s="39" t="s">
        <v>887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>
        <v>1</v>
      </c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</row>
    <row r="8" spans="1:64" x14ac:dyDescent="0.25">
      <c r="A8" s="38" t="s">
        <v>126</v>
      </c>
      <c r="B8" s="39" t="s">
        <v>887</v>
      </c>
      <c r="U8" s="38">
        <v>5</v>
      </c>
    </row>
    <row r="9" spans="1:64" x14ac:dyDescent="0.25">
      <c r="A9" s="38" t="s">
        <v>128</v>
      </c>
      <c r="B9" s="39" t="s">
        <v>887</v>
      </c>
      <c r="L9" s="38">
        <v>10</v>
      </c>
      <c r="Z9" s="38">
        <v>10</v>
      </c>
    </row>
    <row r="10" spans="1:64" x14ac:dyDescent="0.25">
      <c r="A10" s="43" t="s">
        <v>131</v>
      </c>
      <c r="B10" s="39" t="s">
        <v>887</v>
      </c>
      <c r="C10" s="43"/>
      <c r="D10" s="43"/>
      <c r="E10" s="43">
        <v>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</row>
    <row r="11" spans="1:64" x14ac:dyDescent="0.25">
      <c r="A11" s="38" t="s">
        <v>132</v>
      </c>
      <c r="B11" s="39" t="s">
        <v>887</v>
      </c>
      <c r="E11" s="38">
        <v>8</v>
      </c>
    </row>
    <row r="12" spans="1:64" x14ac:dyDescent="0.25">
      <c r="A12" s="43" t="s">
        <v>133</v>
      </c>
      <c r="B12" s="39" t="s">
        <v>887</v>
      </c>
      <c r="C12" s="43"/>
      <c r="D12" s="43"/>
      <c r="E12" s="43">
        <v>10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</row>
    <row r="13" spans="1:64" x14ac:dyDescent="0.25">
      <c r="A13" s="38" t="s">
        <v>134</v>
      </c>
      <c r="B13" s="39" t="s">
        <v>887</v>
      </c>
      <c r="E13" s="38">
        <v>2</v>
      </c>
    </row>
    <row r="14" spans="1:64" x14ac:dyDescent="0.25">
      <c r="A14" s="43" t="s">
        <v>135</v>
      </c>
      <c r="B14" s="39" t="s">
        <v>887</v>
      </c>
      <c r="C14" s="43"/>
      <c r="D14" s="43"/>
      <c r="E14" s="43">
        <v>4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</row>
    <row r="15" spans="1:64" x14ac:dyDescent="0.25">
      <c r="A15" s="38" t="s">
        <v>136</v>
      </c>
      <c r="B15" s="39" t="s">
        <v>887</v>
      </c>
      <c r="N15" s="38">
        <v>10</v>
      </c>
    </row>
    <row r="16" spans="1:64" x14ac:dyDescent="0.25">
      <c r="A16" s="38" t="s">
        <v>138</v>
      </c>
      <c r="B16" s="39" t="s">
        <v>887</v>
      </c>
      <c r="X16" s="38">
        <v>1.5</v>
      </c>
      <c r="AB16" s="38">
        <v>1.5</v>
      </c>
    </row>
    <row r="17" spans="1:64" x14ac:dyDescent="0.25">
      <c r="A17" s="43" t="s">
        <v>139</v>
      </c>
      <c r="B17" s="39" t="s">
        <v>887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>
        <v>2.5</v>
      </c>
      <c r="AJ17" s="43"/>
      <c r="AK17" s="43"/>
      <c r="AL17" s="43">
        <v>2.5</v>
      </c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</row>
    <row r="18" spans="1:64" x14ac:dyDescent="0.25">
      <c r="A18" s="38" t="s">
        <v>140</v>
      </c>
      <c r="B18" s="39" t="s">
        <v>887</v>
      </c>
      <c r="L18" s="38">
        <v>12</v>
      </c>
      <c r="BE18" s="38">
        <v>20</v>
      </c>
    </row>
    <row r="19" spans="1:64" x14ac:dyDescent="0.25">
      <c r="A19" s="38" t="s">
        <v>142</v>
      </c>
      <c r="B19" s="39" t="s">
        <v>887</v>
      </c>
      <c r="AE19" s="38">
        <v>2.2999999999999998</v>
      </c>
      <c r="AG19" s="38">
        <v>2.2999999999999998</v>
      </c>
    </row>
    <row r="20" spans="1:64" x14ac:dyDescent="0.25">
      <c r="A20" s="38" t="s">
        <v>107</v>
      </c>
      <c r="B20" s="39" t="s">
        <v>887</v>
      </c>
      <c r="P20" s="38">
        <v>3.75</v>
      </c>
      <c r="T20" s="38">
        <v>3.75</v>
      </c>
    </row>
    <row r="21" spans="1:64" x14ac:dyDescent="0.25">
      <c r="A21" s="38" t="s">
        <v>143</v>
      </c>
      <c r="B21" s="39" t="s">
        <v>887</v>
      </c>
      <c r="AM21" s="38">
        <v>5</v>
      </c>
    </row>
    <row r="22" spans="1:64" x14ac:dyDescent="0.25">
      <c r="A22" s="43" t="s">
        <v>144</v>
      </c>
      <c r="B22" s="39" t="s">
        <v>887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>
        <v>2.4</v>
      </c>
      <c r="W22" s="43"/>
      <c r="X22" s="43"/>
      <c r="Y22" s="43"/>
      <c r="Z22" s="43"/>
      <c r="AA22" s="43"/>
      <c r="AB22" s="43"/>
      <c r="AC22" s="43">
        <v>2.4</v>
      </c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</row>
    <row r="23" spans="1:64" x14ac:dyDescent="0.25">
      <c r="A23" s="43" t="s">
        <v>146</v>
      </c>
      <c r="B23" s="39" t="s">
        <v>887</v>
      </c>
      <c r="C23" s="43"/>
      <c r="D23" s="43"/>
      <c r="E23" s="43"/>
      <c r="F23" s="43">
        <v>1.25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>
        <v>1.25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</row>
    <row r="24" spans="1:64" x14ac:dyDescent="0.25">
      <c r="A24" s="38" t="s">
        <v>147</v>
      </c>
      <c r="B24" s="39" t="s">
        <v>887</v>
      </c>
      <c r="P24" s="38">
        <v>2.5</v>
      </c>
      <c r="T24" s="38">
        <v>2.5</v>
      </c>
    </row>
    <row r="25" spans="1:64" x14ac:dyDescent="0.25">
      <c r="A25" s="38" t="s">
        <v>149</v>
      </c>
      <c r="B25" s="39" t="s">
        <v>887</v>
      </c>
      <c r="I25" s="38">
        <v>5</v>
      </c>
      <c r="J25" s="38">
        <v>5</v>
      </c>
    </row>
    <row r="26" spans="1:64" x14ac:dyDescent="0.25">
      <c r="A26" s="43" t="s">
        <v>156</v>
      </c>
      <c r="B26" s="39" t="s">
        <v>887</v>
      </c>
      <c r="C26" s="43"/>
      <c r="D26" s="43"/>
      <c r="E26" s="43"/>
      <c r="F26" s="43"/>
      <c r="G26" s="43"/>
      <c r="H26" s="43">
        <v>10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>
        <v>10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</row>
    <row r="27" spans="1:64" x14ac:dyDescent="0.25">
      <c r="A27" s="43" t="s">
        <v>158</v>
      </c>
      <c r="B27" s="39" t="s">
        <v>887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>
        <v>25</v>
      </c>
      <c r="BI27" s="43"/>
      <c r="BJ27" s="43"/>
      <c r="BK27" s="43"/>
      <c r="BL27" s="43"/>
    </row>
    <row r="28" spans="1:64" x14ac:dyDescent="0.25">
      <c r="A28" s="38" t="s">
        <v>159</v>
      </c>
      <c r="B28" s="39" t="s">
        <v>887</v>
      </c>
      <c r="D28" s="38">
        <v>0.5</v>
      </c>
      <c r="W28" s="38">
        <v>9</v>
      </c>
      <c r="AH28" s="38">
        <v>9</v>
      </c>
    </row>
    <row r="29" spans="1:64" x14ac:dyDescent="0.25">
      <c r="A29" s="43" t="s">
        <v>162</v>
      </c>
      <c r="B29" s="39" t="s">
        <v>887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>
        <v>3.75</v>
      </c>
      <c r="AE29" s="43"/>
      <c r="AF29" s="43"/>
      <c r="AG29" s="43"/>
      <c r="AH29" s="43"/>
      <c r="AI29" s="43"/>
      <c r="AJ29" s="43">
        <v>3.75</v>
      </c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</row>
    <row r="30" spans="1:64" x14ac:dyDescent="0.25">
      <c r="A30" s="43" t="s">
        <v>164</v>
      </c>
      <c r="B30" s="39" t="s">
        <v>887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>
        <v>1.5</v>
      </c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</row>
    <row r="31" spans="1:64" x14ac:dyDescent="0.25">
      <c r="A31" s="43" t="s">
        <v>166</v>
      </c>
      <c r="B31" s="39" t="s">
        <v>887</v>
      </c>
      <c r="C31" s="43"/>
      <c r="D31" s="43"/>
      <c r="E31" s="43"/>
      <c r="F31" s="43"/>
      <c r="G31" s="43"/>
      <c r="H31" s="43"/>
      <c r="I31" s="43"/>
      <c r="J31" s="43"/>
      <c r="K31" s="43"/>
      <c r="L31" s="43">
        <v>15</v>
      </c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>
        <v>20</v>
      </c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</row>
    <row r="32" spans="1:64" x14ac:dyDescent="0.25">
      <c r="A32" s="38" t="s">
        <v>169</v>
      </c>
      <c r="B32" s="39" t="s">
        <v>887</v>
      </c>
      <c r="N32" s="38">
        <v>15</v>
      </c>
    </row>
    <row r="33" spans="1:64" x14ac:dyDescent="0.25">
      <c r="A33" s="43" t="s">
        <v>172</v>
      </c>
      <c r="B33" s="39" t="s">
        <v>887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>
        <v>2.25</v>
      </c>
      <c r="Y33" s="43"/>
      <c r="Z33" s="43"/>
      <c r="AA33" s="43"/>
      <c r="AB33" s="43">
        <v>2.25</v>
      </c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</row>
    <row r="34" spans="1:64" x14ac:dyDescent="0.25">
      <c r="A34" s="38" t="s">
        <v>173</v>
      </c>
      <c r="B34" s="39" t="s">
        <v>887</v>
      </c>
      <c r="AI34" s="38">
        <v>3.75</v>
      </c>
      <c r="AL34" s="38">
        <v>3.75</v>
      </c>
    </row>
    <row r="35" spans="1:64" x14ac:dyDescent="0.25">
      <c r="A35" s="43" t="s">
        <v>174</v>
      </c>
      <c r="B35" s="39" t="s">
        <v>887</v>
      </c>
      <c r="C35" s="43"/>
      <c r="D35" s="43"/>
      <c r="E35" s="43"/>
      <c r="F35" s="43"/>
      <c r="G35" s="43"/>
      <c r="H35" s="43"/>
      <c r="I35" s="43"/>
      <c r="J35" s="43"/>
      <c r="K35" s="43"/>
      <c r="L35" s="43">
        <v>15</v>
      </c>
      <c r="M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>
        <v>30</v>
      </c>
      <c r="BF35" s="43"/>
      <c r="BG35" s="43"/>
      <c r="BH35" s="43"/>
      <c r="BI35" s="43"/>
      <c r="BJ35" s="43"/>
      <c r="BK35" s="43"/>
      <c r="BL35" s="43"/>
    </row>
    <row r="36" spans="1:64" x14ac:dyDescent="0.25">
      <c r="A36" s="43" t="s">
        <v>153</v>
      </c>
      <c r="B36" s="39" t="s">
        <v>887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>
        <v>7.5</v>
      </c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</row>
    <row r="37" spans="1:64" x14ac:dyDescent="0.25">
      <c r="A37" s="38" t="s">
        <v>154</v>
      </c>
      <c r="B37" s="39" t="s">
        <v>887</v>
      </c>
      <c r="AF37" s="38">
        <v>10</v>
      </c>
      <c r="BD37" s="38">
        <v>10</v>
      </c>
    </row>
    <row r="38" spans="1:64" x14ac:dyDescent="0.25">
      <c r="A38" s="38" t="s">
        <v>176</v>
      </c>
      <c r="B38" s="39" t="s">
        <v>887</v>
      </c>
      <c r="AM38" s="38">
        <v>7.5</v>
      </c>
    </row>
    <row r="39" spans="1:64" x14ac:dyDescent="0.25">
      <c r="A39" s="43" t="s">
        <v>177</v>
      </c>
      <c r="B39" s="39" t="s">
        <v>887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>
        <v>5</v>
      </c>
      <c r="AL39" s="43"/>
      <c r="AM39" s="43"/>
      <c r="AN39" s="43">
        <v>5</v>
      </c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</row>
    <row r="40" spans="1:64" x14ac:dyDescent="0.25">
      <c r="A40" s="38" t="s">
        <v>178</v>
      </c>
      <c r="B40" s="39" t="s">
        <v>887</v>
      </c>
      <c r="V40" s="38">
        <v>3.6</v>
      </c>
      <c r="AC40" s="38">
        <v>3.6</v>
      </c>
    </row>
    <row r="41" spans="1:64" x14ac:dyDescent="0.25">
      <c r="A41" s="38" t="s">
        <v>180</v>
      </c>
      <c r="B41" s="39" t="s">
        <v>887</v>
      </c>
      <c r="F41" s="38">
        <v>2.5</v>
      </c>
      <c r="R41" s="38">
        <v>2.5</v>
      </c>
    </row>
    <row r="42" spans="1:64" x14ac:dyDescent="0.25">
      <c r="A42" s="38" t="s">
        <v>182</v>
      </c>
      <c r="B42" s="39" t="s">
        <v>887</v>
      </c>
      <c r="I42" s="38">
        <v>7.5</v>
      </c>
      <c r="J42" s="38">
        <v>7.5</v>
      </c>
    </row>
    <row r="43" spans="1:64" x14ac:dyDescent="0.25">
      <c r="A43" s="38" t="s">
        <v>184</v>
      </c>
      <c r="B43" s="39" t="s">
        <v>887</v>
      </c>
      <c r="AE43" s="38">
        <v>3.45</v>
      </c>
      <c r="AG43" s="38">
        <v>3.45</v>
      </c>
    </row>
    <row r="44" spans="1:64" x14ac:dyDescent="0.25">
      <c r="A44" s="38" t="s">
        <v>186</v>
      </c>
      <c r="B44" s="39" t="s">
        <v>887</v>
      </c>
      <c r="Q44" s="38">
        <v>2.5</v>
      </c>
    </row>
    <row r="45" spans="1:64" x14ac:dyDescent="0.25">
      <c r="A45" s="43" t="s">
        <v>187</v>
      </c>
      <c r="B45" s="39" t="s">
        <v>887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>
        <v>12.5</v>
      </c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</row>
    <row r="46" spans="1:64" x14ac:dyDescent="0.25">
      <c r="A46" s="38" t="s">
        <v>188</v>
      </c>
      <c r="B46" s="39" t="s">
        <v>887</v>
      </c>
      <c r="Q46" s="38">
        <v>10</v>
      </c>
    </row>
    <row r="47" spans="1:64" x14ac:dyDescent="0.25">
      <c r="A47" s="43" t="s">
        <v>189</v>
      </c>
      <c r="B47" s="39" t="s">
        <v>887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>
        <v>5</v>
      </c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</row>
    <row r="48" spans="1:64" x14ac:dyDescent="0.25">
      <c r="A48" s="38" t="s">
        <v>190</v>
      </c>
      <c r="B48" s="39" t="s">
        <v>887</v>
      </c>
      <c r="Q48" s="38">
        <v>7.5</v>
      </c>
    </row>
    <row r="49" spans="1:64" x14ac:dyDescent="0.25">
      <c r="A49" s="38" t="s">
        <v>196</v>
      </c>
      <c r="B49" s="39" t="s">
        <v>887</v>
      </c>
      <c r="AO49" s="38">
        <v>0.06</v>
      </c>
      <c r="AR49" s="38">
        <v>0.6</v>
      </c>
      <c r="AS49" s="38">
        <v>0.6</v>
      </c>
    </row>
    <row r="50" spans="1:64" x14ac:dyDescent="0.25">
      <c r="A50" s="43" t="s">
        <v>197</v>
      </c>
      <c r="B50" s="39" t="s">
        <v>887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>
        <v>0.04</v>
      </c>
      <c r="AP50" s="43"/>
      <c r="AQ50" s="43"/>
      <c r="AR50" s="43">
        <v>0.4</v>
      </c>
      <c r="AS50" s="43">
        <v>0.4</v>
      </c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</row>
    <row r="51" spans="1:64" x14ac:dyDescent="0.25">
      <c r="A51" s="38" t="s">
        <v>198</v>
      </c>
      <c r="B51" s="39" t="s">
        <v>887</v>
      </c>
      <c r="AO51" s="38">
        <v>0.02</v>
      </c>
      <c r="AR51" s="38">
        <v>0.2</v>
      </c>
      <c r="AS51" s="38">
        <v>0.2</v>
      </c>
    </row>
    <row r="52" spans="1:64" x14ac:dyDescent="0.25">
      <c r="A52" s="43" t="s">
        <v>199</v>
      </c>
      <c r="B52" s="39" t="s">
        <v>887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>
        <v>1.25</v>
      </c>
      <c r="AE52" s="43"/>
      <c r="AF52" s="43"/>
      <c r="AG52" s="43"/>
      <c r="AH52" s="43"/>
      <c r="AI52" s="43"/>
      <c r="AJ52" s="43">
        <v>1.25</v>
      </c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</row>
    <row r="53" spans="1:64" x14ac:dyDescent="0.25">
      <c r="A53" s="43" t="s">
        <v>209</v>
      </c>
      <c r="B53" s="39" t="s">
        <v>887</v>
      </c>
      <c r="C53" s="43"/>
      <c r="D53" s="43"/>
      <c r="E53" s="43"/>
      <c r="F53" s="43"/>
      <c r="G53" s="43"/>
      <c r="H53" s="43">
        <v>1.75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>
        <v>1.75</v>
      </c>
      <c r="AH53" s="43"/>
      <c r="AI53" s="43">
        <v>1.75</v>
      </c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</row>
    <row r="54" spans="1:64" x14ac:dyDescent="0.25">
      <c r="A54" s="38" t="s">
        <v>210</v>
      </c>
      <c r="B54" s="39" t="s">
        <v>887</v>
      </c>
      <c r="H54" s="38">
        <v>8.75</v>
      </c>
      <c r="AG54" s="38">
        <v>8.75</v>
      </c>
      <c r="AI54" s="38">
        <v>8.75</v>
      </c>
    </row>
    <row r="55" spans="1:64" x14ac:dyDescent="0.25">
      <c r="A55" s="43" t="s">
        <v>211</v>
      </c>
      <c r="B55" s="39" t="s">
        <v>887</v>
      </c>
      <c r="C55" s="43"/>
      <c r="D55" s="43"/>
      <c r="E55" s="43"/>
      <c r="F55" s="43"/>
      <c r="G55" s="43"/>
      <c r="H55" s="43">
        <v>10.5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>
        <v>10.5</v>
      </c>
      <c r="AH55" s="43"/>
      <c r="AI55" s="43">
        <v>10.5</v>
      </c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</row>
    <row r="56" spans="1:64" x14ac:dyDescent="0.25">
      <c r="A56" s="38" t="s">
        <v>212</v>
      </c>
      <c r="B56" s="39" t="s">
        <v>887</v>
      </c>
      <c r="H56" s="38">
        <v>12.25</v>
      </c>
      <c r="AG56" s="38">
        <v>12.25</v>
      </c>
      <c r="AI56" s="38">
        <v>12.25</v>
      </c>
    </row>
    <row r="57" spans="1:64" x14ac:dyDescent="0.25">
      <c r="A57" s="43" t="s">
        <v>213</v>
      </c>
      <c r="B57" s="39" t="s">
        <v>887</v>
      </c>
      <c r="C57" s="43"/>
      <c r="D57" s="43"/>
      <c r="E57" s="43"/>
      <c r="F57" s="43"/>
      <c r="G57" s="43"/>
      <c r="H57" s="43">
        <v>7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>
        <v>7</v>
      </c>
      <c r="AH57" s="43"/>
      <c r="AI57" s="43">
        <v>7</v>
      </c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</row>
    <row r="58" spans="1:64" x14ac:dyDescent="0.25">
      <c r="A58" s="38" t="s">
        <v>214</v>
      </c>
      <c r="B58" s="39" t="s">
        <v>887</v>
      </c>
      <c r="H58" s="38">
        <v>3.5</v>
      </c>
      <c r="AG58" s="38">
        <v>3.5</v>
      </c>
      <c r="AI58" s="38">
        <v>3.5</v>
      </c>
    </row>
    <row r="59" spans="1:64" x14ac:dyDescent="0.25">
      <c r="A59" s="43" t="s">
        <v>215</v>
      </c>
      <c r="B59" s="39" t="s">
        <v>887</v>
      </c>
      <c r="C59" s="43"/>
      <c r="D59" s="43"/>
      <c r="E59" s="43"/>
      <c r="F59" s="43"/>
      <c r="G59" s="43"/>
      <c r="H59" s="43">
        <v>5.25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>
        <v>5.25</v>
      </c>
      <c r="AH59" s="43"/>
      <c r="AI59" s="43">
        <v>5.25</v>
      </c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</row>
    <row r="60" spans="1:64" x14ac:dyDescent="0.25">
      <c r="A60" s="43" t="s">
        <v>219</v>
      </c>
      <c r="B60" s="39" t="s">
        <v>887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>
        <v>1.2</v>
      </c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</row>
    <row r="61" spans="1:64" x14ac:dyDescent="0.25">
      <c r="A61" s="38" t="s">
        <v>220</v>
      </c>
      <c r="B61" s="39" t="s">
        <v>887</v>
      </c>
      <c r="AH61" s="38">
        <v>4.8</v>
      </c>
    </row>
    <row r="62" spans="1:64" x14ac:dyDescent="0.25">
      <c r="A62" s="43" t="s">
        <v>221</v>
      </c>
      <c r="B62" s="39" t="s">
        <v>887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>
        <v>3.6</v>
      </c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</row>
    <row r="63" spans="1:64" x14ac:dyDescent="0.25">
      <c r="A63" s="38" t="s">
        <v>222</v>
      </c>
      <c r="B63" s="39" t="s">
        <v>887</v>
      </c>
      <c r="AH63" s="38">
        <v>2.4</v>
      </c>
    </row>
    <row r="64" spans="1:64" x14ac:dyDescent="0.25">
      <c r="A64" s="43" t="s">
        <v>223</v>
      </c>
      <c r="B64" s="39" t="s">
        <v>887</v>
      </c>
      <c r="C64" s="43"/>
      <c r="D64" s="43"/>
      <c r="E64" s="43"/>
      <c r="F64" s="43">
        <v>1.5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>
        <v>1.5</v>
      </c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>
        <v>1.2</v>
      </c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</row>
    <row r="65" spans="1:64" x14ac:dyDescent="0.25">
      <c r="A65" s="38" t="s">
        <v>224</v>
      </c>
      <c r="B65" s="39" t="s">
        <v>887</v>
      </c>
      <c r="F65" s="38">
        <v>3</v>
      </c>
      <c r="W65" s="38">
        <v>3</v>
      </c>
      <c r="AQ65" s="38">
        <v>2.4</v>
      </c>
    </row>
    <row r="66" spans="1:64" x14ac:dyDescent="0.25">
      <c r="A66" s="43" t="s">
        <v>225</v>
      </c>
      <c r="B66" s="39" t="s">
        <v>887</v>
      </c>
      <c r="C66" s="43"/>
      <c r="D66" s="43"/>
      <c r="E66" s="43"/>
      <c r="F66" s="43">
        <v>4.5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>
        <v>4.5</v>
      </c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>
        <v>3.6</v>
      </c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</row>
    <row r="67" spans="1:64" x14ac:dyDescent="0.25">
      <c r="A67" s="38" t="s">
        <v>226</v>
      </c>
      <c r="B67" s="39" t="s">
        <v>887</v>
      </c>
      <c r="F67" s="38">
        <v>6</v>
      </c>
      <c r="W67" s="38">
        <v>6</v>
      </c>
      <c r="AQ67" s="38">
        <v>4.8</v>
      </c>
    </row>
    <row r="68" spans="1:64" x14ac:dyDescent="0.25">
      <c r="A68" s="38" t="s">
        <v>230</v>
      </c>
      <c r="B68" s="39" t="s">
        <v>887</v>
      </c>
      <c r="AL68" s="38">
        <v>2</v>
      </c>
    </row>
    <row r="69" spans="1:64" x14ac:dyDescent="0.25">
      <c r="A69" s="43" t="s">
        <v>231</v>
      </c>
      <c r="B69" s="39" t="s">
        <v>887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>
        <v>4</v>
      </c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</row>
    <row r="70" spans="1:64" x14ac:dyDescent="0.25">
      <c r="A70" s="38" t="s">
        <v>232</v>
      </c>
      <c r="B70" s="39" t="s">
        <v>887</v>
      </c>
      <c r="AL70" s="38">
        <v>6</v>
      </c>
    </row>
    <row r="71" spans="1:64" x14ac:dyDescent="0.25">
      <c r="A71" s="43" t="s">
        <v>233</v>
      </c>
      <c r="B71" s="39" t="s">
        <v>887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>
        <v>8</v>
      </c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</row>
    <row r="72" spans="1:64" x14ac:dyDescent="0.25">
      <c r="A72" s="38" t="s">
        <v>234</v>
      </c>
      <c r="B72" s="39" t="s">
        <v>887</v>
      </c>
      <c r="AL72" s="38">
        <v>10</v>
      </c>
    </row>
    <row r="73" spans="1:64" x14ac:dyDescent="0.25">
      <c r="A73" s="43" t="s">
        <v>235</v>
      </c>
      <c r="B73" s="39" t="s">
        <v>887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>
        <v>9</v>
      </c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</row>
    <row r="74" spans="1:64" x14ac:dyDescent="0.25">
      <c r="A74" s="38" t="s">
        <v>236</v>
      </c>
      <c r="B74" s="39" t="s">
        <v>887</v>
      </c>
      <c r="V74" s="38">
        <v>3</v>
      </c>
    </row>
    <row r="75" spans="1:64" x14ac:dyDescent="0.25">
      <c r="A75" s="43" t="s">
        <v>242</v>
      </c>
      <c r="B75" s="39" t="s">
        <v>887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>
        <v>1.5</v>
      </c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</row>
    <row r="76" spans="1:64" x14ac:dyDescent="0.25">
      <c r="A76" s="38" t="s">
        <v>243</v>
      </c>
      <c r="B76" s="39" t="s">
        <v>887</v>
      </c>
      <c r="V76" s="38">
        <v>7.5</v>
      </c>
    </row>
    <row r="77" spans="1:64" x14ac:dyDescent="0.25">
      <c r="A77" s="43" t="s">
        <v>237</v>
      </c>
      <c r="B77" s="39" t="s">
        <v>887</v>
      </c>
      <c r="C77" s="43"/>
      <c r="D77" s="43"/>
      <c r="E77" s="43"/>
      <c r="F77" s="43"/>
      <c r="G77" s="43">
        <v>4.5</v>
      </c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>
        <v>4.5</v>
      </c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</row>
    <row r="78" spans="1:64" x14ac:dyDescent="0.25">
      <c r="A78" s="38" t="s">
        <v>238</v>
      </c>
      <c r="B78" s="39" t="s">
        <v>887</v>
      </c>
      <c r="G78" s="38">
        <v>13.5</v>
      </c>
      <c r="V78" s="38">
        <v>13.5</v>
      </c>
    </row>
    <row r="79" spans="1:64" x14ac:dyDescent="0.25">
      <c r="A79" s="43" t="s">
        <v>239</v>
      </c>
      <c r="B79" s="39" t="s">
        <v>887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>
        <v>4.5</v>
      </c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</row>
    <row r="80" spans="1:64" x14ac:dyDescent="0.25">
      <c r="A80" s="38" t="s">
        <v>240</v>
      </c>
      <c r="B80" s="39" t="s">
        <v>887</v>
      </c>
      <c r="G80" s="38">
        <v>9</v>
      </c>
      <c r="V80" s="38">
        <v>9</v>
      </c>
    </row>
    <row r="81" spans="1:64" x14ac:dyDescent="0.25">
      <c r="A81" s="43" t="s">
        <v>241</v>
      </c>
      <c r="B81" s="39" t="s">
        <v>887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>
        <v>6</v>
      </c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</row>
    <row r="82" spans="1:64" x14ac:dyDescent="0.25">
      <c r="A82" s="43" t="s">
        <v>247</v>
      </c>
      <c r="B82" s="39" t="s">
        <v>887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>
        <v>15</v>
      </c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</row>
    <row r="83" spans="1:64" x14ac:dyDescent="0.25">
      <c r="A83" s="38" t="s">
        <v>248</v>
      </c>
      <c r="B83" s="39" t="s">
        <v>887</v>
      </c>
      <c r="AC83" s="38">
        <v>10</v>
      </c>
    </row>
    <row r="84" spans="1:64" x14ac:dyDescent="0.25">
      <c r="A84" s="43" t="s">
        <v>249</v>
      </c>
      <c r="B84" s="39" t="s">
        <v>887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>
        <v>25</v>
      </c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</row>
    <row r="85" spans="1:64" ht="15" x14ac:dyDescent="0.25">
      <c r="A85" s="38" t="s">
        <v>252</v>
      </c>
      <c r="B85" s="39" t="s">
        <v>887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9"/>
    </row>
    <row r="86" spans="1:64" x14ac:dyDescent="0.25">
      <c r="A86" s="38" t="s">
        <v>260</v>
      </c>
      <c r="B86" s="39" t="s">
        <v>887</v>
      </c>
      <c r="X86" s="38">
        <v>3</v>
      </c>
      <c r="AB86" s="38">
        <v>3</v>
      </c>
    </row>
    <row r="87" spans="1:64" x14ac:dyDescent="0.25">
      <c r="A87" s="43" t="s">
        <v>257</v>
      </c>
      <c r="B87" s="39" t="s">
        <v>887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>
        <v>10</v>
      </c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</row>
    <row r="88" spans="1:64" x14ac:dyDescent="0.25">
      <c r="A88" s="43" t="s">
        <v>261</v>
      </c>
      <c r="B88" s="39" t="s">
        <v>887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>
        <v>10</v>
      </c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</row>
    <row r="89" spans="1:64" x14ac:dyDescent="0.25">
      <c r="A89" s="38" t="s">
        <v>262</v>
      </c>
      <c r="B89" s="39" t="s">
        <v>887</v>
      </c>
      <c r="F89" s="38">
        <v>3.75</v>
      </c>
      <c r="R89" s="38">
        <v>3.75</v>
      </c>
    </row>
    <row r="90" spans="1:64" ht="15" x14ac:dyDescent="0.25">
      <c r="A90" s="43" t="s">
        <v>265</v>
      </c>
      <c r="B90" s="39" t="s">
        <v>887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9"/>
    </row>
    <row r="91" spans="1:64" x14ac:dyDescent="0.25">
      <c r="A91" s="38" t="s">
        <v>278</v>
      </c>
      <c r="B91" s="39" t="s">
        <v>887</v>
      </c>
      <c r="H91" s="38">
        <v>2.5</v>
      </c>
      <c r="T91" s="38">
        <v>2.5</v>
      </c>
    </row>
    <row r="92" spans="1:64" x14ac:dyDescent="0.25">
      <c r="A92" s="43" t="s">
        <v>279</v>
      </c>
      <c r="B92" s="39" t="s">
        <v>887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>
        <v>25</v>
      </c>
      <c r="BK92" s="43"/>
      <c r="BL92" s="43"/>
    </row>
    <row r="93" spans="1:64" x14ac:dyDescent="0.25">
      <c r="A93" s="43" t="s">
        <v>289</v>
      </c>
      <c r="B93" s="39" t="s">
        <v>887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>
        <v>25</v>
      </c>
      <c r="BJ93" s="43"/>
      <c r="BK93" s="43"/>
      <c r="BL93" s="43"/>
    </row>
    <row r="94" spans="1:64" x14ac:dyDescent="0.25">
      <c r="A94" s="38" t="s">
        <v>294</v>
      </c>
      <c r="B94" s="39" t="s">
        <v>887</v>
      </c>
      <c r="U94" s="38">
        <v>2.5</v>
      </c>
    </row>
    <row r="95" spans="1:64" x14ac:dyDescent="0.25">
      <c r="A95" s="38" t="s">
        <v>296</v>
      </c>
      <c r="B95" s="39" t="s">
        <v>887</v>
      </c>
      <c r="L95" s="38">
        <v>5</v>
      </c>
      <c r="Z95" s="38">
        <v>7.5</v>
      </c>
    </row>
    <row r="96" spans="1:64" x14ac:dyDescent="0.25">
      <c r="A96" s="43" t="s">
        <v>299</v>
      </c>
      <c r="B96" s="39" t="s">
        <v>887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>
        <v>0.3</v>
      </c>
      <c r="AO96" s="43"/>
      <c r="AP96" s="43"/>
      <c r="AQ96" s="43"/>
      <c r="AR96" s="43"/>
      <c r="AS96" s="43"/>
      <c r="AT96" s="43"/>
      <c r="AU96" s="43"/>
      <c r="AV96" s="43">
        <v>0.3</v>
      </c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</row>
    <row r="97" spans="1:64" x14ac:dyDescent="0.25">
      <c r="A97" s="38" t="s">
        <v>300</v>
      </c>
      <c r="B97" s="39" t="s">
        <v>887</v>
      </c>
      <c r="Q97" s="38">
        <v>5.25</v>
      </c>
      <c r="X97" s="38">
        <v>5.25</v>
      </c>
      <c r="AA97" s="38">
        <v>5.25</v>
      </c>
    </row>
    <row r="98" spans="1:64" x14ac:dyDescent="0.25">
      <c r="A98" s="43" t="s">
        <v>301</v>
      </c>
      <c r="B98" s="39" t="s">
        <v>887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>
        <v>1.75</v>
      </c>
      <c r="R98" s="43"/>
      <c r="S98" s="43"/>
      <c r="T98" s="43"/>
      <c r="U98" s="43"/>
      <c r="V98" s="43"/>
      <c r="W98" s="43"/>
      <c r="X98" s="43">
        <v>1.75</v>
      </c>
      <c r="Y98" s="43"/>
      <c r="Z98" s="43"/>
      <c r="AA98" s="43">
        <v>1.75</v>
      </c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</row>
    <row r="99" spans="1:64" x14ac:dyDescent="0.25">
      <c r="A99" s="38" t="s">
        <v>302</v>
      </c>
      <c r="B99" s="39" t="s">
        <v>887</v>
      </c>
      <c r="Q99" s="38">
        <v>8.75</v>
      </c>
      <c r="X99" s="38">
        <v>8.75</v>
      </c>
      <c r="AA99" s="38">
        <v>8.75</v>
      </c>
    </row>
    <row r="100" spans="1:64" x14ac:dyDescent="0.25">
      <c r="A100" s="43" t="s">
        <v>303</v>
      </c>
      <c r="B100" s="39" t="s">
        <v>887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>
        <v>7</v>
      </c>
      <c r="R100" s="43"/>
      <c r="S100" s="43"/>
      <c r="T100" s="43"/>
      <c r="U100" s="43"/>
      <c r="V100" s="43"/>
      <c r="W100" s="43"/>
      <c r="X100" s="43">
        <v>7</v>
      </c>
      <c r="Y100" s="43"/>
      <c r="Z100" s="43"/>
      <c r="AA100" s="43">
        <v>7</v>
      </c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</row>
    <row r="101" spans="1:64" x14ac:dyDescent="0.25">
      <c r="A101" s="38" t="s">
        <v>304</v>
      </c>
      <c r="B101" s="39" t="s">
        <v>887</v>
      </c>
      <c r="Q101" s="38">
        <v>3.5</v>
      </c>
      <c r="X101" s="38">
        <v>3.5</v>
      </c>
      <c r="AA101" s="38">
        <v>3.5</v>
      </c>
    </row>
    <row r="102" spans="1:64" x14ac:dyDescent="0.25">
      <c r="A102" s="43" t="s">
        <v>305</v>
      </c>
      <c r="B102" s="39" t="s">
        <v>887</v>
      </c>
      <c r="C102" s="43"/>
      <c r="D102" s="43"/>
      <c r="E102" s="43"/>
      <c r="F102" s="43">
        <v>15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>
        <v>15</v>
      </c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>
        <v>15</v>
      </c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</row>
    <row r="103" spans="1:64" x14ac:dyDescent="0.25">
      <c r="A103" s="38" t="s">
        <v>306</v>
      </c>
      <c r="B103" s="39" t="s">
        <v>887</v>
      </c>
      <c r="N103" s="38">
        <v>5</v>
      </c>
    </row>
    <row r="104" spans="1:64" x14ac:dyDescent="0.25">
      <c r="A104" s="43" t="s">
        <v>309</v>
      </c>
      <c r="B104" s="39" t="s">
        <v>887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>
        <v>0.75</v>
      </c>
      <c r="Y104" s="43"/>
      <c r="Z104" s="43"/>
      <c r="AA104" s="43"/>
      <c r="AB104" s="43">
        <v>0.75</v>
      </c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</row>
    <row r="105" spans="1:64" x14ac:dyDescent="0.25">
      <c r="A105" s="38" t="s">
        <v>310</v>
      </c>
      <c r="B105" s="39" t="s">
        <v>887</v>
      </c>
      <c r="AI105" s="38">
        <v>1.25</v>
      </c>
      <c r="AL105" s="38">
        <v>1.25</v>
      </c>
    </row>
    <row r="106" spans="1:64" x14ac:dyDescent="0.25">
      <c r="A106" s="43" t="s">
        <v>311</v>
      </c>
      <c r="B106" s="39" t="s">
        <v>887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>
        <v>10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>
        <v>10</v>
      </c>
      <c r="BF106" s="43"/>
      <c r="BG106" s="43"/>
      <c r="BH106" s="43"/>
      <c r="BI106" s="43"/>
      <c r="BJ106" s="43"/>
      <c r="BK106" s="43"/>
      <c r="BL106" s="43"/>
    </row>
    <row r="107" spans="1:64" x14ac:dyDescent="0.25">
      <c r="A107" s="43" t="s">
        <v>268</v>
      </c>
      <c r="B107" s="39" t="s">
        <v>887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>
        <v>25</v>
      </c>
    </row>
    <row r="108" spans="1:64" x14ac:dyDescent="0.25">
      <c r="A108" s="38" t="s">
        <v>271</v>
      </c>
      <c r="B108" s="39" t="s">
        <v>887</v>
      </c>
      <c r="E108" s="41"/>
      <c r="AF108" s="38">
        <v>5</v>
      </c>
      <c r="BD108" s="38">
        <v>5</v>
      </c>
    </row>
    <row r="109" spans="1:64" x14ac:dyDescent="0.25">
      <c r="A109" s="43" t="s">
        <v>272</v>
      </c>
      <c r="B109" s="39" t="s">
        <v>887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>
        <v>7.5</v>
      </c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>
        <v>7.5</v>
      </c>
      <c r="BE109" s="43"/>
      <c r="BF109" s="43"/>
      <c r="BG109" s="43"/>
      <c r="BH109" s="43"/>
      <c r="BI109" s="43"/>
      <c r="BJ109" s="43"/>
      <c r="BK109" s="43"/>
      <c r="BL109" s="43"/>
    </row>
    <row r="110" spans="1:64" x14ac:dyDescent="0.25">
      <c r="A110" s="38" t="s">
        <v>273</v>
      </c>
      <c r="B110" s="39" t="s">
        <v>887</v>
      </c>
      <c r="AF110" s="38">
        <v>2.5</v>
      </c>
      <c r="BD110" s="38">
        <v>2.5</v>
      </c>
    </row>
    <row r="111" spans="1:64" x14ac:dyDescent="0.25">
      <c r="A111" s="43" t="s">
        <v>313</v>
      </c>
      <c r="B111" s="39" t="s">
        <v>887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>
        <v>2.5</v>
      </c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</row>
    <row r="112" spans="1:64" x14ac:dyDescent="0.25">
      <c r="A112" s="38" t="s">
        <v>314</v>
      </c>
      <c r="B112" s="39" t="s">
        <v>887</v>
      </c>
      <c r="AK112" s="38">
        <v>2.5</v>
      </c>
      <c r="AN112" s="38">
        <v>2.5</v>
      </c>
    </row>
    <row r="113" spans="1:64" x14ac:dyDescent="0.25">
      <c r="A113" s="43" t="s">
        <v>315</v>
      </c>
      <c r="B113" s="39" t="s">
        <v>887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>
        <v>25</v>
      </c>
      <c r="BL113" s="43"/>
    </row>
    <row r="114" spans="1:64" x14ac:dyDescent="0.25">
      <c r="A114" s="38" t="s">
        <v>316</v>
      </c>
      <c r="B114" s="39" t="s">
        <v>887</v>
      </c>
      <c r="V114" s="38">
        <v>1.2</v>
      </c>
      <c r="AC114" s="38">
        <v>1.2</v>
      </c>
    </row>
    <row r="115" spans="1:64" x14ac:dyDescent="0.25">
      <c r="A115" s="43" t="s">
        <v>319</v>
      </c>
      <c r="B115" s="39" t="s">
        <v>887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>
        <v>0.5</v>
      </c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</row>
    <row r="116" spans="1:64" x14ac:dyDescent="0.25">
      <c r="A116" s="38" t="s">
        <v>320</v>
      </c>
      <c r="B116" s="39" t="s">
        <v>887</v>
      </c>
      <c r="P116" s="38">
        <v>1.25</v>
      </c>
      <c r="T116" s="38">
        <v>1.25</v>
      </c>
    </row>
    <row r="117" spans="1:64" x14ac:dyDescent="0.25">
      <c r="A117" s="38" t="s">
        <v>322</v>
      </c>
      <c r="B117" s="39" t="s">
        <v>887</v>
      </c>
      <c r="I117" s="38">
        <v>2.5</v>
      </c>
      <c r="J117" s="38">
        <v>2.5</v>
      </c>
    </row>
    <row r="118" spans="1:64" x14ac:dyDescent="0.25">
      <c r="A118" s="38" t="s">
        <v>324</v>
      </c>
      <c r="B118" s="39" t="s">
        <v>887</v>
      </c>
      <c r="AE118" s="38">
        <v>1.1499999999999999</v>
      </c>
      <c r="AG118" s="38">
        <v>1.1499999999999999</v>
      </c>
    </row>
    <row r="119" spans="1:64" x14ac:dyDescent="0.25">
      <c r="A119" s="43" t="s">
        <v>263</v>
      </c>
      <c r="B119" s="42" t="s">
        <v>889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>
        <v>100</v>
      </c>
      <c r="AI119" s="43">
        <v>100</v>
      </c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</row>
    <row r="120" spans="1:64" x14ac:dyDescent="0.25">
      <c r="A120" s="38" t="s">
        <v>282</v>
      </c>
      <c r="B120" s="42" t="s">
        <v>889</v>
      </c>
      <c r="AC120" s="38">
        <v>100</v>
      </c>
    </row>
    <row r="121" spans="1:64" ht="15" x14ac:dyDescent="0.25">
      <c r="A121" s="38" t="s">
        <v>287</v>
      </c>
      <c r="B121" s="42" t="s">
        <v>889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9"/>
    </row>
    <row r="122" spans="1:64" ht="15" x14ac:dyDescent="0.25">
      <c r="A122" s="38" t="s">
        <v>292</v>
      </c>
      <c r="B122" s="42" t="s">
        <v>889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9"/>
    </row>
    <row r="123" spans="1:64" ht="15" x14ac:dyDescent="0.25">
      <c r="A123" s="38" t="s">
        <v>118</v>
      </c>
      <c r="B123" s="42" t="s">
        <v>889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9"/>
    </row>
    <row r="124" spans="1:64" ht="15" x14ac:dyDescent="0.25">
      <c r="A124" s="43" t="s">
        <v>185</v>
      </c>
      <c r="B124" s="42" t="s">
        <v>889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9"/>
    </row>
    <row r="125" spans="1:64" ht="15" x14ac:dyDescent="0.25">
      <c r="A125" s="43" t="s">
        <v>191</v>
      </c>
      <c r="B125" s="42" t="s">
        <v>889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9"/>
    </row>
    <row r="126" spans="1:64" ht="15" x14ac:dyDescent="0.25">
      <c r="A126" s="38" t="s">
        <v>192</v>
      </c>
      <c r="B126" s="42" t="s">
        <v>889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9"/>
    </row>
    <row r="127" spans="1:64" ht="15" x14ac:dyDescent="0.25">
      <c r="A127" s="43" t="s">
        <v>195</v>
      </c>
      <c r="B127" s="42" t="s">
        <v>889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9"/>
    </row>
    <row r="128" spans="1:64" ht="15" x14ac:dyDescent="0.25">
      <c r="A128" s="43" t="s">
        <v>227</v>
      </c>
      <c r="B128" s="42" t="s">
        <v>889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9"/>
    </row>
    <row r="129" spans="1:64" ht="15" x14ac:dyDescent="0.25">
      <c r="A129" s="38" t="s">
        <v>244</v>
      </c>
      <c r="B129" s="42" t="s">
        <v>889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9"/>
    </row>
    <row r="130" spans="1:64" ht="15" x14ac:dyDescent="0.25">
      <c r="A130" s="43" t="s">
        <v>245</v>
      </c>
      <c r="B130" s="42" t="s">
        <v>889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9"/>
    </row>
    <row r="131" spans="1:64" ht="15" x14ac:dyDescent="0.25">
      <c r="A131" s="38" t="s">
        <v>269</v>
      </c>
      <c r="B131" s="42" t="s">
        <v>889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9"/>
    </row>
    <row r="132" spans="1:64" x14ac:dyDescent="0.25">
      <c r="A132" s="43" t="s">
        <v>101</v>
      </c>
      <c r="B132" s="40" t="s">
        <v>888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</row>
    <row r="133" spans="1:64" x14ac:dyDescent="0.25">
      <c r="A133" s="43" t="s">
        <v>104</v>
      </c>
      <c r="B133" s="40" t="s">
        <v>888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</row>
    <row r="134" spans="1:64" x14ac:dyDescent="0.25">
      <c r="A134" s="38" t="s">
        <v>105</v>
      </c>
      <c r="B134" s="40" t="s">
        <v>888</v>
      </c>
    </row>
    <row r="135" spans="1:64" x14ac:dyDescent="0.25">
      <c r="A135" s="43" t="s">
        <v>109</v>
      </c>
      <c r="B135" s="40" t="s">
        <v>888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</row>
    <row r="136" spans="1:64" x14ac:dyDescent="0.25">
      <c r="A136" s="38" t="s">
        <v>110</v>
      </c>
      <c r="B136" s="40" t="s">
        <v>888</v>
      </c>
    </row>
    <row r="137" spans="1:64" x14ac:dyDescent="0.25">
      <c r="A137" s="43" t="s">
        <v>111</v>
      </c>
      <c r="B137" s="40" t="s">
        <v>888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</row>
    <row r="138" spans="1:64" x14ac:dyDescent="0.25">
      <c r="A138" s="38" t="s">
        <v>112</v>
      </c>
      <c r="B138" s="40" t="s">
        <v>888</v>
      </c>
    </row>
    <row r="139" spans="1:64" x14ac:dyDescent="0.25">
      <c r="A139" s="43" t="s">
        <v>113</v>
      </c>
      <c r="B139" s="40" t="s">
        <v>888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</row>
    <row r="140" spans="1:64" x14ac:dyDescent="0.25">
      <c r="A140" s="38" t="s">
        <v>114</v>
      </c>
      <c r="B140" s="40" t="s">
        <v>888</v>
      </c>
    </row>
    <row r="141" spans="1:64" x14ac:dyDescent="0.25">
      <c r="A141" s="43" t="s">
        <v>115</v>
      </c>
      <c r="B141" s="40" t="s">
        <v>888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</row>
    <row r="142" spans="1:64" x14ac:dyDescent="0.25">
      <c r="A142" s="43" t="s">
        <v>117</v>
      </c>
      <c r="B142" s="40" t="s">
        <v>888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</row>
    <row r="143" spans="1:64" x14ac:dyDescent="0.25">
      <c r="A143" s="38" t="s">
        <v>120</v>
      </c>
      <c r="B143" s="40" t="s">
        <v>888</v>
      </c>
    </row>
    <row r="144" spans="1:64" x14ac:dyDescent="0.25">
      <c r="A144" s="43" t="s">
        <v>121</v>
      </c>
      <c r="B144" s="40" t="s">
        <v>888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</row>
    <row r="145" spans="1:64" x14ac:dyDescent="0.25">
      <c r="A145" s="38" t="s">
        <v>122</v>
      </c>
      <c r="B145" s="40" t="s">
        <v>888</v>
      </c>
    </row>
    <row r="146" spans="1:64" x14ac:dyDescent="0.25">
      <c r="A146" s="38" t="s">
        <v>124</v>
      </c>
      <c r="B146" s="40" t="s">
        <v>888</v>
      </c>
    </row>
    <row r="147" spans="1:64" x14ac:dyDescent="0.25">
      <c r="A147" s="43" t="s">
        <v>127</v>
      </c>
      <c r="B147" s="40" t="s">
        <v>888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</row>
    <row r="148" spans="1:64" x14ac:dyDescent="0.25">
      <c r="A148" s="43" t="s">
        <v>129</v>
      </c>
      <c r="B148" s="40" t="s">
        <v>888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</row>
    <row r="149" spans="1:64" x14ac:dyDescent="0.25">
      <c r="A149" s="38" t="s">
        <v>130</v>
      </c>
      <c r="B149" s="40" t="s">
        <v>888</v>
      </c>
    </row>
    <row r="150" spans="1:64" x14ac:dyDescent="0.25">
      <c r="A150" s="43" t="s">
        <v>137</v>
      </c>
      <c r="B150" s="40" t="s">
        <v>888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</row>
    <row r="151" spans="1:64" x14ac:dyDescent="0.25">
      <c r="A151" s="43" t="s">
        <v>141</v>
      </c>
      <c r="B151" s="40" t="s">
        <v>888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</row>
    <row r="152" spans="1:64" x14ac:dyDescent="0.25">
      <c r="A152" s="43" t="s">
        <v>106</v>
      </c>
      <c r="B152" s="40" t="s">
        <v>888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</row>
    <row r="153" spans="1:64" x14ac:dyDescent="0.25">
      <c r="A153" s="43" t="s">
        <v>108</v>
      </c>
      <c r="B153" s="40" t="s">
        <v>888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</row>
    <row r="154" spans="1:64" x14ac:dyDescent="0.25">
      <c r="A154" s="38" t="s">
        <v>145</v>
      </c>
      <c r="B154" s="40" t="s">
        <v>888</v>
      </c>
    </row>
    <row r="155" spans="1:64" x14ac:dyDescent="0.25">
      <c r="A155" s="43" t="s">
        <v>148</v>
      </c>
      <c r="B155" s="40" t="s">
        <v>888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</row>
    <row r="156" spans="1:64" x14ac:dyDescent="0.25">
      <c r="A156" s="43" t="s">
        <v>150</v>
      </c>
      <c r="B156" s="40" t="s">
        <v>888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</row>
    <row r="157" spans="1:64" x14ac:dyDescent="0.25">
      <c r="A157" s="38" t="s">
        <v>103</v>
      </c>
      <c r="B157" s="40" t="s">
        <v>888</v>
      </c>
    </row>
    <row r="158" spans="1:64" x14ac:dyDescent="0.25">
      <c r="A158" s="43" t="s">
        <v>151</v>
      </c>
      <c r="B158" s="40" t="s">
        <v>888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</row>
    <row r="159" spans="1:64" x14ac:dyDescent="0.25">
      <c r="A159" s="38" t="s">
        <v>152</v>
      </c>
      <c r="B159" s="40" t="s">
        <v>888</v>
      </c>
    </row>
    <row r="160" spans="1:64" x14ac:dyDescent="0.25">
      <c r="A160" s="38" t="s">
        <v>157</v>
      </c>
      <c r="B160" s="40" t="s">
        <v>888</v>
      </c>
    </row>
    <row r="161" spans="1:64" x14ac:dyDescent="0.25">
      <c r="A161" s="43" t="s">
        <v>160</v>
      </c>
      <c r="B161" s="40" t="s">
        <v>888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</row>
    <row r="162" spans="1:64" x14ac:dyDescent="0.25">
      <c r="A162" s="38" t="s">
        <v>161</v>
      </c>
      <c r="B162" s="40" t="s">
        <v>888</v>
      </c>
    </row>
    <row r="163" spans="1:64" x14ac:dyDescent="0.25">
      <c r="A163" s="38" t="s">
        <v>163</v>
      </c>
      <c r="B163" s="40" t="s">
        <v>888</v>
      </c>
    </row>
    <row r="164" spans="1:64" x14ac:dyDescent="0.25">
      <c r="A164" s="38" t="s">
        <v>165</v>
      </c>
      <c r="B164" s="40" t="s">
        <v>888</v>
      </c>
    </row>
    <row r="165" spans="1:64" x14ac:dyDescent="0.25">
      <c r="A165" s="38" t="s">
        <v>167</v>
      </c>
      <c r="B165" s="40" t="s">
        <v>888</v>
      </c>
    </row>
    <row r="166" spans="1:64" x14ac:dyDescent="0.25">
      <c r="A166" s="43" t="s">
        <v>168</v>
      </c>
      <c r="B166" s="40" t="s">
        <v>888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</row>
    <row r="167" spans="1:64" x14ac:dyDescent="0.25">
      <c r="A167" s="43" t="s">
        <v>170</v>
      </c>
      <c r="B167" s="40" t="s">
        <v>888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</row>
    <row r="168" spans="1:64" x14ac:dyDescent="0.25">
      <c r="A168" s="38" t="s">
        <v>171</v>
      </c>
      <c r="B168" s="40" t="s">
        <v>888</v>
      </c>
    </row>
    <row r="169" spans="1:64" x14ac:dyDescent="0.25">
      <c r="A169" s="38" t="s">
        <v>175</v>
      </c>
      <c r="B169" s="40" t="s">
        <v>888</v>
      </c>
    </row>
    <row r="170" spans="1:64" x14ac:dyDescent="0.25">
      <c r="A170" s="43" t="s">
        <v>155</v>
      </c>
      <c r="B170" s="40" t="s">
        <v>888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</row>
    <row r="171" spans="1:64" x14ac:dyDescent="0.25">
      <c r="A171" s="43" t="s">
        <v>179</v>
      </c>
      <c r="B171" s="40" t="s">
        <v>888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</row>
    <row r="172" spans="1:64" x14ac:dyDescent="0.25">
      <c r="A172" s="43" t="s">
        <v>181</v>
      </c>
      <c r="B172" s="40" t="s">
        <v>888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</row>
    <row r="173" spans="1:64" x14ac:dyDescent="0.25">
      <c r="A173" s="43" t="s">
        <v>183</v>
      </c>
      <c r="B173" s="40" t="s">
        <v>888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</row>
    <row r="174" spans="1:64" x14ac:dyDescent="0.25">
      <c r="A174" s="43" t="s">
        <v>193</v>
      </c>
      <c r="B174" s="40" t="s">
        <v>888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</row>
    <row r="175" spans="1:64" x14ac:dyDescent="0.25">
      <c r="A175" s="38" t="s">
        <v>194</v>
      </c>
      <c r="B175" s="40" t="s">
        <v>888</v>
      </c>
    </row>
    <row r="176" spans="1:64" x14ac:dyDescent="0.25">
      <c r="A176" s="38" t="s">
        <v>203</v>
      </c>
      <c r="B176" s="40" t="s">
        <v>888</v>
      </c>
    </row>
    <row r="177" spans="1:64" x14ac:dyDescent="0.25">
      <c r="A177" s="43" t="s">
        <v>200</v>
      </c>
      <c r="B177" s="40" t="s">
        <v>888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</row>
    <row r="178" spans="1:64" x14ac:dyDescent="0.25">
      <c r="A178" s="38" t="s">
        <v>201</v>
      </c>
      <c r="B178" s="40" t="s">
        <v>888</v>
      </c>
    </row>
    <row r="179" spans="1:64" x14ac:dyDescent="0.25">
      <c r="A179" s="43" t="s">
        <v>202</v>
      </c>
      <c r="B179" s="40" t="s">
        <v>888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</row>
    <row r="180" spans="1:64" x14ac:dyDescent="0.25">
      <c r="A180" s="38" t="s">
        <v>204</v>
      </c>
      <c r="B180" s="40" t="s">
        <v>888</v>
      </c>
    </row>
    <row r="181" spans="1:64" x14ac:dyDescent="0.25">
      <c r="A181" s="43" t="s">
        <v>205</v>
      </c>
      <c r="B181" s="40" t="s">
        <v>888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</row>
    <row r="182" spans="1:64" x14ac:dyDescent="0.25">
      <c r="A182" s="38" t="s">
        <v>206</v>
      </c>
      <c r="B182" s="40" t="s">
        <v>888</v>
      </c>
    </row>
    <row r="183" spans="1:64" x14ac:dyDescent="0.25">
      <c r="A183" s="43" t="s">
        <v>207</v>
      </c>
      <c r="B183" s="40" t="s">
        <v>888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</row>
    <row r="184" spans="1:64" x14ac:dyDescent="0.25">
      <c r="A184" s="38" t="s">
        <v>208</v>
      </c>
      <c r="B184" s="40" t="s">
        <v>888</v>
      </c>
    </row>
    <row r="185" spans="1:64" x14ac:dyDescent="0.25">
      <c r="A185" s="38" t="s">
        <v>217</v>
      </c>
      <c r="B185" s="40" t="s">
        <v>888</v>
      </c>
    </row>
    <row r="186" spans="1:64" x14ac:dyDescent="0.25">
      <c r="A186" s="43" t="s">
        <v>216</v>
      </c>
      <c r="B186" s="40" t="s">
        <v>888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</row>
    <row r="187" spans="1:64" x14ac:dyDescent="0.25">
      <c r="A187" s="38" t="s">
        <v>218</v>
      </c>
      <c r="B187" s="40" t="s">
        <v>888</v>
      </c>
    </row>
    <row r="188" spans="1:64" x14ac:dyDescent="0.25">
      <c r="A188" s="38" t="s">
        <v>228</v>
      </c>
      <c r="B188" s="40" t="s">
        <v>888</v>
      </c>
    </row>
    <row r="189" spans="1:64" x14ac:dyDescent="0.25">
      <c r="A189" s="43" t="s">
        <v>229</v>
      </c>
      <c r="B189" s="40" t="s">
        <v>888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</row>
    <row r="190" spans="1:64" x14ac:dyDescent="0.25">
      <c r="A190" s="38" t="s">
        <v>246</v>
      </c>
      <c r="B190" s="40" t="s">
        <v>888</v>
      </c>
    </row>
    <row r="191" spans="1:64" x14ac:dyDescent="0.25">
      <c r="A191" s="38" t="s">
        <v>250</v>
      </c>
      <c r="B191" s="40" t="s">
        <v>888</v>
      </c>
    </row>
    <row r="192" spans="1:64" x14ac:dyDescent="0.25">
      <c r="A192" s="43" t="s">
        <v>251</v>
      </c>
      <c r="B192" s="40" t="s">
        <v>888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</row>
    <row r="193" spans="1:64" x14ac:dyDescent="0.25">
      <c r="A193" s="43" t="s">
        <v>253</v>
      </c>
      <c r="B193" s="40" t="s">
        <v>888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</row>
    <row r="194" spans="1:64" x14ac:dyDescent="0.25">
      <c r="A194" s="38" t="s">
        <v>254</v>
      </c>
      <c r="B194" s="40" t="s">
        <v>888</v>
      </c>
    </row>
    <row r="195" spans="1:64" x14ac:dyDescent="0.25">
      <c r="A195" s="43" t="s">
        <v>255</v>
      </c>
      <c r="B195" s="40" t="s">
        <v>888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</row>
    <row r="196" spans="1:64" x14ac:dyDescent="0.25">
      <c r="A196" s="38" t="s">
        <v>256</v>
      </c>
      <c r="B196" s="40" t="s">
        <v>888</v>
      </c>
    </row>
    <row r="197" spans="1:64" x14ac:dyDescent="0.25">
      <c r="A197" s="43" t="s">
        <v>259</v>
      </c>
      <c r="B197" s="40" t="s">
        <v>888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</row>
    <row r="198" spans="1:64" x14ac:dyDescent="0.25">
      <c r="A198" s="38" t="s">
        <v>258</v>
      </c>
      <c r="B198" s="40" t="s">
        <v>888</v>
      </c>
    </row>
    <row r="199" spans="1:64" x14ac:dyDescent="0.25">
      <c r="A199" s="38" t="s">
        <v>264</v>
      </c>
      <c r="B199" s="40" t="s">
        <v>888</v>
      </c>
    </row>
    <row r="200" spans="1:64" x14ac:dyDescent="0.25">
      <c r="A200" s="38" t="s">
        <v>266</v>
      </c>
      <c r="B200" s="40" t="s">
        <v>888</v>
      </c>
    </row>
    <row r="201" spans="1:64" x14ac:dyDescent="0.25">
      <c r="A201" s="43" t="s">
        <v>267</v>
      </c>
      <c r="B201" s="40" t="s">
        <v>888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</row>
    <row r="202" spans="1:64" x14ac:dyDescent="0.25">
      <c r="A202" s="38" t="s">
        <v>276</v>
      </c>
      <c r="B202" s="40" t="s">
        <v>888</v>
      </c>
    </row>
    <row r="203" spans="1:64" x14ac:dyDescent="0.25">
      <c r="A203" s="43" t="s">
        <v>277</v>
      </c>
      <c r="B203" s="40" t="s">
        <v>888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</row>
    <row r="204" spans="1:64" x14ac:dyDescent="0.25">
      <c r="A204" s="38" t="s">
        <v>280</v>
      </c>
      <c r="B204" s="40" t="s">
        <v>888</v>
      </c>
    </row>
    <row r="205" spans="1:64" x14ac:dyDescent="0.25">
      <c r="A205" s="43" t="s">
        <v>281</v>
      </c>
      <c r="B205" s="40" t="s">
        <v>888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</row>
    <row r="206" spans="1:64" x14ac:dyDescent="0.25">
      <c r="A206" s="43" t="s">
        <v>283</v>
      </c>
      <c r="B206" s="40" t="s">
        <v>888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</row>
    <row r="207" spans="1:64" x14ac:dyDescent="0.25">
      <c r="A207" s="38" t="s">
        <v>284</v>
      </c>
      <c r="B207" s="40" t="s">
        <v>888</v>
      </c>
    </row>
    <row r="208" spans="1:64" x14ac:dyDescent="0.25">
      <c r="A208" s="43" t="s">
        <v>285</v>
      </c>
      <c r="B208" s="40" t="s">
        <v>888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</row>
    <row r="209" spans="1:64" x14ac:dyDescent="0.25">
      <c r="A209" s="38" t="s">
        <v>288</v>
      </c>
      <c r="B209" s="40" t="s">
        <v>888</v>
      </c>
    </row>
    <row r="210" spans="1:64" x14ac:dyDescent="0.25">
      <c r="A210" s="43" t="s">
        <v>286</v>
      </c>
      <c r="B210" s="40" t="s">
        <v>888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</row>
    <row r="211" spans="1:64" x14ac:dyDescent="0.25">
      <c r="A211" s="38" t="s">
        <v>290</v>
      </c>
      <c r="B211" s="40" t="s">
        <v>888</v>
      </c>
    </row>
    <row r="212" spans="1:64" x14ac:dyDescent="0.25">
      <c r="A212" s="43" t="s">
        <v>291</v>
      </c>
      <c r="B212" s="40" t="s">
        <v>888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</row>
    <row r="213" spans="1:64" x14ac:dyDescent="0.25">
      <c r="A213" s="43" t="s">
        <v>293</v>
      </c>
      <c r="B213" s="40" t="s">
        <v>888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</row>
    <row r="214" spans="1:64" x14ac:dyDescent="0.25">
      <c r="A214" s="43" t="s">
        <v>295</v>
      </c>
      <c r="B214" s="40" t="s">
        <v>888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</row>
    <row r="215" spans="1:64" x14ac:dyDescent="0.25">
      <c r="A215" s="43" t="s">
        <v>297</v>
      </c>
      <c r="B215" s="40" t="s">
        <v>888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</row>
    <row r="216" spans="1:64" x14ac:dyDescent="0.25">
      <c r="A216" s="38" t="s">
        <v>298</v>
      </c>
      <c r="B216" s="40" t="s">
        <v>888</v>
      </c>
    </row>
    <row r="217" spans="1:64" x14ac:dyDescent="0.25">
      <c r="A217" s="43" t="s">
        <v>307</v>
      </c>
      <c r="B217" s="40" t="s">
        <v>888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</row>
    <row r="218" spans="1:64" x14ac:dyDescent="0.25">
      <c r="A218" s="38" t="s">
        <v>308</v>
      </c>
      <c r="B218" s="40" t="s">
        <v>888</v>
      </c>
    </row>
    <row r="219" spans="1:64" x14ac:dyDescent="0.25">
      <c r="A219" s="38" t="s">
        <v>312</v>
      </c>
      <c r="B219" s="40" t="s">
        <v>888</v>
      </c>
    </row>
    <row r="220" spans="1:64" x14ac:dyDescent="0.25">
      <c r="A220" s="43" t="s">
        <v>270</v>
      </c>
      <c r="B220" s="40" t="s">
        <v>888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</row>
    <row r="221" spans="1:64" x14ac:dyDescent="0.25">
      <c r="A221" s="43" t="s">
        <v>274</v>
      </c>
      <c r="B221" s="40" t="s">
        <v>888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</row>
    <row r="222" spans="1:64" x14ac:dyDescent="0.25">
      <c r="A222" s="38" t="s">
        <v>275</v>
      </c>
      <c r="B222" s="40" t="s">
        <v>888</v>
      </c>
    </row>
    <row r="223" spans="1:64" x14ac:dyDescent="0.25">
      <c r="A223" s="43" t="s">
        <v>317</v>
      </c>
      <c r="B223" s="40" t="s">
        <v>888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</row>
    <row r="224" spans="1:64" x14ac:dyDescent="0.25">
      <c r="A224" s="38" t="s">
        <v>318</v>
      </c>
      <c r="B224" s="40" t="s">
        <v>888</v>
      </c>
    </row>
    <row r="225" spans="1:64" x14ac:dyDescent="0.25">
      <c r="A225" s="43" t="s">
        <v>321</v>
      </c>
      <c r="B225" s="40" t="s">
        <v>888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</row>
    <row r="226" spans="1:64" x14ac:dyDescent="0.25">
      <c r="A226" s="43" t="s">
        <v>323</v>
      </c>
      <c r="B226" s="40" t="s">
        <v>888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BBD3-3FE5-4969-8E46-C73DE7966622}">
  <dimension ref="B1:HD494"/>
  <sheetViews>
    <sheetView topLeftCell="A262" zoomScale="145" zoomScaleNormal="145" workbookViewId="0">
      <selection activeCell="AA502" sqref="AA502"/>
    </sheetView>
  </sheetViews>
  <sheetFormatPr baseColWidth="10" defaultRowHeight="15" x14ac:dyDescent="0.25"/>
  <cols>
    <col min="1" max="1" width="3.5703125" style="2" bestFit="1" customWidth="1"/>
    <col min="2" max="2" width="43.140625" style="2" bestFit="1" customWidth="1"/>
    <col min="3" max="3" width="17.85546875" style="2" bestFit="1" customWidth="1"/>
    <col min="4" max="4" width="18.5703125" style="2" bestFit="1" customWidth="1"/>
    <col min="5" max="5" width="17.28515625" style="2" bestFit="1" customWidth="1"/>
    <col min="6" max="6" width="15.7109375" style="2" bestFit="1" customWidth="1"/>
    <col min="7" max="7" width="18.28515625" style="2" bestFit="1" customWidth="1"/>
    <col min="8" max="8" width="17.85546875" style="2" bestFit="1" customWidth="1"/>
    <col min="9" max="9" width="16.5703125" style="2" bestFit="1" customWidth="1"/>
    <col min="10" max="10" width="13.85546875" style="2" bestFit="1" customWidth="1"/>
    <col min="11" max="11" width="18" style="2" bestFit="1" customWidth="1"/>
    <col min="12" max="12" width="13.42578125" style="2" bestFit="1" customWidth="1"/>
    <col min="13" max="13" width="15" style="2" bestFit="1" customWidth="1"/>
    <col min="14" max="14" width="19" style="2" bestFit="1" customWidth="1"/>
    <col min="15" max="15" width="13.42578125" style="2" bestFit="1" customWidth="1"/>
    <col min="16" max="16" width="12.140625" style="2" bestFit="1" customWidth="1"/>
    <col min="17" max="17" width="19" style="2" bestFit="1" customWidth="1"/>
    <col min="18" max="18" width="13" style="2" bestFit="1" customWidth="1"/>
    <col min="19" max="19" width="20.28515625" style="2" bestFit="1" customWidth="1"/>
    <col min="20" max="20" width="13" style="2" bestFit="1" customWidth="1"/>
    <col min="21" max="21" width="11.7109375" style="2" bestFit="1" customWidth="1"/>
    <col min="22" max="22" width="15.85546875" style="2" bestFit="1" customWidth="1"/>
    <col min="23" max="23" width="11.85546875" style="2" bestFit="1" customWidth="1"/>
    <col min="24" max="24" width="16.7109375" style="2" bestFit="1" customWidth="1"/>
    <col min="25" max="25" width="14.28515625" style="2" bestFit="1" customWidth="1"/>
    <col min="26" max="26" width="20.42578125" style="2" bestFit="1" customWidth="1"/>
    <col min="27" max="27" width="18" style="2" bestFit="1" customWidth="1"/>
    <col min="28" max="28" width="14" style="2" bestFit="1" customWidth="1"/>
    <col min="29" max="29" width="27.7109375" style="2" bestFit="1" customWidth="1"/>
    <col min="30" max="30" width="24.7109375" style="2" bestFit="1" customWidth="1"/>
    <col min="31" max="31" width="22.7109375" style="2" bestFit="1" customWidth="1"/>
    <col min="32" max="32" width="27.5703125" style="2" bestFit="1" customWidth="1"/>
    <col min="33" max="33" width="24.7109375" style="2" bestFit="1" customWidth="1"/>
    <col min="34" max="34" width="22.7109375" style="2" bestFit="1" customWidth="1"/>
    <col min="35" max="35" width="27.5703125" style="2" bestFit="1" customWidth="1"/>
    <col min="36" max="36" width="19.140625" style="2" bestFit="1" customWidth="1"/>
    <col min="37" max="37" width="12.42578125" style="2" bestFit="1" customWidth="1"/>
    <col min="38" max="38" width="16.7109375" style="2" bestFit="1" customWidth="1"/>
    <col min="39" max="39" width="14.28515625" style="2" bestFit="1" customWidth="1"/>
    <col min="40" max="40" width="18.5703125" style="2" bestFit="1" customWidth="1"/>
    <col min="41" max="41" width="15.7109375" style="2" bestFit="1" customWidth="1"/>
    <col min="42" max="42" width="17.140625" style="2" bestFit="1" customWidth="1"/>
    <col min="43" max="43" width="16.140625" style="2" bestFit="1" customWidth="1"/>
    <col min="44" max="44" width="20" style="2" bestFit="1" customWidth="1"/>
    <col min="45" max="45" width="17.140625" style="2" bestFit="1" customWidth="1"/>
    <col min="46" max="46" width="16.140625" style="2" bestFit="1" customWidth="1"/>
    <col min="47" max="48" width="20" style="2" bestFit="1" customWidth="1"/>
    <col min="49" max="49" width="14.5703125" style="2" bestFit="1" customWidth="1"/>
    <col min="50" max="50" width="21.42578125" style="2" bestFit="1" customWidth="1"/>
    <col min="51" max="51" width="23" style="2" bestFit="1" customWidth="1"/>
    <col min="52" max="52" width="27.5703125" style="2" bestFit="1" customWidth="1"/>
    <col min="53" max="53" width="20.28515625" style="2" bestFit="1" customWidth="1"/>
    <col min="54" max="54" width="23" style="2" bestFit="1" customWidth="1"/>
    <col min="55" max="55" width="27.5703125" style="2" bestFit="1" customWidth="1"/>
    <col min="56" max="56" width="23.28515625" style="2" bestFit="1" customWidth="1"/>
    <col min="57" max="57" width="21.140625" style="2" bestFit="1" customWidth="1"/>
    <col min="58" max="58" width="18.5703125" style="2" bestFit="1" customWidth="1"/>
    <col min="59" max="59" width="19.5703125" style="2" bestFit="1" customWidth="1"/>
    <col min="60" max="60" width="19.7109375" style="2" bestFit="1" customWidth="1"/>
    <col min="61" max="61" width="17.7109375" style="2" bestFit="1" customWidth="1"/>
    <col min="62" max="62" width="22.140625" style="2" bestFit="1" customWidth="1"/>
    <col min="63" max="63" width="25" style="2" bestFit="1" customWidth="1"/>
    <col min="64" max="64" width="18" style="2" bestFit="1" customWidth="1"/>
    <col min="65" max="65" width="19.140625" style="2" bestFit="1" customWidth="1"/>
    <col min="66" max="66" width="21.5703125" style="2" bestFit="1" customWidth="1"/>
    <col min="67" max="67" width="21.42578125" style="2" bestFit="1" customWidth="1"/>
    <col min="68" max="68" width="18.7109375" style="2" bestFit="1" customWidth="1"/>
    <col min="69" max="69" width="21.5703125" style="2" bestFit="1" customWidth="1"/>
    <col min="70" max="70" width="21.42578125" style="2" bestFit="1" customWidth="1"/>
    <col min="71" max="71" width="18.7109375" style="2" bestFit="1" customWidth="1"/>
    <col min="72" max="72" width="17.85546875" style="2" bestFit="1" customWidth="1"/>
    <col min="73" max="73" width="23.5703125" style="2" bestFit="1" customWidth="1"/>
    <col min="74" max="74" width="18" style="2" bestFit="1" customWidth="1"/>
    <col min="75" max="75" width="18.28515625" style="2" bestFit="1" customWidth="1"/>
    <col min="76" max="76" width="20.42578125" style="2" bestFit="1" customWidth="1"/>
    <col min="77" max="77" width="17.42578125" style="2" bestFit="1" customWidth="1"/>
    <col min="78" max="78" width="14" style="2" bestFit="1" customWidth="1"/>
    <col min="79" max="79" width="27.7109375" style="2" bestFit="1" customWidth="1"/>
    <col min="80" max="80" width="20.28515625" style="2" bestFit="1" customWidth="1"/>
    <col min="81" max="81" width="14.85546875" style="2" bestFit="1" customWidth="1"/>
    <col min="82" max="82" width="20" style="2" bestFit="1" customWidth="1"/>
    <col min="83" max="83" width="17.42578125" style="2" bestFit="1" customWidth="1"/>
    <col min="84" max="84" width="17.28515625" style="2" bestFit="1" customWidth="1"/>
    <col min="85" max="85" width="20.140625" style="2" bestFit="1" customWidth="1"/>
    <col min="86" max="86" width="28" style="2" bestFit="1" customWidth="1"/>
    <col min="87" max="87" width="19" style="2" bestFit="1" customWidth="1"/>
    <col min="88" max="88" width="15.28515625" style="2" bestFit="1" customWidth="1"/>
    <col min="89" max="89" width="14" style="2" bestFit="1" customWidth="1"/>
    <col min="90" max="90" width="23.28515625" style="2" bestFit="1" customWidth="1"/>
    <col min="91" max="91" width="19.85546875" style="2" bestFit="1" customWidth="1"/>
    <col min="92" max="92" width="15.42578125" style="2" bestFit="1" customWidth="1"/>
    <col min="93" max="93" width="15.28515625" style="2" bestFit="1" customWidth="1"/>
    <col min="94" max="94" width="16.140625" style="2" bestFit="1" customWidth="1"/>
    <col min="95" max="95" width="18.85546875" style="2" bestFit="1" customWidth="1"/>
    <col min="96" max="96" width="20.28515625" style="2" bestFit="1" customWidth="1"/>
    <col min="97" max="97" width="16.5703125" style="2" bestFit="1" customWidth="1"/>
    <col min="98" max="98" width="20.7109375" style="2" bestFit="1" customWidth="1"/>
    <col min="99" max="99" width="17.42578125" style="2" bestFit="1" customWidth="1"/>
    <col min="100" max="100" width="21.42578125" style="2" bestFit="1" customWidth="1"/>
    <col min="101" max="101" width="22" style="2" bestFit="1" customWidth="1"/>
    <col min="102" max="102" width="20.7109375" style="2" bestFit="1" customWidth="1"/>
    <col min="103" max="103" width="22.85546875" style="2" bestFit="1" customWidth="1"/>
    <col min="104" max="104" width="14.5703125" style="2" bestFit="1" customWidth="1"/>
    <col min="105" max="105" width="29.85546875" style="2" bestFit="1" customWidth="1"/>
    <col min="106" max="106" width="23.28515625" style="2" bestFit="1" customWidth="1"/>
    <col min="107" max="107" width="15.85546875" style="2" bestFit="1" customWidth="1"/>
    <col min="108" max="108" width="19" style="2" bestFit="1" customWidth="1"/>
    <col min="109" max="109" width="19.7109375" style="2" bestFit="1" customWidth="1"/>
    <col min="110" max="110" width="16.85546875" style="2" bestFit="1" customWidth="1"/>
    <col min="111" max="111" width="16" style="2" bestFit="1" customWidth="1"/>
    <col min="112" max="112" width="24.5703125" style="2" bestFit="1" customWidth="1"/>
    <col min="113" max="113" width="25" style="2" bestFit="1" customWidth="1"/>
    <col min="114" max="114" width="18" style="2" bestFit="1" customWidth="1"/>
    <col min="115" max="115" width="19.140625" style="2" bestFit="1" customWidth="1"/>
    <col min="116" max="116" width="17" style="2" bestFit="1" customWidth="1"/>
    <col min="117" max="117" width="17.5703125" style="2" bestFit="1" customWidth="1"/>
    <col min="118" max="118" width="13.85546875" style="2" bestFit="1" customWidth="1"/>
    <col min="119" max="119" width="17.140625" style="2" bestFit="1" customWidth="1"/>
    <col min="120" max="120" width="14.5703125" style="2" bestFit="1" customWidth="1"/>
    <col min="121" max="121" width="13.42578125" style="2" bestFit="1" customWidth="1"/>
    <col min="122" max="122" width="17.85546875" style="2" bestFit="1" customWidth="1"/>
    <col min="123" max="123" width="23.5703125" style="2" bestFit="1" customWidth="1"/>
    <col min="124" max="124" width="18" style="2" bestFit="1" customWidth="1"/>
    <col min="125" max="125" width="18.28515625" style="2" bestFit="1" customWidth="1"/>
    <col min="126" max="126" width="14.140625" style="2" bestFit="1" customWidth="1"/>
    <col min="127" max="127" width="17.42578125" style="2" bestFit="1" customWidth="1"/>
    <col min="128" max="128" width="12.7109375" style="2" bestFit="1" customWidth="1"/>
    <col min="129" max="129" width="11.42578125" style="2" bestFit="1" customWidth="1"/>
    <col min="130" max="130" width="19.42578125" style="2" bestFit="1" customWidth="1"/>
    <col min="131" max="131" width="14.28515625" style="2" bestFit="1" customWidth="1"/>
    <col min="132" max="132" width="15.42578125" style="2" bestFit="1" customWidth="1"/>
    <col min="133" max="133" width="12.7109375" style="2" bestFit="1" customWidth="1"/>
    <col min="134" max="134" width="15.85546875" style="2" bestFit="1" customWidth="1"/>
    <col min="135" max="135" width="20.140625" style="2" bestFit="1" customWidth="1"/>
    <col min="136" max="136" width="28" style="2" bestFit="1" customWidth="1"/>
    <col min="137" max="137" width="19" style="2" bestFit="1" customWidth="1"/>
    <col min="138" max="138" width="15.28515625" style="2" bestFit="1" customWidth="1"/>
    <col min="139" max="139" width="14" style="2" bestFit="1" customWidth="1"/>
    <col min="140" max="140" width="23.28515625" style="2" bestFit="1" customWidth="1"/>
    <col min="141" max="141" width="19.85546875" style="2" bestFit="1" customWidth="1"/>
    <col min="142" max="142" width="15.42578125" style="2" bestFit="1" customWidth="1"/>
    <col min="143" max="143" width="14.5703125" style="2" bestFit="1" customWidth="1"/>
    <col min="144" max="144" width="16.140625" style="2" bestFit="1" customWidth="1"/>
    <col min="145" max="145" width="18.85546875" style="2" bestFit="1" customWidth="1"/>
    <col min="146" max="146" width="20.28515625" style="2" bestFit="1" customWidth="1"/>
    <col min="147" max="147" width="16.5703125" style="2" bestFit="1" customWidth="1"/>
    <col min="148" max="148" width="20.7109375" style="2" bestFit="1" customWidth="1"/>
    <col min="149" max="149" width="17.42578125" style="2" bestFit="1" customWidth="1"/>
    <col min="150" max="150" width="19.5703125" style="2" bestFit="1" customWidth="1"/>
    <col min="151" max="151" width="22" style="2" bestFit="1" customWidth="1"/>
    <col min="152" max="152" width="17.85546875" style="2" bestFit="1" customWidth="1"/>
    <col min="153" max="153" width="22.85546875" style="2" bestFit="1" customWidth="1"/>
    <col min="154" max="154" width="13.7109375" style="2" bestFit="1" customWidth="1"/>
    <col min="155" max="155" width="29.85546875" style="2" bestFit="1" customWidth="1"/>
    <col min="156" max="156" width="12" style="2" bestFit="1" customWidth="1"/>
    <col min="157" max="157" width="15.5703125" style="2" bestFit="1" customWidth="1"/>
    <col min="158" max="158" width="19" style="2" bestFit="1" customWidth="1"/>
    <col min="159" max="159" width="19.7109375" style="2" bestFit="1" customWidth="1"/>
    <col min="160" max="160" width="16.85546875" style="2" bestFit="1" customWidth="1"/>
    <col min="161" max="161" width="14.5703125" style="2" bestFit="1" customWidth="1"/>
    <col min="162" max="162" width="24.5703125" style="2" bestFit="1" customWidth="1"/>
    <col min="163" max="163" width="16.42578125" style="2" bestFit="1" customWidth="1"/>
    <col min="164" max="164" width="20.28515625" style="2" bestFit="1" customWidth="1"/>
    <col min="165" max="165" width="23" style="2" bestFit="1" customWidth="1"/>
    <col min="166" max="166" width="27.5703125" style="2" bestFit="1" customWidth="1"/>
    <col min="167" max="167" width="19.140625" style="2" bestFit="1" customWidth="1"/>
    <col min="168" max="168" width="21.140625" style="2" bestFit="1" customWidth="1"/>
    <col min="169" max="169" width="18.5703125" style="2" bestFit="1" customWidth="1"/>
    <col min="170" max="170" width="11.7109375" style="2" bestFit="1" customWidth="1"/>
    <col min="171" max="171" width="19.7109375" style="2" bestFit="1" customWidth="1"/>
    <col min="172" max="172" width="17.7109375" style="2" bestFit="1" customWidth="1"/>
    <col min="173" max="173" width="12.140625" style="2" bestFit="1" customWidth="1"/>
    <col min="174" max="174" width="11.7109375" style="2" bestFit="1" customWidth="1"/>
    <col min="175" max="175" width="12.85546875" style="2" bestFit="1" customWidth="1"/>
    <col min="176" max="176" width="15.140625" style="2" bestFit="1" customWidth="1"/>
    <col min="177" max="177" width="15.28515625" style="2" bestFit="1" customWidth="1"/>
    <col min="178" max="178" width="11.7109375" style="2" bestFit="1" customWidth="1"/>
    <col min="179" max="179" width="15.7109375" style="2" bestFit="1" customWidth="1"/>
    <col min="180" max="180" width="21.5703125" style="2" bestFit="1" customWidth="1"/>
    <col min="181" max="181" width="21.42578125" style="2" bestFit="1" customWidth="1"/>
    <col min="182" max="182" width="18.7109375" style="2" bestFit="1" customWidth="1"/>
    <col min="183" max="183" width="18" style="2" bestFit="1" customWidth="1"/>
    <col min="184" max="184" width="12.5703125" style="2" bestFit="1" customWidth="1"/>
    <col min="185" max="185" width="12.28515625" style="2" bestFit="1" customWidth="1"/>
    <col min="186" max="186" width="13.28515625" style="2" bestFit="1" customWidth="1"/>
    <col min="187" max="187" width="15.140625" style="2" bestFit="1" customWidth="1"/>
    <col min="188" max="188" width="15.5703125" style="2" bestFit="1" customWidth="1"/>
    <col min="189" max="189" width="12.140625" style="2" bestFit="1" customWidth="1"/>
    <col min="190" max="190" width="15.7109375" style="2" bestFit="1" customWidth="1"/>
    <col min="191" max="191" width="21.7109375" style="2" bestFit="1" customWidth="1"/>
    <col min="192" max="192" width="22.140625" style="2" bestFit="1" customWidth="1"/>
    <col min="193" max="193" width="19" style="2" bestFit="1" customWidth="1"/>
    <col min="194" max="196" width="11.42578125" style="2"/>
    <col min="197" max="197" width="10.42578125" style="2" bestFit="1" customWidth="1"/>
    <col min="198" max="198" width="25.28515625" style="2" bestFit="1" customWidth="1"/>
    <col min="199" max="199" width="13.42578125" style="2" bestFit="1" customWidth="1"/>
    <col min="200" max="200" width="23" style="2" bestFit="1" customWidth="1"/>
    <col min="201" max="201" width="21.85546875" style="2" bestFit="1" customWidth="1"/>
    <col min="202" max="202" width="13.7109375" style="2" bestFit="1" customWidth="1"/>
    <col min="203" max="203" width="42.140625" style="2" bestFit="1" customWidth="1"/>
    <col min="204" max="204" width="28.28515625" style="2" bestFit="1" customWidth="1"/>
    <col min="205" max="205" width="25.28515625" style="2" bestFit="1" customWidth="1"/>
    <col min="206" max="206" width="13.42578125" style="2" bestFit="1" customWidth="1"/>
    <col min="207" max="207" width="23" style="2" bestFit="1" customWidth="1"/>
    <col min="208" max="208" width="21.85546875" style="2" bestFit="1" customWidth="1"/>
    <col min="209" max="209" width="29.28515625" style="2" bestFit="1" customWidth="1"/>
    <col min="210" max="210" width="43.140625" style="2" bestFit="1" customWidth="1"/>
    <col min="211" max="211" width="27.7109375" style="2" bestFit="1" customWidth="1"/>
    <col min="212" max="16384" width="11.42578125" style="2"/>
  </cols>
  <sheetData>
    <row r="1" spans="2:212" x14ac:dyDescent="0.25">
      <c r="B1" s="69" t="s">
        <v>952</v>
      </c>
      <c r="C1" s="32" t="s">
        <v>956</v>
      </c>
      <c r="D1" s="32" t="s">
        <v>957</v>
      </c>
      <c r="E1" s="32" t="s">
        <v>958</v>
      </c>
      <c r="F1" s="32" t="s">
        <v>959</v>
      </c>
      <c r="G1" s="32" t="s">
        <v>960</v>
      </c>
      <c r="H1" s="32" t="s">
        <v>961</v>
      </c>
      <c r="I1" s="32" t="s">
        <v>962</v>
      </c>
      <c r="J1" s="32" t="s">
        <v>448</v>
      </c>
      <c r="K1" s="32" t="s">
        <v>449</v>
      </c>
      <c r="L1" s="32" t="s">
        <v>450</v>
      </c>
      <c r="M1" s="32" t="s">
        <v>451</v>
      </c>
      <c r="N1" s="32" t="s">
        <v>452</v>
      </c>
      <c r="O1" s="32" t="s">
        <v>453</v>
      </c>
      <c r="P1" s="32" t="s">
        <v>454</v>
      </c>
      <c r="Q1" s="32" t="s">
        <v>455</v>
      </c>
      <c r="R1" s="32" t="s">
        <v>456</v>
      </c>
      <c r="S1" s="32" t="s">
        <v>457</v>
      </c>
      <c r="T1" s="32" t="s">
        <v>458</v>
      </c>
      <c r="U1" s="32" t="s">
        <v>459</v>
      </c>
      <c r="V1" s="32" t="s">
        <v>460</v>
      </c>
      <c r="W1" s="32" t="s">
        <v>461</v>
      </c>
      <c r="X1" s="32" t="s">
        <v>462</v>
      </c>
      <c r="Y1" s="32" t="s">
        <v>463</v>
      </c>
      <c r="Z1" s="32" t="s">
        <v>464</v>
      </c>
      <c r="AA1" s="32" t="s">
        <v>465</v>
      </c>
      <c r="AB1" s="32" t="s">
        <v>466</v>
      </c>
      <c r="AC1" s="32" t="s">
        <v>467</v>
      </c>
      <c r="AD1" s="59" t="s">
        <v>468</v>
      </c>
      <c r="AE1" s="59" t="s">
        <v>469</v>
      </c>
      <c r="AF1" s="59" t="s">
        <v>470</v>
      </c>
      <c r="AG1" s="59" t="s">
        <v>471</v>
      </c>
      <c r="AH1" s="59" t="s">
        <v>472</v>
      </c>
      <c r="AI1" s="59" t="s">
        <v>473</v>
      </c>
      <c r="AJ1" s="59" t="s">
        <v>474</v>
      </c>
      <c r="AK1" s="59" t="s">
        <v>475</v>
      </c>
      <c r="AL1" s="59" t="s">
        <v>476</v>
      </c>
      <c r="AM1" s="59" t="s">
        <v>477</v>
      </c>
      <c r="AN1" s="59" t="s">
        <v>478</v>
      </c>
      <c r="AO1" s="59" t="s">
        <v>479</v>
      </c>
      <c r="AP1" s="59" t="s">
        <v>480</v>
      </c>
      <c r="AQ1" s="59" t="s">
        <v>481</v>
      </c>
      <c r="AR1" s="59" t="s">
        <v>482</v>
      </c>
      <c r="AS1" s="59" t="s">
        <v>483</v>
      </c>
      <c r="AT1" s="59" t="s">
        <v>484</v>
      </c>
      <c r="AU1" s="59" t="s">
        <v>485</v>
      </c>
      <c r="AV1" s="59" t="s">
        <v>486</v>
      </c>
      <c r="AW1" s="59" t="s">
        <v>487</v>
      </c>
      <c r="AX1" s="60" t="s">
        <v>488</v>
      </c>
      <c r="AY1" s="60" t="s">
        <v>489</v>
      </c>
      <c r="AZ1" s="60" t="s">
        <v>490</v>
      </c>
      <c r="BA1" s="60" t="s">
        <v>491</v>
      </c>
      <c r="BB1" s="60" t="s">
        <v>492</v>
      </c>
      <c r="BC1" s="60" t="s">
        <v>493</v>
      </c>
      <c r="BD1" s="60" t="s">
        <v>494</v>
      </c>
      <c r="BE1" s="60" t="s">
        <v>495</v>
      </c>
      <c r="BF1" s="60" t="s">
        <v>963</v>
      </c>
      <c r="BG1" s="60" t="s">
        <v>496</v>
      </c>
      <c r="BH1" s="60" t="s">
        <v>497</v>
      </c>
      <c r="BI1" s="60" t="s">
        <v>498</v>
      </c>
      <c r="BJ1" s="60" t="s">
        <v>499</v>
      </c>
      <c r="BK1" s="60" t="s">
        <v>500</v>
      </c>
      <c r="BL1" s="60" t="s">
        <v>501</v>
      </c>
      <c r="BM1" s="60" t="s">
        <v>502</v>
      </c>
      <c r="BN1" s="60" t="s">
        <v>503</v>
      </c>
      <c r="BO1" s="60" t="s">
        <v>504</v>
      </c>
      <c r="BP1" s="60" t="s">
        <v>505</v>
      </c>
      <c r="BQ1" s="60" t="s">
        <v>506</v>
      </c>
      <c r="BR1" s="32" t="s">
        <v>372</v>
      </c>
      <c r="BS1" s="32" t="s">
        <v>436</v>
      </c>
      <c r="BT1" s="32" t="s">
        <v>434</v>
      </c>
      <c r="BU1" s="32" t="s">
        <v>348</v>
      </c>
      <c r="BV1" s="32" t="s">
        <v>363</v>
      </c>
      <c r="BW1" s="32" t="s">
        <v>411</v>
      </c>
      <c r="BX1" s="32" t="s">
        <v>350</v>
      </c>
      <c r="BY1" s="32" t="s">
        <v>351</v>
      </c>
      <c r="BZ1" s="32" t="s">
        <v>352</v>
      </c>
      <c r="CA1" s="32" t="s">
        <v>353</v>
      </c>
      <c r="CB1" s="32" t="s">
        <v>422</v>
      </c>
      <c r="CC1" s="32" t="s">
        <v>399</v>
      </c>
      <c r="CD1" s="32" t="s">
        <v>430</v>
      </c>
      <c r="CE1" s="32" t="s">
        <v>414</v>
      </c>
      <c r="CF1" s="32" t="s">
        <v>423</v>
      </c>
      <c r="CG1" s="32" t="s">
        <v>358</v>
      </c>
      <c r="CH1" s="32" t="s">
        <v>359</v>
      </c>
      <c r="CI1" s="32" t="s">
        <v>413</v>
      </c>
      <c r="CJ1" s="32" t="s">
        <v>361</v>
      </c>
      <c r="CK1" s="32" t="s">
        <v>362</v>
      </c>
      <c r="CL1" s="32" t="s">
        <v>394</v>
      </c>
      <c r="CM1" s="32" t="s">
        <v>415</v>
      </c>
      <c r="CN1" s="32" t="s">
        <v>388</v>
      </c>
      <c r="CO1" s="32" t="s">
        <v>387</v>
      </c>
      <c r="CP1" s="32" t="s">
        <v>432</v>
      </c>
      <c r="CQ1" s="32" t="s">
        <v>433</v>
      </c>
      <c r="CR1" s="32" t="s">
        <v>403</v>
      </c>
      <c r="CS1" s="32" t="s">
        <v>410</v>
      </c>
      <c r="CT1" s="32" t="s">
        <v>381</v>
      </c>
      <c r="CU1" s="32" t="s">
        <v>398</v>
      </c>
      <c r="CV1" s="32" t="s">
        <v>385</v>
      </c>
      <c r="CW1" s="59" t="s">
        <v>346</v>
      </c>
      <c r="CX1" s="59" t="s">
        <v>344</v>
      </c>
      <c r="CY1" s="59" t="s">
        <v>345</v>
      </c>
      <c r="CZ1" s="59" t="s">
        <v>356</v>
      </c>
      <c r="DA1" s="59" t="s">
        <v>368</v>
      </c>
      <c r="DB1" s="59" t="s">
        <v>431</v>
      </c>
      <c r="DC1" s="59" t="s">
        <v>395</v>
      </c>
      <c r="DD1" s="59" t="s">
        <v>951</v>
      </c>
      <c r="DE1" s="59" t="s">
        <v>428</v>
      </c>
      <c r="DF1" s="59" t="s">
        <v>429</v>
      </c>
      <c r="DG1" s="59" t="s">
        <v>407</v>
      </c>
      <c r="DH1" s="59" t="s">
        <v>354</v>
      </c>
      <c r="DI1" s="59" t="s">
        <v>355</v>
      </c>
      <c r="DJ1" s="59" t="s">
        <v>416</v>
      </c>
      <c r="DK1" s="59" t="s">
        <v>357</v>
      </c>
      <c r="DL1" s="59" t="s">
        <v>377</v>
      </c>
      <c r="DM1" s="59" t="s">
        <v>409</v>
      </c>
      <c r="DN1" s="59" t="s">
        <v>360</v>
      </c>
      <c r="DO1" s="59" t="s">
        <v>437</v>
      </c>
      <c r="DP1" s="59" t="s">
        <v>347</v>
      </c>
      <c r="DQ1" s="59" t="s">
        <v>404</v>
      </c>
      <c r="DR1" s="59" t="s">
        <v>366</v>
      </c>
      <c r="DS1" s="59" t="s">
        <v>418</v>
      </c>
      <c r="DT1" s="59" t="s">
        <v>400</v>
      </c>
      <c r="DU1" s="59" t="s">
        <v>376</v>
      </c>
      <c r="DV1" s="59" t="s">
        <v>419</v>
      </c>
      <c r="DW1" s="59" t="s">
        <v>417</v>
      </c>
      <c r="DX1" s="59" t="s">
        <v>402</v>
      </c>
      <c r="DY1" s="59" t="s">
        <v>380</v>
      </c>
      <c r="DZ1" s="59" t="s">
        <v>412</v>
      </c>
      <c r="EA1" s="59" t="s">
        <v>364</v>
      </c>
      <c r="EB1" s="59" t="s">
        <v>367</v>
      </c>
      <c r="EC1" s="60" t="s">
        <v>369</v>
      </c>
      <c r="ED1" s="60" t="s">
        <v>373</v>
      </c>
      <c r="EE1" s="60" t="s">
        <v>391</v>
      </c>
      <c r="EF1" s="60" t="s">
        <v>393</v>
      </c>
      <c r="EG1" s="60" t="s">
        <v>349</v>
      </c>
      <c r="EH1" s="60" t="s">
        <v>365</v>
      </c>
      <c r="EI1" s="60" t="s">
        <v>375</v>
      </c>
      <c r="EJ1" s="60" t="s">
        <v>389</v>
      </c>
      <c r="EK1" s="60" t="s">
        <v>390</v>
      </c>
      <c r="EL1" s="60" t="s">
        <v>425</v>
      </c>
      <c r="EM1" s="60" t="s">
        <v>406</v>
      </c>
      <c r="EN1" s="60" t="s">
        <v>405</v>
      </c>
      <c r="EO1" s="60" t="s">
        <v>426</v>
      </c>
      <c r="EP1" s="60" t="s">
        <v>421</v>
      </c>
      <c r="EQ1" s="60" t="s">
        <v>424</v>
      </c>
      <c r="ER1" s="60" t="s">
        <v>408</v>
      </c>
      <c r="ES1" s="60" t="s">
        <v>401</v>
      </c>
      <c r="ET1" s="60" t="s">
        <v>427</v>
      </c>
      <c r="EU1" s="60" t="s">
        <v>397</v>
      </c>
      <c r="EV1" s="60" t="s">
        <v>396</v>
      </c>
      <c r="EW1" s="60" t="s">
        <v>386</v>
      </c>
      <c r="EX1" s="60" t="s">
        <v>392</v>
      </c>
      <c r="EY1" s="60" t="s">
        <v>383</v>
      </c>
      <c r="EZ1" s="60" t="s">
        <v>370</v>
      </c>
      <c r="FA1" s="60" t="s">
        <v>379</v>
      </c>
      <c r="FB1" s="60" t="s">
        <v>371</v>
      </c>
      <c r="FC1" s="60" t="s">
        <v>420</v>
      </c>
      <c r="FD1" s="60" t="s">
        <v>382</v>
      </c>
      <c r="FE1" s="60" t="s">
        <v>374</v>
      </c>
      <c r="FF1" s="60" t="s">
        <v>384</v>
      </c>
      <c r="FG1" s="60" t="s">
        <v>378</v>
      </c>
      <c r="FH1" s="61" t="s">
        <v>435</v>
      </c>
    </row>
    <row r="2" spans="2:212" x14ac:dyDescent="0.25">
      <c r="B2" s="32" t="s">
        <v>664</v>
      </c>
      <c r="C2" s="1"/>
      <c r="D2" s="1"/>
      <c r="E2" s="1"/>
      <c r="F2" s="1"/>
      <c r="G2" s="1"/>
      <c r="H2" s="1"/>
      <c r="I2" s="1"/>
      <c r="J2" s="1"/>
      <c r="K2" s="1">
        <v>3</v>
      </c>
      <c r="L2" s="29"/>
      <c r="M2" s="1"/>
      <c r="N2" s="1"/>
      <c r="O2" s="1">
        <v>3</v>
      </c>
      <c r="P2" s="1"/>
      <c r="Q2" s="1"/>
      <c r="R2" s="1"/>
      <c r="S2" s="1"/>
      <c r="T2" s="1"/>
      <c r="U2" s="1"/>
      <c r="V2" s="1"/>
      <c r="W2" s="1"/>
      <c r="X2" s="1"/>
      <c r="Y2" s="1"/>
      <c r="Z2" s="1">
        <v>3</v>
      </c>
      <c r="AA2" s="1"/>
      <c r="AB2" s="1">
        <v>3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>
        <v>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>
        <v>1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63"/>
      <c r="GW2" s="54" t="s">
        <v>507</v>
      </c>
      <c r="GX2" s="54" t="s">
        <v>508</v>
      </c>
      <c r="GY2" s="54" t="s">
        <v>509</v>
      </c>
      <c r="GZ2" s="54" t="s">
        <v>510</v>
      </c>
      <c r="HA2" s="54" t="s">
        <v>511</v>
      </c>
      <c r="HB2" s="54" t="s">
        <v>655</v>
      </c>
      <c r="HC2" s="55" t="s">
        <v>657</v>
      </c>
      <c r="HD2" s="54" t="s">
        <v>656</v>
      </c>
    </row>
    <row r="3" spans="2:212" x14ac:dyDescent="0.25">
      <c r="B3" s="32" t="s">
        <v>665</v>
      </c>
      <c r="C3" s="1"/>
      <c r="D3" s="1"/>
      <c r="E3" s="1"/>
      <c r="F3" s="1">
        <v>3</v>
      </c>
      <c r="G3" s="1"/>
      <c r="H3" s="1">
        <v>3</v>
      </c>
      <c r="I3" s="1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3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>
        <v>1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>
        <v>1</v>
      </c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63"/>
      <c r="GW3" s="56" t="s">
        <v>328</v>
      </c>
      <c r="GX3" s="56" t="s">
        <v>372</v>
      </c>
      <c r="GY3" s="56" t="s">
        <v>438</v>
      </c>
      <c r="GZ3" s="56" t="s">
        <v>448</v>
      </c>
      <c r="HA3" s="56" t="s">
        <v>512</v>
      </c>
      <c r="HB3" s="57" t="s">
        <v>658</v>
      </c>
      <c r="HC3" s="56" t="s">
        <v>755</v>
      </c>
      <c r="HD3" s="56" t="s">
        <v>116</v>
      </c>
    </row>
    <row r="4" spans="2:212" x14ac:dyDescent="0.25">
      <c r="B4" s="32" t="s">
        <v>666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v>3</v>
      </c>
      <c r="O4" s="1"/>
      <c r="P4" s="1"/>
      <c r="Q4" s="1"/>
      <c r="R4" s="1"/>
      <c r="S4" s="1"/>
      <c r="T4" s="1"/>
      <c r="U4" s="1">
        <v>3</v>
      </c>
      <c r="V4" s="1"/>
      <c r="W4" s="1"/>
      <c r="X4" s="1"/>
      <c r="Y4" s="1"/>
      <c r="Z4" s="1">
        <v>3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>
        <v>1</v>
      </c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>
        <v>1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63"/>
      <c r="GW4" s="56" t="s">
        <v>329</v>
      </c>
      <c r="GX4" s="56" t="s">
        <v>436</v>
      </c>
      <c r="GY4" s="56" t="s">
        <v>439</v>
      </c>
      <c r="GZ4" s="56" t="s">
        <v>449</v>
      </c>
      <c r="HA4" s="56" t="s">
        <v>513</v>
      </c>
      <c r="HB4" s="57" t="s">
        <v>659</v>
      </c>
      <c r="HC4" s="56" t="s">
        <v>756</v>
      </c>
      <c r="HD4" s="56" t="s">
        <v>123</v>
      </c>
    </row>
    <row r="5" spans="2:212" x14ac:dyDescent="0.25">
      <c r="B5" s="32" t="s">
        <v>667</v>
      </c>
      <c r="C5" s="1"/>
      <c r="D5" s="1"/>
      <c r="E5" s="1">
        <v>3</v>
      </c>
      <c r="F5" s="1"/>
      <c r="G5" s="1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3</v>
      </c>
      <c r="Y5" s="1"/>
      <c r="Z5" s="1">
        <v>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>
        <v>1</v>
      </c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>
        <v>1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63"/>
      <c r="GW5" s="56" t="s">
        <v>330</v>
      </c>
      <c r="GX5" s="56" t="s">
        <v>434</v>
      </c>
      <c r="GY5" s="56" t="s">
        <v>440</v>
      </c>
      <c r="GZ5" s="56" t="s">
        <v>450</v>
      </c>
      <c r="HA5" s="56" t="s">
        <v>514</v>
      </c>
      <c r="HB5" s="57" t="s">
        <v>660</v>
      </c>
      <c r="HC5" s="56" t="s">
        <v>757</v>
      </c>
      <c r="HD5" s="56" t="s">
        <v>125</v>
      </c>
    </row>
    <row r="6" spans="2:212" x14ac:dyDescent="0.25">
      <c r="B6" s="32" t="s">
        <v>668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6</v>
      </c>
      <c r="Y6" s="1"/>
      <c r="Z6" s="1">
        <v>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>
        <v>1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>
        <v>1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63"/>
      <c r="GW6" s="56" t="s">
        <v>331</v>
      </c>
      <c r="GX6" s="56" t="s">
        <v>348</v>
      </c>
      <c r="GY6" s="57" t="s">
        <v>443</v>
      </c>
      <c r="GZ6" s="56" t="s">
        <v>451</v>
      </c>
      <c r="HA6" s="56" t="s">
        <v>515</v>
      </c>
      <c r="HB6" s="57" t="s">
        <v>661</v>
      </c>
      <c r="HC6" s="56" t="s">
        <v>776</v>
      </c>
      <c r="HD6" s="56" t="s">
        <v>126</v>
      </c>
    </row>
    <row r="7" spans="2:212" x14ac:dyDescent="0.25">
      <c r="B7" s="32" t="s">
        <v>669</v>
      </c>
      <c r="C7" s="1"/>
      <c r="D7" s="1"/>
      <c r="E7" s="1">
        <v>3</v>
      </c>
      <c r="F7" s="1"/>
      <c r="G7" s="1">
        <v>3</v>
      </c>
      <c r="H7" s="1"/>
      <c r="I7" s="1"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>
        <v>1</v>
      </c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>
        <v>1</v>
      </c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63"/>
      <c r="GW7" s="56" t="s">
        <v>332</v>
      </c>
      <c r="GX7" s="56" t="s">
        <v>363</v>
      </c>
      <c r="GY7" s="57" t="s">
        <v>441</v>
      </c>
      <c r="GZ7" s="56" t="s">
        <v>452</v>
      </c>
      <c r="HA7" s="56" t="s">
        <v>516</v>
      </c>
      <c r="HB7" s="57" t="s">
        <v>662</v>
      </c>
      <c r="HC7" s="56" t="s">
        <v>777</v>
      </c>
      <c r="HD7" s="56" t="s">
        <v>128</v>
      </c>
    </row>
    <row r="8" spans="2:212" x14ac:dyDescent="0.25">
      <c r="B8" s="32" t="s">
        <v>682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6</v>
      </c>
      <c r="U8" s="1"/>
      <c r="V8" s="1"/>
      <c r="W8" s="1"/>
      <c r="X8" s="1">
        <v>3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>
        <v>1</v>
      </c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>
        <v>1</v>
      </c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63"/>
      <c r="GW8" s="57" t="s">
        <v>334</v>
      </c>
      <c r="GX8" s="56" t="s">
        <v>411</v>
      </c>
      <c r="GY8" s="57" t="s">
        <v>442</v>
      </c>
      <c r="GZ8" s="56" t="s">
        <v>453</v>
      </c>
      <c r="HA8" s="56" t="s">
        <v>517</v>
      </c>
      <c r="HB8" s="57" t="s">
        <v>663</v>
      </c>
      <c r="HC8" s="56" t="s">
        <v>778</v>
      </c>
      <c r="HD8" s="56" t="s">
        <v>134</v>
      </c>
    </row>
    <row r="9" spans="2:212" x14ac:dyDescent="0.25">
      <c r="B9" s="32" t="s">
        <v>683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6</v>
      </c>
      <c r="O9" s="1"/>
      <c r="P9" s="1"/>
      <c r="Q9" s="1"/>
      <c r="R9" s="1"/>
      <c r="S9" s="1"/>
      <c r="T9" s="1"/>
      <c r="U9" s="1"/>
      <c r="V9" s="1"/>
      <c r="W9" s="1"/>
      <c r="X9" s="1">
        <v>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>
        <v>1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>
        <v>1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63"/>
      <c r="GW9" s="57" t="s">
        <v>333</v>
      </c>
      <c r="GX9" s="56" t="s">
        <v>350</v>
      </c>
      <c r="GY9" s="58" t="s">
        <v>444</v>
      </c>
      <c r="GZ9" s="56" t="s">
        <v>454</v>
      </c>
      <c r="HA9" s="56" t="s">
        <v>518</v>
      </c>
      <c r="HB9" s="57" t="s">
        <v>664</v>
      </c>
      <c r="HC9" s="56" t="s">
        <v>800</v>
      </c>
      <c r="HD9" s="56" t="s">
        <v>135</v>
      </c>
    </row>
    <row r="10" spans="2:212" x14ac:dyDescent="0.25">
      <c r="B10" s="32" t="s">
        <v>684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6</v>
      </c>
      <c r="W10" s="1"/>
      <c r="X10" s="1">
        <v>3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>
        <v>1</v>
      </c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>
        <v>1</v>
      </c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63"/>
      <c r="GW10" s="57" t="s">
        <v>335</v>
      </c>
      <c r="GX10" s="56" t="s">
        <v>351</v>
      </c>
      <c r="GY10" s="58" t="s">
        <v>445</v>
      </c>
      <c r="GZ10" s="56" t="s">
        <v>455</v>
      </c>
      <c r="HA10" s="56" t="s">
        <v>519</v>
      </c>
      <c r="HB10" s="57" t="s">
        <v>665</v>
      </c>
      <c r="HC10" s="56" t="s">
        <v>801</v>
      </c>
      <c r="HD10" s="56" t="s">
        <v>136</v>
      </c>
    </row>
    <row r="11" spans="2:212" x14ac:dyDescent="0.25">
      <c r="B11" s="32" t="s">
        <v>685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6</v>
      </c>
      <c r="T11" s="1"/>
      <c r="U11" s="1"/>
      <c r="V11" s="1"/>
      <c r="W11" s="1"/>
      <c r="X11" s="1">
        <v>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>
        <v>1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>
        <v>1</v>
      </c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63"/>
      <c r="GW11" s="57" t="s">
        <v>336</v>
      </c>
      <c r="GX11" s="56" t="s">
        <v>352</v>
      </c>
      <c r="GY11" s="58" t="s">
        <v>446</v>
      </c>
      <c r="GZ11" s="56" t="s">
        <v>456</v>
      </c>
      <c r="HA11" s="56" t="s">
        <v>520</v>
      </c>
      <c r="HB11" s="57" t="s">
        <v>666</v>
      </c>
      <c r="HC11" s="56" t="s">
        <v>802</v>
      </c>
      <c r="HD11" s="56" t="s">
        <v>138</v>
      </c>
    </row>
    <row r="12" spans="2:212" x14ac:dyDescent="0.25">
      <c r="B12" s="32" t="s">
        <v>686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6</v>
      </c>
      <c r="X12" s="1">
        <v>3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>
        <v>1</v>
      </c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>
        <v>1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63"/>
      <c r="GW12" s="57" t="s">
        <v>337</v>
      </c>
      <c r="GX12" s="56" t="s">
        <v>353</v>
      </c>
      <c r="GY12" s="58" t="s">
        <v>447</v>
      </c>
      <c r="GZ12" s="56" t="s">
        <v>457</v>
      </c>
      <c r="HA12" s="56" t="s">
        <v>521</v>
      </c>
      <c r="HB12" s="57" t="s">
        <v>667</v>
      </c>
      <c r="HC12" s="56" t="s">
        <v>821</v>
      </c>
      <c r="HD12" s="56" t="s">
        <v>139</v>
      </c>
    </row>
    <row r="13" spans="2:212" x14ac:dyDescent="0.25">
      <c r="B13" s="32" t="s">
        <v>687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3</v>
      </c>
      <c r="Y13" s="1"/>
      <c r="Z13" s="1"/>
      <c r="AA13" s="1">
        <v>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1</v>
      </c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>
        <v>1</v>
      </c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63"/>
      <c r="GW13" s="58" t="s">
        <v>338</v>
      </c>
      <c r="GX13" s="56" t="s">
        <v>422</v>
      </c>
      <c r="GZ13" s="56" t="s">
        <v>458</v>
      </c>
      <c r="HA13" s="56" t="s">
        <v>522</v>
      </c>
      <c r="HB13" s="57" t="s">
        <v>668</v>
      </c>
      <c r="HC13" s="56" t="s">
        <v>822</v>
      </c>
      <c r="HD13" s="56" t="s">
        <v>140</v>
      </c>
    </row>
    <row r="14" spans="2:212" x14ac:dyDescent="0.25">
      <c r="B14" s="62" t="s">
        <v>704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3</v>
      </c>
      <c r="O14" s="1"/>
      <c r="P14" s="1"/>
      <c r="Q14" s="1"/>
      <c r="R14" s="1"/>
      <c r="S14" s="1">
        <v>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>
        <v>1</v>
      </c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>
        <v>1</v>
      </c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63"/>
      <c r="GW14" s="58" t="s">
        <v>339</v>
      </c>
      <c r="GX14" s="56" t="s">
        <v>399</v>
      </c>
      <c r="GZ14" s="56" t="s">
        <v>459</v>
      </c>
      <c r="HA14" s="56" t="s">
        <v>523</v>
      </c>
      <c r="HB14" s="57" t="s">
        <v>669</v>
      </c>
      <c r="HC14" s="56" t="s">
        <v>823</v>
      </c>
      <c r="HD14" s="56" t="s">
        <v>142</v>
      </c>
    </row>
    <row r="15" spans="2:212" x14ac:dyDescent="0.25">
      <c r="B15" s="62" t="s">
        <v>705</v>
      </c>
      <c r="C15" s="1"/>
      <c r="D15" s="1"/>
      <c r="E15" s="1"/>
      <c r="F15" s="1"/>
      <c r="G15" s="1"/>
      <c r="H15" s="1"/>
      <c r="I15" s="1"/>
      <c r="J15" s="1"/>
      <c r="K15" s="1">
        <v>3</v>
      </c>
      <c r="L15" s="1"/>
      <c r="M15" s="1"/>
      <c r="N15" s="1">
        <v>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>
        <v>1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>
        <v>1</v>
      </c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63"/>
      <c r="GW15" s="58" t="s">
        <v>340</v>
      </c>
      <c r="GX15" s="56" t="s">
        <v>430</v>
      </c>
      <c r="GZ15" s="56" t="s">
        <v>460</v>
      </c>
      <c r="HA15" s="56" t="s">
        <v>524</v>
      </c>
      <c r="HB15" s="57" t="s">
        <v>670</v>
      </c>
      <c r="HC15" s="56" t="s">
        <v>830</v>
      </c>
      <c r="HD15" s="56" t="s">
        <v>107</v>
      </c>
    </row>
    <row r="16" spans="2:212" x14ac:dyDescent="0.25">
      <c r="B16" s="62" t="s">
        <v>706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3</v>
      </c>
      <c r="N16" s="1">
        <v>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>
        <v>1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>
        <v>1</v>
      </c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63"/>
      <c r="GW16" s="58" t="s">
        <v>341</v>
      </c>
      <c r="GX16" s="56" t="s">
        <v>414</v>
      </c>
      <c r="GZ16" s="56" t="s">
        <v>461</v>
      </c>
      <c r="HA16" s="56" t="s">
        <v>525</v>
      </c>
      <c r="HB16" s="57" t="s">
        <v>671</v>
      </c>
      <c r="HC16" s="56" t="s">
        <v>831</v>
      </c>
      <c r="HD16" s="56" t="s">
        <v>143</v>
      </c>
    </row>
    <row r="17" spans="2:212" x14ac:dyDescent="0.25">
      <c r="B17" s="62" t="s">
        <v>721</v>
      </c>
      <c r="C17" s="1"/>
      <c r="D17" s="1"/>
      <c r="E17" s="1"/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3</v>
      </c>
      <c r="R17" s="1"/>
      <c r="S17" s="1"/>
      <c r="T17" s="1"/>
      <c r="U17" s="1"/>
      <c r="V17" s="1"/>
      <c r="W17" s="1"/>
      <c r="X17" s="1"/>
      <c r="Y17" s="1"/>
      <c r="Z17" s="1">
        <v>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>
        <v>1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>
        <v>1</v>
      </c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63"/>
      <c r="GW17" s="58" t="s">
        <v>342</v>
      </c>
      <c r="GX17" s="56" t="s">
        <v>423</v>
      </c>
      <c r="GZ17" s="56" t="s">
        <v>462</v>
      </c>
      <c r="HA17" s="56" t="s">
        <v>526</v>
      </c>
      <c r="HB17" s="57" t="s">
        <v>672</v>
      </c>
      <c r="HC17" s="56" t="s">
        <v>832</v>
      </c>
      <c r="HD17" s="56" t="s">
        <v>144</v>
      </c>
    </row>
    <row r="18" spans="2:212" x14ac:dyDescent="0.25">
      <c r="B18" s="62" t="s">
        <v>722</v>
      </c>
      <c r="C18" s="1"/>
      <c r="D18" s="1"/>
      <c r="E18" s="1"/>
      <c r="F18" s="1"/>
      <c r="G18" s="1"/>
      <c r="H18" s="1"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3</v>
      </c>
      <c r="Y18" s="1"/>
      <c r="Z18" s="1">
        <v>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v>1</v>
      </c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>
        <v>1</v>
      </c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63"/>
      <c r="GW18" s="58" t="s">
        <v>343</v>
      </c>
      <c r="GX18" s="56" t="s">
        <v>358</v>
      </c>
      <c r="GZ18" s="56" t="s">
        <v>463</v>
      </c>
      <c r="HA18" s="56" t="s">
        <v>527</v>
      </c>
      <c r="HB18" s="57" t="s">
        <v>673</v>
      </c>
      <c r="HC18" s="56" t="s">
        <v>839</v>
      </c>
      <c r="HD18" s="56" t="s">
        <v>146</v>
      </c>
    </row>
    <row r="19" spans="2:212" x14ac:dyDescent="0.25">
      <c r="B19" s="62" t="s">
        <v>728</v>
      </c>
      <c r="C19" s="1"/>
      <c r="D19" s="1"/>
      <c r="E19" s="1"/>
      <c r="F19" s="1">
        <v>3</v>
      </c>
      <c r="G19" s="1"/>
      <c r="H19" s="1"/>
      <c r="I19" s="1"/>
      <c r="J19" s="1"/>
      <c r="K19" s="1"/>
      <c r="L19" s="1"/>
      <c r="M19" s="1"/>
      <c r="N19" s="1"/>
      <c r="O19" s="1"/>
      <c r="P19" s="1">
        <v>3</v>
      </c>
      <c r="Q19" s="1"/>
      <c r="R19" s="1">
        <v>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>
        <v>1</v>
      </c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>
        <v>1</v>
      </c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63"/>
      <c r="GX19" s="56" t="s">
        <v>359</v>
      </c>
      <c r="GZ19" s="56" t="s">
        <v>464</v>
      </c>
      <c r="HA19" s="56" t="s">
        <v>528</v>
      </c>
      <c r="HB19" s="57" t="s">
        <v>674</v>
      </c>
      <c r="HC19" s="56" t="s">
        <v>840</v>
      </c>
      <c r="HD19" s="56" t="s">
        <v>147</v>
      </c>
    </row>
    <row r="20" spans="2:212" x14ac:dyDescent="0.25">
      <c r="B20" s="62" t="s">
        <v>734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3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>
        <v>1</v>
      </c>
      <c r="CK20" s="1"/>
      <c r="CL20" s="1"/>
      <c r="CM20" s="1"/>
      <c r="CN20" s="1"/>
      <c r="CO20" s="1"/>
      <c r="CP20" s="1"/>
      <c r="CQ20" s="1"/>
      <c r="CR20" s="1"/>
      <c r="CS20" s="1"/>
      <c r="CT20" s="1">
        <v>1</v>
      </c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63"/>
      <c r="GX20" s="56" t="s">
        <v>413</v>
      </c>
      <c r="GZ20" s="56" t="s">
        <v>465</v>
      </c>
      <c r="HA20" s="56" t="s">
        <v>529</v>
      </c>
      <c r="HB20" s="57" t="s">
        <v>675</v>
      </c>
      <c r="HC20" s="56" t="s">
        <v>841</v>
      </c>
      <c r="HD20" s="56" t="s">
        <v>149</v>
      </c>
    </row>
    <row r="21" spans="2:212" x14ac:dyDescent="0.25">
      <c r="B21" s="62" t="s">
        <v>737</v>
      </c>
      <c r="C21" s="1"/>
      <c r="D21" s="1"/>
      <c r="E21" s="1"/>
      <c r="F21" s="1"/>
      <c r="G21" s="1"/>
      <c r="H21" s="1"/>
      <c r="I21" s="1"/>
      <c r="J21" s="1"/>
      <c r="K21" s="1"/>
      <c r="L21" s="1">
        <v>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3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>
        <v>1</v>
      </c>
      <c r="CL21" s="1"/>
      <c r="CM21" s="1"/>
      <c r="CN21" s="1"/>
      <c r="CO21" s="1"/>
      <c r="CP21" s="1"/>
      <c r="CQ21" s="1"/>
      <c r="CR21" s="1"/>
      <c r="CS21" s="1"/>
      <c r="CT21" s="1">
        <v>1</v>
      </c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63"/>
      <c r="GX21" s="56" t="s">
        <v>361</v>
      </c>
      <c r="GZ21" s="56" t="s">
        <v>466</v>
      </c>
      <c r="HA21" s="56" t="s">
        <v>530</v>
      </c>
      <c r="HB21" s="57" t="s">
        <v>676</v>
      </c>
      <c r="HC21" s="56" t="s">
        <v>851</v>
      </c>
      <c r="HD21" s="56" t="s">
        <v>156</v>
      </c>
    </row>
    <row r="22" spans="2:212" x14ac:dyDescent="0.25">
      <c r="B22" s="62" t="s">
        <v>739</v>
      </c>
      <c r="C22" s="1"/>
      <c r="D22" s="1"/>
      <c r="E22" s="1"/>
      <c r="F22" s="1"/>
      <c r="G22" s="1"/>
      <c r="H22" s="1">
        <v>3</v>
      </c>
      <c r="I22" s="1"/>
      <c r="J22" s="1">
        <v>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>
        <v>1</v>
      </c>
      <c r="CM22" s="1"/>
      <c r="CN22" s="1"/>
      <c r="CO22" s="1"/>
      <c r="CP22" s="1"/>
      <c r="CQ22" s="1"/>
      <c r="CR22" s="1"/>
      <c r="CS22" s="1"/>
      <c r="CT22" s="1"/>
      <c r="CU22" s="1">
        <v>1</v>
      </c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63"/>
      <c r="GX22" s="56" t="s">
        <v>362</v>
      </c>
      <c r="GZ22" s="56" t="s">
        <v>467</v>
      </c>
      <c r="HA22" s="56" t="s">
        <v>531</v>
      </c>
      <c r="HB22" s="57" t="s">
        <v>677</v>
      </c>
      <c r="HC22" s="56" t="s">
        <v>852</v>
      </c>
      <c r="HD22" s="56" t="s">
        <v>180</v>
      </c>
    </row>
    <row r="23" spans="2:212" x14ac:dyDescent="0.25">
      <c r="B23" s="62" t="s">
        <v>743</v>
      </c>
      <c r="C23" s="1"/>
      <c r="D23" s="1"/>
      <c r="E23" s="1"/>
      <c r="F23" s="1"/>
      <c r="G23" s="1"/>
      <c r="H23" s="1"/>
      <c r="I23" s="1"/>
      <c r="J23" s="1">
        <v>3</v>
      </c>
      <c r="K23" s="1"/>
      <c r="L23" s="1"/>
      <c r="M23" s="1">
        <v>3</v>
      </c>
      <c r="N23" s="1">
        <v>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>
        <v>1</v>
      </c>
      <c r="CN23" s="1"/>
      <c r="CO23" s="1"/>
      <c r="CP23" s="1"/>
      <c r="CQ23" s="1"/>
      <c r="CR23" s="1"/>
      <c r="CS23" s="1"/>
      <c r="CT23" s="1"/>
      <c r="CU23" s="1">
        <v>1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63"/>
      <c r="GX23" s="56" t="s">
        <v>394</v>
      </c>
      <c r="GZ23" s="57" t="s">
        <v>468</v>
      </c>
      <c r="HA23" s="56" t="s">
        <v>532</v>
      </c>
      <c r="HB23" s="57" t="s">
        <v>678</v>
      </c>
      <c r="HC23" s="56" t="s">
        <v>853</v>
      </c>
      <c r="HD23" s="56" t="s">
        <v>186</v>
      </c>
    </row>
    <row r="24" spans="2:212" x14ac:dyDescent="0.25">
      <c r="B24" s="62" t="s">
        <v>750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3</v>
      </c>
      <c r="O24" s="1"/>
      <c r="P24" s="1"/>
      <c r="Q24" s="1"/>
      <c r="R24" s="1"/>
      <c r="S24" s="1"/>
      <c r="T24" s="1">
        <v>3</v>
      </c>
      <c r="U24" s="1">
        <v>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>
        <v>1</v>
      </c>
      <c r="CO24" s="1"/>
      <c r="CP24" s="1"/>
      <c r="CQ24" s="1"/>
      <c r="CR24" s="1"/>
      <c r="CS24" s="1"/>
      <c r="CT24" s="1"/>
      <c r="CU24" s="1">
        <v>1</v>
      </c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63"/>
      <c r="GX24" s="56" t="s">
        <v>415</v>
      </c>
      <c r="GZ24" s="57" t="s">
        <v>469</v>
      </c>
      <c r="HA24" s="56" t="s">
        <v>533</v>
      </c>
      <c r="HB24" s="57" t="s">
        <v>679</v>
      </c>
      <c r="HC24" s="56" t="s">
        <v>860</v>
      </c>
      <c r="HD24" s="56" t="s">
        <v>189</v>
      </c>
    </row>
    <row r="25" spans="2:212" x14ac:dyDescent="0.25">
      <c r="B25" s="62" t="s">
        <v>754</v>
      </c>
      <c r="C25" s="1"/>
      <c r="D25" s="1"/>
      <c r="E25" s="1"/>
      <c r="F25" s="1"/>
      <c r="G25" s="1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>
        <v>1</v>
      </c>
      <c r="CP25" s="1"/>
      <c r="CQ25" s="1"/>
      <c r="CR25" s="1"/>
      <c r="CS25" s="1"/>
      <c r="CT25" s="1"/>
      <c r="CU25" s="1">
        <v>1</v>
      </c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63"/>
      <c r="GX25" s="56" t="s">
        <v>388</v>
      </c>
      <c r="GZ25" s="57" t="s">
        <v>470</v>
      </c>
      <c r="HA25" s="56" t="s">
        <v>534</v>
      </c>
      <c r="HB25" s="57" t="s">
        <v>680</v>
      </c>
      <c r="HC25" s="56" t="s">
        <v>861</v>
      </c>
      <c r="HD25" s="56" t="s">
        <v>197</v>
      </c>
    </row>
    <row r="26" spans="2:212" x14ac:dyDescent="0.25">
      <c r="B26" s="59" t="s">
        <v>670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3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v>1</v>
      </c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>
        <v>1</v>
      </c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63"/>
      <c r="GX26" s="56" t="s">
        <v>387</v>
      </c>
      <c r="GZ26" s="57" t="s">
        <v>471</v>
      </c>
      <c r="HA26" s="56" t="s">
        <v>650</v>
      </c>
      <c r="HB26" s="57" t="s">
        <v>681</v>
      </c>
      <c r="HC26" s="56" t="s">
        <v>862</v>
      </c>
      <c r="HD26" s="56" t="s">
        <v>198</v>
      </c>
    </row>
    <row r="27" spans="2:212" x14ac:dyDescent="0.25">
      <c r="B27" s="59" t="s">
        <v>671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>
        <v>1</v>
      </c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>
        <v>1</v>
      </c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63"/>
      <c r="GX27" s="56" t="s">
        <v>432</v>
      </c>
      <c r="GZ27" s="57" t="s">
        <v>472</v>
      </c>
      <c r="HA27" s="56" t="s">
        <v>535</v>
      </c>
      <c r="HB27" s="57" t="s">
        <v>682</v>
      </c>
      <c r="HC27" s="57" t="s">
        <v>758</v>
      </c>
      <c r="HD27" s="56" t="s">
        <v>199</v>
      </c>
    </row>
    <row r="28" spans="2:212" x14ac:dyDescent="0.25">
      <c r="B28" s="59" t="s">
        <v>672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1</v>
      </c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>
        <v>1</v>
      </c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63"/>
      <c r="GX28" s="56" t="s">
        <v>433</v>
      </c>
      <c r="GZ28" s="57" t="s">
        <v>473</v>
      </c>
      <c r="HA28" s="56" t="s">
        <v>536</v>
      </c>
      <c r="HB28" s="57" t="s">
        <v>683</v>
      </c>
      <c r="HC28" s="57" t="s">
        <v>759</v>
      </c>
      <c r="HD28" s="56" t="s">
        <v>209</v>
      </c>
    </row>
    <row r="29" spans="2:212" x14ac:dyDescent="0.25">
      <c r="B29" s="59" t="s">
        <v>673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>
        <v>3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>
        <v>1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>
        <v>1</v>
      </c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63"/>
      <c r="GX29" s="56" t="s">
        <v>403</v>
      </c>
      <c r="GZ29" s="57" t="s">
        <v>474</v>
      </c>
      <c r="HA29" s="56" t="s">
        <v>537</v>
      </c>
      <c r="HB29" s="57" t="s">
        <v>684</v>
      </c>
      <c r="HC29" s="57" t="s">
        <v>760</v>
      </c>
      <c r="HD29" s="56" t="s">
        <v>214</v>
      </c>
    </row>
    <row r="30" spans="2:212" x14ac:dyDescent="0.25">
      <c r="B30" s="59" t="s">
        <v>674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>
        <v>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3</v>
      </c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>
        <v>1</v>
      </c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>
        <v>1</v>
      </c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63"/>
      <c r="GX30" s="56" t="s">
        <v>410</v>
      </c>
      <c r="GZ30" s="57" t="s">
        <v>475</v>
      </c>
      <c r="HA30" s="56" t="s">
        <v>538</v>
      </c>
      <c r="HB30" s="57" t="s">
        <v>685</v>
      </c>
      <c r="HC30" s="57" t="s">
        <v>764</v>
      </c>
      <c r="HD30" s="56" t="s">
        <v>219</v>
      </c>
    </row>
    <row r="31" spans="2:212" x14ac:dyDescent="0.25">
      <c r="B31" s="59" t="s">
        <v>675</v>
      </c>
      <c r="C31" s="1"/>
      <c r="D31" s="1"/>
      <c r="E31" s="1"/>
      <c r="F31" s="1"/>
      <c r="G31" s="1"/>
      <c r="H31" s="1"/>
      <c r="I31" s="1">
        <v>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>
        <v>3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3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>
        <v>1</v>
      </c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>
        <v>1</v>
      </c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63"/>
      <c r="GX31" s="56" t="s">
        <v>381</v>
      </c>
      <c r="GZ31" s="57" t="s">
        <v>476</v>
      </c>
      <c r="HA31" s="56" t="s">
        <v>539</v>
      </c>
      <c r="HB31" s="57" t="s">
        <v>686</v>
      </c>
      <c r="HC31" s="57" t="s">
        <v>765</v>
      </c>
      <c r="HD31" s="56" t="s">
        <v>222</v>
      </c>
    </row>
    <row r="32" spans="2:212" x14ac:dyDescent="0.25">
      <c r="B32" s="64" t="s">
        <v>676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>
        <v>3</v>
      </c>
      <c r="AA32" s="1"/>
      <c r="AB32" s="1"/>
      <c r="AC32" s="1"/>
      <c r="AD32" s="1"/>
      <c r="AE32" s="1"/>
      <c r="AF32" s="1"/>
      <c r="AG32" s="1"/>
      <c r="AH32" s="1">
        <v>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3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>
        <v>1</v>
      </c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>
        <v>1</v>
      </c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63"/>
      <c r="GX32" s="56" t="s">
        <v>398</v>
      </c>
      <c r="GZ32" s="57" t="s">
        <v>477</v>
      </c>
      <c r="HA32" s="56" t="s">
        <v>540</v>
      </c>
      <c r="HB32" s="57" t="s">
        <v>687</v>
      </c>
      <c r="HC32" s="57" t="s">
        <v>766</v>
      </c>
      <c r="HD32" s="56" t="s">
        <v>223</v>
      </c>
    </row>
    <row r="33" spans="2:212" x14ac:dyDescent="0.25">
      <c r="B33" s="64" t="s">
        <v>677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v>2</v>
      </c>
      <c r="AE33" s="1">
        <v>2</v>
      </c>
      <c r="AF33" s="1">
        <v>2</v>
      </c>
      <c r="AG33" s="1">
        <v>2</v>
      </c>
      <c r="AH33" s="1"/>
      <c r="AI33" s="1"/>
      <c r="AJ33" s="1"/>
      <c r="AK33" s="1"/>
      <c r="AL33" s="1"/>
      <c r="AM33" s="1"/>
      <c r="AN33" s="1">
        <v>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>
        <v>1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>
        <v>1</v>
      </c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63"/>
      <c r="GX33" s="56" t="s">
        <v>385</v>
      </c>
      <c r="GZ33" s="57" t="s">
        <v>478</v>
      </c>
      <c r="HA33" s="56" t="s">
        <v>541</v>
      </c>
      <c r="HB33" s="57" t="s">
        <v>688</v>
      </c>
      <c r="HC33" s="57" t="s">
        <v>770</v>
      </c>
      <c r="HD33" s="56" t="s">
        <v>224</v>
      </c>
    </row>
    <row r="34" spans="2:212" x14ac:dyDescent="0.25">
      <c r="B34" s="64" t="s">
        <v>678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v>2</v>
      </c>
      <c r="AE34" s="1">
        <v>2</v>
      </c>
      <c r="AF34" s="1">
        <v>2</v>
      </c>
      <c r="AG34" s="1">
        <v>2</v>
      </c>
      <c r="AH34" s="1"/>
      <c r="AI34" s="1">
        <v>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>
        <v>1</v>
      </c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>
        <v>1</v>
      </c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63"/>
      <c r="GX34" s="57" t="s">
        <v>346</v>
      </c>
      <c r="GZ34" s="57" t="s">
        <v>479</v>
      </c>
      <c r="HA34" s="56" t="s">
        <v>542</v>
      </c>
      <c r="HB34" s="57" t="s">
        <v>689</v>
      </c>
      <c r="HC34" s="57" t="s">
        <v>771</v>
      </c>
      <c r="HD34" s="56" t="s">
        <v>230</v>
      </c>
    </row>
    <row r="35" spans="2:212" x14ac:dyDescent="0.25">
      <c r="B35" s="59" t="s">
        <v>679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2</v>
      </c>
      <c r="AE35" s="1">
        <v>2</v>
      </c>
      <c r="AF35" s="1">
        <v>2</v>
      </c>
      <c r="AG35" s="1">
        <v>2</v>
      </c>
      <c r="AH35" s="1"/>
      <c r="AI35" s="1"/>
      <c r="AJ35" s="1"/>
      <c r="AK35" s="1"/>
      <c r="AL35" s="1"/>
      <c r="AM35" s="1"/>
      <c r="AN35" s="1"/>
      <c r="AO35" s="1"/>
      <c r="AP35" s="1">
        <v>4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>
        <v>1</v>
      </c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>
        <v>1</v>
      </c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63"/>
      <c r="GX35" s="57" t="s">
        <v>344</v>
      </c>
      <c r="GZ35" s="57" t="s">
        <v>480</v>
      </c>
      <c r="HA35" s="56" t="s">
        <v>543</v>
      </c>
      <c r="HB35" s="57" t="s">
        <v>690</v>
      </c>
      <c r="HC35" s="57" t="s">
        <v>772</v>
      </c>
      <c r="HD35" s="56" t="s">
        <v>231</v>
      </c>
    </row>
    <row r="36" spans="2:212" x14ac:dyDescent="0.25">
      <c r="B36" s="59" t="s">
        <v>680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2</v>
      </c>
      <c r="AE36" s="1">
        <v>2</v>
      </c>
      <c r="AF36" s="1">
        <v>2</v>
      </c>
      <c r="AG36" s="1">
        <v>2</v>
      </c>
      <c r="AH36" s="1"/>
      <c r="AI36" s="1"/>
      <c r="AJ36" s="1"/>
      <c r="AK36" s="1"/>
      <c r="AL36" s="1">
        <v>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>
        <v>1</v>
      </c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>
        <v>1</v>
      </c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63"/>
      <c r="GX36" s="57" t="s">
        <v>345</v>
      </c>
      <c r="GZ36" s="57" t="s">
        <v>481</v>
      </c>
      <c r="HA36" s="56" t="s">
        <v>544</v>
      </c>
      <c r="HB36" s="57" t="s">
        <v>691</v>
      </c>
      <c r="HC36" s="57" t="s">
        <v>779</v>
      </c>
      <c r="HD36" s="56" t="s">
        <v>236</v>
      </c>
    </row>
    <row r="37" spans="2:212" x14ac:dyDescent="0.25">
      <c r="B37" s="64" t="s">
        <v>681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2</v>
      </c>
      <c r="AE37" s="1">
        <v>2</v>
      </c>
      <c r="AF37" s="1">
        <v>2</v>
      </c>
      <c r="AG37" s="1">
        <v>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v>4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>
        <v>1</v>
      </c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>
        <v>1</v>
      </c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63"/>
      <c r="GX37" s="57" t="s">
        <v>356</v>
      </c>
      <c r="GZ37" s="57" t="s">
        <v>482</v>
      </c>
      <c r="HA37" s="56" t="s">
        <v>545</v>
      </c>
      <c r="HB37" s="57" t="s">
        <v>692</v>
      </c>
      <c r="HC37" s="57" t="s">
        <v>780</v>
      </c>
      <c r="HD37" s="56" t="s">
        <v>242</v>
      </c>
    </row>
    <row r="38" spans="2:212" x14ac:dyDescent="0.25">
      <c r="B38" s="64" t="s">
        <v>688</v>
      </c>
      <c r="C38" s="1">
        <v>3</v>
      </c>
      <c r="D38" s="1">
        <v>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>
        <v>3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>
        <v>1</v>
      </c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>
        <v>1</v>
      </c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63"/>
      <c r="GX38" s="57" t="s">
        <v>368</v>
      </c>
      <c r="GZ38" s="57" t="s">
        <v>483</v>
      </c>
      <c r="HA38" s="56" t="s">
        <v>546</v>
      </c>
      <c r="HB38" s="57" t="s">
        <v>693</v>
      </c>
      <c r="HC38" s="57" t="s">
        <v>781</v>
      </c>
      <c r="HD38" s="56" t="s">
        <v>237</v>
      </c>
    </row>
    <row r="39" spans="2:212" x14ac:dyDescent="0.25">
      <c r="B39" s="59" t="s">
        <v>689</v>
      </c>
      <c r="C39" s="1"/>
      <c r="D39" s="1"/>
      <c r="E39" s="1"/>
      <c r="F39" s="1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>
        <v>3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>
        <v>1</v>
      </c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>
        <v>1</v>
      </c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63"/>
      <c r="GX39" s="57" t="s">
        <v>431</v>
      </c>
      <c r="GZ39" s="57" t="s">
        <v>484</v>
      </c>
      <c r="HA39" s="56" t="s">
        <v>547</v>
      </c>
      <c r="HB39" s="57" t="s">
        <v>694</v>
      </c>
      <c r="HC39" s="57" t="s">
        <v>785</v>
      </c>
      <c r="HD39" s="56" t="s">
        <v>238</v>
      </c>
    </row>
    <row r="40" spans="2:212" x14ac:dyDescent="0.25">
      <c r="B40" s="59" t="s">
        <v>690</v>
      </c>
      <c r="C40" s="1"/>
      <c r="D40" s="1"/>
      <c r="E40" s="1"/>
      <c r="F40" s="1"/>
      <c r="G40" s="1">
        <v>3</v>
      </c>
      <c r="H40" s="1">
        <v>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>
        <v>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>
        <v>1</v>
      </c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>
        <v>1</v>
      </c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63"/>
      <c r="GX40" s="57" t="s">
        <v>395</v>
      </c>
      <c r="GZ40" s="57" t="s">
        <v>485</v>
      </c>
      <c r="HA40" s="56" t="s">
        <v>548</v>
      </c>
      <c r="HB40" s="57" t="s">
        <v>695</v>
      </c>
      <c r="HC40" s="57" t="s">
        <v>786</v>
      </c>
      <c r="HD40" s="56" t="s">
        <v>240</v>
      </c>
    </row>
    <row r="41" spans="2:212" x14ac:dyDescent="0.25">
      <c r="B41" s="59" t="s">
        <v>693</v>
      </c>
      <c r="C41" s="1"/>
      <c r="D41" s="1"/>
      <c r="E41" s="1"/>
      <c r="F41" s="1">
        <v>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</v>
      </c>
      <c r="AE41" s="1">
        <v>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>
        <v>1</v>
      </c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>
        <v>1</v>
      </c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63"/>
      <c r="GX41" s="57" t="s">
        <v>430</v>
      </c>
      <c r="GZ41" s="57" t="s">
        <v>486</v>
      </c>
      <c r="HA41" s="56" t="s">
        <v>549</v>
      </c>
      <c r="HB41" s="57" t="s">
        <v>696</v>
      </c>
      <c r="HC41" s="57" t="s">
        <v>787</v>
      </c>
      <c r="HD41" s="56" t="s">
        <v>247</v>
      </c>
    </row>
    <row r="42" spans="2:212" x14ac:dyDescent="0.25">
      <c r="B42" s="59" t="s">
        <v>694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3</v>
      </c>
      <c r="AE42" s="1">
        <v>3</v>
      </c>
      <c r="AF42" s="1"/>
      <c r="AG42" s="1">
        <v>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>
        <v>1</v>
      </c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>
        <v>1</v>
      </c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63"/>
      <c r="GX42" s="57" t="s">
        <v>428</v>
      </c>
      <c r="GZ42" s="57" t="s">
        <v>487</v>
      </c>
      <c r="HA42" s="56" t="s">
        <v>550</v>
      </c>
      <c r="HB42" s="57" t="s">
        <v>697</v>
      </c>
      <c r="HC42" s="57" t="s">
        <v>794</v>
      </c>
      <c r="HD42" s="56" t="s">
        <v>248</v>
      </c>
    </row>
    <row r="43" spans="2:212" x14ac:dyDescent="0.25">
      <c r="B43" s="59" t="s">
        <v>723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>
        <v>3</v>
      </c>
      <c r="AG43" s="1">
        <v>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>
        <v>1</v>
      </c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>
        <v>1</v>
      </c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63"/>
      <c r="GX43" s="57" t="s">
        <v>429</v>
      </c>
      <c r="GZ43" s="58" t="s">
        <v>488</v>
      </c>
      <c r="HA43" s="56" t="s">
        <v>551</v>
      </c>
      <c r="HB43" s="57" t="s">
        <v>698</v>
      </c>
      <c r="HC43" s="57" t="s">
        <v>795</v>
      </c>
      <c r="HD43" s="56" t="s">
        <v>278</v>
      </c>
    </row>
    <row r="44" spans="2:212" x14ac:dyDescent="0.25">
      <c r="B44" s="59" t="s">
        <v>724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3</v>
      </c>
      <c r="U44" s="1"/>
      <c r="V44" s="1"/>
      <c r="W44" s="1"/>
      <c r="X44" s="1"/>
      <c r="Y44" s="1"/>
      <c r="Z44" s="1"/>
      <c r="AA44" s="1"/>
      <c r="AB44" s="1"/>
      <c r="AC44" s="1"/>
      <c r="AD44" s="1">
        <v>3</v>
      </c>
      <c r="AE44" s="1"/>
      <c r="AF44" s="1">
        <v>3</v>
      </c>
      <c r="AG44" s="1">
        <v>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>
        <v>1</v>
      </c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>
        <v>1</v>
      </c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63"/>
      <c r="GX44" s="57" t="s">
        <v>407</v>
      </c>
      <c r="GZ44" s="58" t="s">
        <v>489</v>
      </c>
      <c r="HA44" s="56" t="s">
        <v>552</v>
      </c>
      <c r="HB44" s="57" t="s">
        <v>699</v>
      </c>
      <c r="HC44" s="57" t="s">
        <v>796</v>
      </c>
      <c r="HD44" s="56" t="s">
        <v>294</v>
      </c>
    </row>
    <row r="45" spans="2:212" x14ac:dyDescent="0.25">
      <c r="B45" s="59" t="s">
        <v>727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3</v>
      </c>
      <c r="AI45" s="1">
        <v>3</v>
      </c>
      <c r="AJ45" s="1"/>
      <c r="AK45" s="1"/>
      <c r="AL45" s="1"/>
      <c r="AM45" s="1"/>
      <c r="AN45" s="1"/>
      <c r="AO45" s="1"/>
      <c r="AP45" s="1"/>
      <c r="AQ45" s="1"/>
      <c r="AR45" s="1"/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>
        <v>1</v>
      </c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>
        <v>1</v>
      </c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63"/>
      <c r="GX45" s="57" t="s">
        <v>354</v>
      </c>
      <c r="GZ45" s="58" t="s">
        <v>490</v>
      </c>
      <c r="HA45" s="56" t="s">
        <v>553</v>
      </c>
      <c r="HB45" s="57" t="s">
        <v>700</v>
      </c>
      <c r="HC45" s="57" t="s">
        <v>803</v>
      </c>
      <c r="HD45" s="56" t="s">
        <v>296</v>
      </c>
    </row>
    <row r="46" spans="2:212" x14ac:dyDescent="0.25">
      <c r="B46" s="59" t="s">
        <v>735</v>
      </c>
      <c r="C46" s="1"/>
      <c r="D46" s="1"/>
      <c r="E46" s="1"/>
      <c r="F46" s="1"/>
      <c r="G46" s="1"/>
      <c r="H46" s="1"/>
      <c r="I46" s="1"/>
      <c r="J46" s="1">
        <v>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3</v>
      </c>
      <c r="AF46" s="1">
        <v>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>
        <v>1</v>
      </c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>
        <v>1</v>
      </c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63"/>
      <c r="GX46" s="57" t="s">
        <v>355</v>
      </c>
      <c r="GZ46" s="58" t="s">
        <v>491</v>
      </c>
      <c r="HA46" s="56" t="s">
        <v>554</v>
      </c>
      <c r="HB46" s="57" t="s">
        <v>701</v>
      </c>
      <c r="HC46" s="57" t="s">
        <v>804</v>
      </c>
      <c r="HD46" s="56" t="s">
        <v>301</v>
      </c>
    </row>
    <row r="47" spans="2:212" x14ac:dyDescent="0.25">
      <c r="B47" s="59" t="s">
        <v>736</v>
      </c>
      <c r="C47" s="1"/>
      <c r="D47" s="1"/>
      <c r="E47" s="1"/>
      <c r="F47" s="1">
        <v>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3</v>
      </c>
      <c r="AW47" s="1">
        <v>3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>
        <v>1</v>
      </c>
      <c r="DS47" s="1"/>
      <c r="DT47" s="1"/>
      <c r="DU47" s="1"/>
      <c r="DV47" s="1"/>
      <c r="DW47" s="1"/>
      <c r="DX47" s="1"/>
      <c r="DY47" s="1"/>
      <c r="DZ47" s="1"/>
      <c r="EA47" s="1"/>
      <c r="EB47" s="1">
        <v>1</v>
      </c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63"/>
      <c r="GX47" s="57" t="s">
        <v>416</v>
      </c>
      <c r="GZ47" s="58" t="s">
        <v>492</v>
      </c>
      <c r="HA47" s="56" t="s">
        <v>555</v>
      </c>
      <c r="HB47" s="57" t="s">
        <v>702</v>
      </c>
      <c r="HC47" s="57" t="s">
        <v>805</v>
      </c>
      <c r="HD47" s="56" t="s">
        <v>304</v>
      </c>
    </row>
    <row r="48" spans="2:212" x14ac:dyDescent="0.25">
      <c r="B48" s="59" t="s">
        <v>741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>
        <v>12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>
        <v>1</v>
      </c>
      <c r="DT48" s="1"/>
      <c r="DU48" s="1"/>
      <c r="DV48" s="1"/>
      <c r="DW48" s="1"/>
      <c r="DX48" s="1"/>
      <c r="DY48" s="1"/>
      <c r="DZ48" s="1"/>
      <c r="EA48" s="1"/>
      <c r="EB48" s="1">
        <v>1</v>
      </c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63"/>
      <c r="GX48" s="57" t="s">
        <v>357</v>
      </c>
      <c r="GZ48" s="58" t="s">
        <v>493</v>
      </c>
      <c r="HA48" s="56" t="s">
        <v>556</v>
      </c>
      <c r="HB48" s="57" t="s">
        <v>703</v>
      </c>
      <c r="HC48" s="57" t="s">
        <v>809</v>
      </c>
      <c r="HD48" s="56" t="s">
        <v>306</v>
      </c>
    </row>
    <row r="49" spans="2:212" x14ac:dyDescent="0.25">
      <c r="B49" s="59" t="s">
        <v>742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3</v>
      </c>
      <c r="AE49" s="1"/>
      <c r="AF49" s="1"/>
      <c r="AG49" s="1">
        <v>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>
        <v>1</v>
      </c>
      <c r="DU49" s="1"/>
      <c r="DV49" s="1"/>
      <c r="DW49" s="1"/>
      <c r="DX49" s="1"/>
      <c r="DY49" s="1"/>
      <c r="DZ49" s="1"/>
      <c r="EA49" s="1"/>
      <c r="EB49" s="1">
        <v>1</v>
      </c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63"/>
      <c r="GX49" s="57" t="s">
        <v>377</v>
      </c>
      <c r="GZ49" s="58" t="s">
        <v>494</v>
      </c>
      <c r="HA49" s="56" t="s">
        <v>557</v>
      </c>
      <c r="HB49" s="57" t="s">
        <v>704</v>
      </c>
      <c r="HC49" s="57" t="s">
        <v>810</v>
      </c>
      <c r="HD49" s="56" t="s">
        <v>309</v>
      </c>
    </row>
    <row r="50" spans="2:212" x14ac:dyDescent="0.25">
      <c r="B50" s="59" t="s">
        <v>744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3</v>
      </c>
      <c r="O50" s="1"/>
      <c r="P50" s="1"/>
      <c r="Q50" s="1"/>
      <c r="R50" s="1"/>
      <c r="S50" s="1"/>
      <c r="T50" s="1">
        <v>3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3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>
        <v>1</v>
      </c>
      <c r="DV50" s="1"/>
      <c r="DW50" s="1"/>
      <c r="DX50" s="1"/>
      <c r="DY50" s="1"/>
      <c r="DZ50" s="1"/>
      <c r="EA50" s="1"/>
      <c r="EB50" s="1">
        <v>1</v>
      </c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63"/>
      <c r="GX50" s="57" t="s">
        <v>409</v>
      </c>
      <c r="GZ50" s="58" t="s">
        <v>495</v>
      </c>
      <c r="HA50" s="56" t="s">
        <v>654</v>
      </c>
      <c r="HB50" s="57" t="s">
        <v>705</v>
      </c>
      <c r="HC50" s="57" t="s">
        <v>811</v>
      </c>
      <c r="HD50" s="56" t="s">
        <v>310</v>
      </c>
    </row>
    <row r="51" spans="2:212" x14ac:dyDescent="0.25">
      <c r="B51" s="59" t="s">
        <v>745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</v>
      </c>
      <c r="AK51" s="1"/>
      <c r="AL51" s="1"/>
      <c r="AM51" s="1"/>
      <c r="AN51" s="1"/>
      <c r="AO51" s="1"/>
      <c r="AP51" s="1"/>
      <c r="AQ51" s="1">
        <v>3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>
        <v>1</v>
      </c>
      <c r="DW51" s="1"/>
      <c r="DX51" s="1"/>
      <c r="DY51" s="1"/>
      <c r="DZ51" s="1"/>
      <c r="EA51" s="1"/>
      <c r="EB51" s="1">
        <v>1</v>
      </c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63"/>
      <c r="GX51" s="57" t="s">
        <v>360</v>
      </c>
      <c r="GZ51" s="58" t="s">
        <v>963</v>
      </c>
      <c r="HA51" s="57" t="s">
        <v>558</v>
      </c>
      <c r="HB51" s="57" t="s">
        <v>706</v>
      </c>
      <c r="HC51" s="57" t="s">
        <v>815</v>
      </c>
      <c r="HD51" s="56" t="s">
        <v>311</v>
      </c>
    </row>
    <row r="52" spans="2:212" x14ac:dyDescent="0.25">
      <c r="B52" s="59" t="s">
        <v>746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3</v>
      </c>
      <c r="AE52" s="1">
        <v>3</v>
      </c>
      <c r="AF52" s="1">
        <v>3</v>
      </c>
      <c r="AG52" s="1">
        <v>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>
        <v>1</v>
      </c>
      <c r="DX52" s="1"/>
      <c r="DY52" s="1"/>
      <c r="DZ52" s="1"/>
      <c r="EA52" s="1"/>
      <c r="EB52" s="1">
        <v>1</v>
      </c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63"/>
      <c r="GX52" s="57" t="s">
        <v>437</v>
      </c>
      <c r="GZ52" s="58" t="s">
        <v>496</v>
      </c>
      <c r="HA52" s="57" t="s">
        <v>559</v>
      </c>
      <c r="HB52" s="57" t="s">
        <v>707</v>
      </c>
      <c r="HC52" s="57" t="s">
        <v>816</v>
      </c>
      <c r="HD52" s="56" t="s">
        <v>271</v>
      </c>
    </row>
    <row r="53" spans="2:212" x14ac:dyDescent="0.25">
      <c r="B53" s="59" t="s">
        <v>749</v>
      </c>
      <c r="C53" s="1"/>
      <c r="D53" s="1"/>
      <c r="E53" s="1">
        <v>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v>3</v>
      </c>
      <c r="AE53" s="1"/>
      <c r="AF53" s="1">
        <v>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>
        <v>1</v>
      </c>
      <c r="DY53" s="1"/>
      <c r="DZ53" s="1"/>
      <c r="EA53" s="1"/>
      <c r="EB53" s="1">
        <v>1</v>
      </c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63"/>
      <c r="GX53" s="57" t="s">
        <v>347</v>
      </c>
      <c r="GZ53" s="58" t="s">
        <v>497</v>
      </c>
      <c r="HA53" s="57" t="s">
        <v>560</v>
      </c>
      <c r="HB53" s="57" t="s">
        <v>708</v>
      </c>
      <c r="HC53" s="57" t="s">
        <v>817</v>
      </c>
      <c r="HD53" s="56" t="s">
        <v>272</v>
      </c>
    </row>
    <row r="54" spans="2:212" x14ac:dyDescent="0.25">
      <c r="B54" s="59" t="s">
        <v>751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3</v>
      </c>
      <c r="O54" s="1"/>
      <c r="P54" s="1"/>
      <c r="Q54" s="1"/>
      <c r="R54" s="1"/>
      <c r="S54" s="1"/>
      <c r="T54" s="1">
        <v>3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3</v>
      </c>
      <c r="AF54" s="1"/>
      <c r="AG54" s="1">
        <v>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>
        <v>1</v>
      </c>
      <c r="DZ54" s="1"/>
      <c r="EA54" s="1"/>
      <c r="EB54" s="1">
        <v>1</v>
      </c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63"/>
      <c r="GX54" s="57" t="s">
        <v>404</v>
      </c>
      <c r="GZ54" s="58" t="s">
        <v>498</v>
      </c>
      <c r="HA54" s="57" t="s">
        <v>561</v>
      </c>
      <c r="HB54" s="57" t="s">
        <v>709</v>
      </c>
      <c r="HC54" s="57" t="s">
        <v>824</v>
      </c>
      <c r="HD54" s="56" t="s">
        <v>313</v>
      </c>
    </row>
    <row r="55" spans="2:212" x14ac:dyDescent="0.25">
      <c r="B55" s="59" t="s">
        <v>753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v>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3</v>
      </c>
      <c r="AS55" s="1"/>
      <c r="AT55" s="1"/>
      <c r="AU55" s="1">
        <v>3</v>
      </c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>
        <v>1</v>
      </c>
      <c r="EA55" s="1"/>
      <c r="EB55" s="1">
        <v>1</v>
      </c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63"/>
      <c r="GX55" s="57" t="s">
        <v>366</v>
      </c>
      <c r="GZ55" s="58" t="s">
        <v>499</v>
      </c>
      <c r="HA55" s="57" t="s">
        <v>562</v>
      </c>
      <c r="HB55" s="57" t="s">
        <v>710</v>
      </c>
      <c r="HC55" s="57" t="s">
        <v>825</v>
      </c>
      <c r="HD55" s="56" t="s">
        <v>316</v>
      </c>
    </row>
    <row r="56" spans="2:212" x14ac:dyDescent="0.25">
      <c r="B56" s="60" t="s">
        <v>658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3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>
        <v>3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>
        <v>2</v>
      </c>
      <c r="AY56" s="1">
        <v>2</v>
      </c>
      <c r="AZ56" s="1">
        <v>2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>
        <v>1</v>
      </c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67">
        <v>1</v>
      </c>
      <c r="EZ56" s="1"/>
      <c r="FA56" s="1"/>
      <c r="FB56" s="1"/>
      <c r="FC56" s="1"/>
      <c r="FD56" s="1"/>
      <c r="FE56" s="1"/>
      <c r="FF56" s="1"/>
      <c r="FG56" s="1"/>
      <c r="FH56" s="63"/>
      <c r="GX56" s="57" t="s">
        <v>418</v>
      </c>
      <c r="GZ56" s="58" t="s">
        <v>500</v>
      </c>
      <c r="HA56" s="57" t="s">
        <v>563</v>
      </c>
      <c r="HB56" s="57" t="s">
        <v>711</v>
      </c>
      <c r="HC56" s="57" t="s">
        <v>826</v>
      </c>
      <c r="HD56" s="56" t="s">
        <v>319</v>
      </c>
    </row>
    <row r="57" spans="2:212" x14ac:dyDescent="0.25">
      <c r="B57" s="60" t="s">
        <v>659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3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>
        <v>3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>
        <v>2</v>
      </c>
      <c r="AY57" s="1">
        <v>2</v>
      </c>
      <c r="AZ57" s="1">
        <v>2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>
        <v>1</v>
      </c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67">
        <v>1</v>
      </c>
      <c r="EZ57" s="1"/>
      <c r="FA57" s="1"/>
      <c r="FB57" s="1"/>
      <c r="FC57" s="1"/>
      <c r="FD57" s="1"/>
      <c r="FE57" s="1"/>
      <c r="FF57" s="1"/>
      <c r="FG57" s="1"/>
      <c r="FH57" s="63"/>
      <c r="GX57" s="57" t="s">
        <v>400</v>
      </c>
      <c r="GZ57" s="58" t="s">
        <v>501</v>
      </c>
      <c r="HA57" s="57" t="s">
        <v>564</v>
      </c>
      <c r="HB57" s="57" t="s">
        <v>712</v>
      </c>
      <c r="HC57" s="57" t="s">
        <v>833</v>
      </c>
      <c r="HD57" s="56" t="s">
        <v>320</v>
      </c>
    </row>
    <row r="58" spans="2:212" x14ac:dyDescent="0.25">
      <c r="B58" s="60" t="s">
        <v>660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>
        <v>3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>
        <v>3</v>
      </c>
      <c r="AR58" s="1"/>
      <c r="AS58" s="1"/>
      <c r="AT58" s="1"/>
      <c r="AU58" s="1"/>
      <c r="AV58" s="1"/>
      <c r="AW58" s="1"/>
      <c r="AX58" s="1">
        <v>2</v>
      </c>
      <c r="AY58" s="1">
        <v>2</v>
      </c>
      <c r="AZ58" s="1">
        <v>2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>
        <v>1</v>
      </c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67">
        <v>1</v>
      </c>
      <c r="EZ58" s="1"/>
      <c r="FA58" s="1"/>
      <c r="FB58" s="1"/>
      <c r="FC58" s="1"/>
      <c r="FD58" s="1"/>
      <c r="FE58" s="1"/>
      <c r="FF58" s="1"/>
      <c r="FG58" s="1"/>
      <c r="FH58" s="63"/>
      <c r="GX58" s="57" t="s">
        <v>376</v>
      </c>
      <c r="GZ58" s="58" t="s">
        <v>502</v>
      </c>
      <c r="HA58" s="57" t="s">
        <v>565</v>
      </c>
      <c r="HB58" s="57" t="s">
        <v>713</v>
      </c>
      <c r="HC58" s="57" t="s">
        <v>834</v>
      </c>
      <c r="HD58" s="56" t="s">
        <v>322</v>
      </c>
    </row>
    <row r="59" spans="2:212" x14ac:dyDescent="0.25">
      <c r="B59" s="60" t="s">
        <v>661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3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3</v>
      </c>
      <c r="AP59" s="1"/>
      <c r="AQ59" s="1"/>
      <c r="AR59" s="1"/>
      <c r="AS59" s="1"/>
      <c r="AT59" s="1"/>
      <c r="AU59" s="1"/>
      <c r="AV59" s="1"/>
      <c r="AW59" s="1"/>
      <c r="AX59" s="1">
        <v>2</v>
      </c>
      <c r="AY59" s="1">
        <v>2</v>
      </c>
      <c r="AZ59" s="1">
        <v>2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>
        <v>1</v>
      </c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67">
        <v>1</v>
      </c>
      <c r="EZ59" s="1"/>
      <c r="FA59" s="1"/>
      <c r="FB59" s="1"/>
      <c r="FC59" s="1"/>
      <c r="FD59" s="1"/>
      <c r="FE59" s="1"/>
      <c r="FF59" s="1"/>
      <c r="FG59" s="1"/>
      <c r="FH59" s="63"/>
      <c r="GX59" s="57" t="s">
        <v>419</v>
      </c>
      <c r="GZ59" s="58" t="s">
        <v>503</v>
      </c>
      <c r="HA59" s="57" t="s">
        <v>566</v>
      </c>
      <c r="HB59" s="57" t="s">
        <v>714</v>
      </c>
      <c r="HC59" s="57" t="s">
        <v>835</v>
      </c>
      <c r="HD59" s="56" t="s">
        <v>324</v>
      </c>
    </row>
    <row r="60" spans="2:212" x14ac:dyDescent="0.25">
      <c r="B60" s="60" t="s">
        <v>662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3</v>
      </c>
      <c r="U60" s="1">
        <v>3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>
        <v>2</v>
      </c>
      <c r="AY60" s="1">
        <v>2</v>
      </c>
      <c r="AZ60" s="1">
        <v>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>
        <v>1</v>
      </c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67">
        <v>1</v>
      </c>
      <c r="FA60" s="1"/>
      <c r="FB60" s="1"/>
      <c r="FC60" s="1"/>
      <c r="FD60" s="1"/>
      <c r="FE60" s="1"/>
      <c r="FF60" s="1"/>
      <c r="FG60" s="1"/>
      <c r="FH60" s="63"/>
      <c r="GX60" s="57" t="s">
        <v>417</v>
      </c>
      <c r="GZ60" s="58" t="s">
        <v>504</v>
      </c>
      <c r="HA60" s="57" t="s">
        <v>567</v>
      </c>
      <c r="HB60" s="57" t="s">
        <v>715</v>
      </c>
      <c r="HC60" s="57" t="s">
        <v>842</v>
      </c>
      <c r="HD60" s="57" t="s">
        <v>159</v>
      </c>
    </row>
    <row r="61" spans="2:212" x14ac:dyDescent="0.25">
      <c r="B61" s="60" t="s">
        <v>663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3</v>
      </c>
      <c r="V61" s="1">
        <v>3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>
        <v>2</v>
      </c>
      <c r="AY61" s="1">
        <v>2</v>
      </c>
      <c r="AZ61" s="1">
        <v>2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>
        <v>1</v>
      </c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67">
        <v>1</v>
      </c>
      <c r="FA61" s="1"/>
      <c r="FB61" s="1"/>
      <c r="FC61" s="1"/>
      <c r="FD61" s="1"/>
      <c r="FE61" s="1"/>
      <c r="FF61" s="1"/>
      <c r="FG61" s="1"/>
      <c r="FH61" s="63"/>
      <c r="GX61" s="57" t="s">
        <v>402</v>
      </c>
      <c r="GZ61" s="58" t="s">
        <v>505</v>
      </c>
      <c r="HA61" s="57" t="s">
        <v>568</v>
      </c>
      <c r="HB61" s="57" t="s">
        <v>716</v>
      </c>
      <c r="HC61" s="57" t="s">
        <v>843</v>
      </c>
      <c r="HD61" s="57" t="s">
        <v>162</v>
      </c>
    </row>
    <row r="62" spans="2:212" x14ac:dyDescent="0.25">
      <c r="B62" s="60" t="s">
        <v>691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>
        <v>3</v>
      </c>
      <c r="AY62" s="1">
        <v>3</v>
      </c>
      <c r="AZ62" s="1">
        <v>3</v>
      </c>
      <c r="BA62" s="1">
        <v>3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>
        <v>1</v>
      </c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67">
        <v>1</v>
      </c>
      <c r="FA62" s="1"/>
      <c r="FB62" s="1"/>
      <c r="FC62" s="1"/>
      <c r="FD62" s="1"/>
      <c r="FE62" s="1"/>
      <c r="FF62" s="1"/>
      <c r="FG62" s="1"/>
      <c r="FH62" s="63"/>
      <c r="GX62" s="57" t="s">
        <v>380</v>
      </c>
      <c r="GZ62" s="58" t="s">
        <v>506</v>
      </c>
      <c r="HA62" s="57" t="s">
        <v>569</v>
      </c>
      <c r="HB62" s="57" t="s">
        <v>717</v>
      </c>
      <c r="HC62" s="57" t="s">
        <v>844</v>
      </c>
      <c r="HD62" s="57" t="s">
        <v>164</v>
      </c>
    </row>
    <row r="63" spans="2:212" x14ac:dyDescent="0.25">
      <c r="B63" s="60" t="s">
        <v>692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>
        <v>3</v>
      </c>
      <c r="AY63" s="1">
        <v>3</v>
      </c>
      <c r="AZ63" s="1">
        <v>3</v>
      </c>
      <c r="BA63" s="1">
        <v>3</v>
      </c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>
        <v>1</v>
      </c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67">
        <v>1</v>
      </c>
      <c r="FA63" s="1"/>
      <c r="FB63" s="1"/>
      <c r="FC63" s="1"/>
      <c r="FD63" s="1"/>
      <c r="FE63" s="1"/>
      <c r="FF63" s="1"/>
      <c r="FG63" s="1"/>
      <c r="FH63" s="63"/>
      <c r="GX63" s="57" t="s">
        <v>412</v>
      </c>
      <c r="HA63" s="57" t="s">
        <v>570</v>
      </c>
      <c r="HB63" s="57" t="s">
        <v>718</v>
      </c>
      <c r="HC63" s="57" t="s">
        <v>854</v>
      </c>
      <c r="HD63" s="57" t="s">
        <v>166</v>
      </c>
    </row>
    <row r="64" spans="2:212" x14ac:dyDescent="0.25">
      <c r="B64" s="60" t="s">
        <v>695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>
        <v>3</v>
      </c>
      <c r="BH64" s="1"/>
      <c r="BI64" s="1"/>
      <c r="BJ64" s="1"/>
      <c r="BK64" s="1"/>
      <c r="BL64" s="1"/>
      <c r="BM64" s="1"/>
      <c r="BN64" s="1"/>
      <c r="BO64" s="1"/>
      <c r="BP64" s="1"/>
      <c r="BQ64" s="1">
        <v>3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>
        <v>1</v>
      </c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67">
        <v>1</v>
      </c>
      <c r="FB64" s="1"/>
      <c r="FC64" s="1"/>
      <c r="FD64" s="1"/>
      <c r="FE64" s="1"/>
      <c r="FF64" s="1"/>
      <c r="FG64" s="1"/>
      <c r="FH64" s="63"/>
      <c r="GX64" s="57" t="s">
        <v>364</v>
      </c>
      <c r="HA64" s="57" t="s">
        <v>571</v>
      </c>
      <c r="HB64" s="57" t="s">
        <v>719</v>
      </c>
      <c r="HC64" s="57" t="s">
        <v>855</v>
      </c>
      <c r="HD64" s="57" t="s">
        <v>169</v>
      </c>
    </row>
    <row r="65" spans="2:212" x14ac:dyDescent="0.25">
      <c r="B65" s="60" t="s">
        <v>696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3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>
        <v>3</v>
      </c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>
        <v>1</v>
      </c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67">
        <v>1</v>
      </c>
      <c r="FB65" s="1"/>
      <c r="FC65" s="1"/>
      <c r="FD65" s="1"/>
      <c r="FE65" s="1"/>
      <c r="FF65" s="1"/>
      <c r="FG65" s="1"/>
      <c r="FH65" s="63"/>
      <c r="GX65" s="57" t="s">
        <v>367</v>
      </c>
      <c r="HA65" s="57" t="s">
        <v>572</v>
      </c>
      <c r="HB65" s="57" t="s">
        <v>720</v>
      </c>
      <c r="HC65" s="57" t="s">
        <v>856</v>
      </c>
      <c r="HD65" s="57" t="s">
        <v>172</v>
      </c>
    </row>
    <row r="66" spans="2:212" x14ac:dyDescent="0.25">
      <c r="B66" s="60" t="s">
        <v>697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3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>
        <v>3</v>
      </c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>
        <v>1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67">
        <v>1</v>
      </c>
      <c r="FB66" s="1"/>
      <c r="FC66" s="1"/>
      <c r="FD66" s="1"/>
      <c r="FE66" s="1"/>
      <c r="FF66" s="1"/>
      <c r="FG66" s="1"/>
      <c r="FH66" s="63"/>
      <c r="GX66" s="58" t="s">
        <v>369</v>
      </c>
      <c r="HA66" s="57" t="s">
        <v>573</v>
      </c>
      <c r="HB66" s="57" t="s">
        <v>721</v>
      </c>
      <c r="HC66" s="57" t="s">
        <v>863</v>
      </c>
      <c r="HD66" s="57" t="s">
        <v>173</v>
      </c>
    </row>
    <row r="67" spans="2:212" x14ac:dyDescent="0.25">
      <c r="B67" s="65" t="s">
        <v>698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>
        <v>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>
        <v>3</v>
      </c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>
        <v>1</v>
      </c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67">
        <v>1</v>
      </c>
      <c r="FB67" s="1"/>
      <c r="FC67" s="1"/>
      <c r="FD67" s="1"/>
      <c r="FE67" s="1"/>
      <c r="FF67" s="1"/>
      <c r="FG67" s="1"/>
      <c r="FH67" s="63"/>
      <c r="GX67" s="58" t="s">
        <v>373</v>
      </c>
      <c r="HA67" s="57" t="s">
        <v>574</v>
      </c>
      <c r="HB67" s="57" t="s">
        <v>722</v>
      </c>
      <c r="HC67" s="57" t="s">
        <v>864</v>
      </c>
      <c r="HD67" s="57" t="s">
        <v>174</v>
      </c>
    </row>
    <row r="68" spans="2:212" x14ac:dyDescent="0.25">
      <c r="B68" s="65" t="s">
        <v>699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>
        <v>3</v>
      </c>
      <c r="BH68" s="1"/>
      <c r="BI68" s="1"/>
      <c r="BJ68" s="1"/>
      <c r="BK68" s="1"/>
      <c r="BL68" s="1">
        <v>3</v>
      </c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1</v>
      </c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67">
        <v>1</v>
      </c>
      <c r="FC68" s="1"/>
      <c r="FD68" s="1"/>
      <c r="FE68" s="1"/>
      <c r="FF68" s="1"/>
      <c r="FG68" s="1"/>
      <c r="FH68" s="63"/>
      <c r="GX68" s="58" t="s">
        <v>391</v>
      </c>
      <c r="HA68" s="57" t="s">
        <v>575</v>
      </c>
      <c r="HB68" s="57" t="s">
        <v>723</v>
      </c>
      <c r="HC68" s="57" t="s">
        <v>865</v>
      </c>
      <c r="HD68" s="57" t="s">
        <v>153</v>
      </c>
    </row>
    <row r="69" spans="2:212" x14ac:dyDescent="0.25">
      <c r="B69" s="60" t="s">
        <v>700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>
        <v>3</v>
      </c>
      <c r="BH69" s="1"/>
      <c r="BI69" s="1"/>
      <c r="BJ69" s="1"/>
      <c r="BK69" s="1">
        <v>3</v>
      </c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1</v>
      </c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67">
        <v>1</v>
      </c>
      <c r="FC69" s="1"/>
      <c r="FD69" s="1"/>
      <c r="FE69" s="1"/>
      <c r="FF69" s="1"/>
      <c r="FG69" s="1"/>
      <c r="FH69" s="63"/>
      <c r="GX69" s="58" t="s">
        <v>393</v>
      </c>
      <c r="HA69" s="57" t="s">
        <v>576</v>
      </c>
      <c r="HB69" s="57" t="s">
        <v>724</v>
      </c>
      <c r="HC69" s="58" t="s">
        <v>761</v>
      </c>
      <c r="HD69" s="57" t="s">
        <v>154</v>
      </c>
    </row>
    <row r="70" spans="2:212" x14ac:dyDescent="0.25">
      <c r="B70" s="60" t="s">
        <v>701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>
        <v>3</v>
      </c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>
        <v>1</v>
      </c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67">
        <v>1</v>
      </c>
      <c r="FC70" s="1"/>
      <c r="FD70" s="1"/>
      <c r="FE70" s="1"/>
      <c r="FF70" s="1"/>
      <c r="FG70" s="1"/>
      <c r="FH70" s="63"/>
      <c r="GX70" s="58" t="s">
        <v>349</v>
      </c>
      <c r="HA70" s="57" t="s">
        <v>577</v>
      </c>
      <c r="HB70" s="57" t="s">
        <v>725</v>
      </c>
      <c r="HC70" s="58" t="s">
        <v>762</v>
      </c>
      <c r="HD70" s="57" t="s">
        <v>176</v>
      </c>
    </row>
    <row r="71" spans="2:212" x14ac:dyDescent="0.25">
      <c r="B71" s="65" t="s">
        <v>702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>
        <v>3</v>
      </c>
      <c r="BH71" s="1">
        <v>3</v>
      </c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>
        <v>1</v>
      </c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67">
        <v>1</v>
      </c>
      <c r="FC71" s="1"/>
      <c r="FD71" s="1"/>
      <c r="FE71" s="1"/>
      <c r="FF71" s="1"/>
      <c r="FG71" s="1"/>
      <c r="FH71" s="63"/>
      <c r="GX71" s="58" t="s">
        <v>365</v>
      </c>
      <c r="HA71" s="57" t="s">
        <v>578</v>
      </c>
      <c r="HB71" s="57" t="s">
        <v>726</v>
      </c>
      <c r="HC71" s="58" t="s">
        <v>763</v>
      </c>
      <c r="HD71" s="57" t="s">
        <v>177</v>
      </c>
    </row>
    <row r="72" spans="2:212" x14ac:dyDescent="0.25">
      <c r="B72" s="60" t="s">
        <v>703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>
        <v>3</v>
      </c>
      <c r="BH72" s="1"/>
      <c r="BI72" s="1"/>
      <c r="BJ72" s="1">
        <v>3</v>
      </c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>
        <v>1</v>
      </c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67">
        <v>1</v>
      </c>
      <c r="FD72" s="1"/>
      <c r="FE72" s="1"/>
      <c r="FF72" s="1"/>
      <c r="FG72" s="1"/>
      <c r="FH72" s="63"/>
      <c r="GX72" s="58" t="s">
        <v>375</v>
      </c>
      <c r="HA72" s="57" t="s">
        <v>579</v>
      </c>
      <c r="HB72" s="57" t="s">
        <v>727</v>
      </c>
      <c r="HC72" s="58" t="s">
        <v>767</v>
      </c>
      <c r="HD72" s="57" t="s">
        <v>178</v>
      </c>
    </row>
    <row r="73" spans="2:212" x14ac:dyDescent="0.25">
      <c r="B73" s="60" t="s">
        <v>707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>
        <v>3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>
        <v>3</v>
      </c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>
        <v>1</v>
      </c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67">
        <v>1</v>
      </c>
      <c r="FD73" s="1"/>
      <c r="FE73" s="1"/>
      <c r="FF73" s="1"/>
      <c r="FG73" s="1"/>
      <c r="FH73" s="63"/>
      <c r="GX73" s="58" t="s">
        <v>389</v>
      </c>
      <c r="HA73" s="57" t="s">
        <v>580</v>
      </c>
      <c r="HB73" s="57" t="s">
        <v>728</v>
      </c>
      <c r="HC73" s="58" t="s">
        <v>768</v>
      </c>
      <c r="HD73" s="57" t="s">
        <v>102</v>
      </c>
    </row>
    <row r="74" spans="2:212" x14ac:dyDescent="0.25">
      <c r="B74" s="60" t="s">
        <v>708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>
        <v>3</v>
      </c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>
        <v>1</v>
      </c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67">
        <v>1</v>
      </c>
      <c r="FD74" s="1"/>
      <c r="FE74" s="1"/>
      <c r="FF74" s="1"/>
      <c r="FG74" s="1"/>
      <c r="FH74" s="63"/>
      <c r="GX74" s="58" t="s">
        <v>390</v>
      </c>
      <c r="HA74" s="57" t="s">
        <v>653</v>
      </c>
      <c r="HB74" s="57" t="s">
        <v>729</v>
      </c>
      <c r="HC74" s="58" t="s">
        <v>769</v>
      </c>
      <c r="HD74" s="57" t="s">
        <v>131</v>
      </c>
    </row>
    <row r="75" spans="2:212" x14ac:dyDescent="0.25">
      <c r="B75" s="60" t="s">
        <v>709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3</v>
      </c>
      <c r="AK75" s="1"/>
      <c r="AL75" s="1"/>
      <c r="AM75" s="1"/>
      <c r="AN75" s="1"/>
      <c r="AO75" s="1"/>
      <c r="AP75" s="1"/>
      <c r="AQ75" s="1">
        <v>3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>
        <v>3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>
        <v>1</v>
      </c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67">
        <v>1</v>
      </c>
      <c r="FD75" s="1"/>
      <c r="FE75" s="1"/>
      <c r="FF75" s="1"/>
      <c r="FG75" s="1"/>
      <c r="FH75" s="63"/>
      <c r="GX75" s="58" t="s">
        <v>425</v>
      </c>
      <c r="HA75" s="57" t="s">
        <v>581</v>
      </c>
      <c r="HB75" s="57" t="s">
        <v>730</v>
      </c>
      <c r="HC75" s="58" t="s">
        <v>773</v>
      </c>
      <c r="HD75" s="57" t="s">
        <v>132</v>
      </c>
    </row>
    <row r="76" spans="2:212" x14ac:dyDescent="0.25">
      <c r="B76" s="60" t="s">
        <v>710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>
        <v>3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>
        <v>3</v>
      </c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>
        <v>1</v>
      </c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67">
        <v>1</v>
      </c>
      <c r="FE76" s="1"/>
      <c r="FF76" s="1"/>
      <c r="FG76" s="1"/>
      <c r="FH76" s="63"/>
      <c r="GX76" s="58" t="s">
        <v>406</v>
      </c>
      <c r="HA76" s="57" t="s">
        <v>582</v>
      </c>
      <c r="HB76" s="57" t="s">
        <v>731</v>
      </c>
      <c r="HC76" s="58" t="s">
        <v>774</v>
      </c>
      <c r="HD76" s="57" t="s">
        <v>119</v>
      </c>
    </row>
    <row r="77" spans="2:212" x14ac:dyDescent="0.25">
      <c r="B77" s="60" t="s">
        <v>711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>
        <v>3</v>
      </c>
      <c r="BE77" s="1"/>
      <c r="BF77" s="1"/>
      <c r="BG77" s="1"/>
      <c r="BH77" s="1">
        <v>3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>
        <v>1</v>
      </c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67">
        <v>1</v>
      </c>
      <c r="FE77" s="1"/>
      <c r="FF77" s="1"/>
      <c r="FG77" s="1"/>
      <c r="FH77" s="63"/>
      <c r="GX77" s="58" t="s">
        <v>405</v>
      </c>
      <c r="HA77" s="57" t="s">
        <v>583</v>
      </c>
      <c r="HB77" s="57" t="s">
        <v>732</v>
      </c>
      <c r="HC77" s="58" t="s">
        <v>775</v>
      </c>
      <c r="HD77" s="57" t="s">
        <v>182</v>
      </c>
    </row>
    <row r="78" spans="2:212" x14ac:dyDescent="0.25">
      <c r="B78" s="60" t="s">
        <v>712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>
        <v>3</v>
      </c>
      <c r="BG78" s="1"/>
      <c r="BH78" s="1">
        <v>3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>
        <v>1</v>
      </c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67">
        <v>1</v>
      </c>
      <c r="FE78" s="1"/>
      <c r="FF78" s="1"/>
      <c r="FG78" s="1"/>
      <c r="FH78" s="63"/>
      <c r="GX78" s="58" t="s">
        <v>426</v>
      </c>
      <c r="HA78" s="57" t="s">
        <v>584</v>
      </c>
      <c r="HB78" s="57" t="s">
        <v>733</v>
      </c>
      <c r="HC78" s="58" t="s">
        <v>782</v>
      </c>
      <c r="HD78" s="57" t="s">
        <v>184</v>
      </c>
    </row>
    <row r="79" spans="2:212" x14ac:dyDescent="0.25">
      <c r="B79" s="65" t="s">
        <v>713</v>
      </c>
      <c r="C79" s="1"/>
      <c r="D79" s="1"/>
      <c r="E79" s="1"/>
      <c r="F79" s="1"/>
      <c r="G79" s="1"/>
      <c r="H79" s="1"/>
      <c r="I79" s="1"/>
      <c r="J79" s="1"/>
      <c r="K79" s="1">
        <v>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>
        <v>3</v>
      </c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>
        <v>1</v>
      </c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67">
        <v>1</v>
      </c>
      <c r="FE79" s="1"/>
      <c r="FF79" s="1"/>
      <c r="FG79" s="1"/>
      <c r="FH79" s="63"/>
      <c r="GX79" s="58" t="s">
        <v>421</v>
      </c>
      <c r="HA79" s="57" t="s">
        <v>585</v>
      </c>
      <c r="HB79" s="57" t="s">
        <v>734</v>
      </c>
      <c r="HC79" s="58" t="s">
        <v>783</v>
      </c>
      <c r="HD79" s="57" t="s">
        <v>190</v>
      </c>
    </row>
    <row r="80" spans="2:212" x14ac:dyDescent="0.25">
      <c r="B80" s="65" t="s">
        <v>714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3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>
        <v>3</v>
      </c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>
        <v>1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67">
        <v>1</v>
      </c>
      <c r="FF80" s="1"/>
      <c r="FG80" s="1"/>
      <c r="FH80" s="63"/>
      <c r="GX80" s="58" t="s">
        <v>424</v>
      </c>
      <c r="HA80" s="57" t="s">
        <v>586</v>
      </c>
      <c r="HB80" s="57" t="s">
        <v>735</v>
      </c>
      <c r="HC80" s="58" t="s">
        <v>784</v>
      </c>
      <c r="HD80" s="57" t="s">
        <v>196</v>
      </c>
    </row>
    <row r="81" spans="2:212" x14ac:dyDescent="0.25">
      <c r="B81" s="60" t="s">
        <v>715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>
        <v>3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>
        <v>3</v>
      </c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>
        <v>1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67">
        <v>1</v>
      </c>
      <c r="FF81" s="1"/>
      <c r="FG81" s="1"/>
      <c r="FH81" s="63"/>
      <c r="GX81" s="58" t="s">
        <v>408</v>
      </c>
      <c r="HA81" s="57" t="s">
        <v>587</v>
      </c>
      <c r="HB81" s="57" t="s">
        <v>736</v>
      </c>
      <c r="HC81" s="58" t="s">
        <v>788</v>
      </c>
      <c r="HD81" s="57" t="s">
        <v>188</v>
      </c>
    </row>
    <row r="82" spans="2:212" x14ac:dyDescent="0.25">
      <c r="B82" s="60" t="s">
        <v>716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3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>
        <v>3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>
        <v>1</v>
      </c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67">
        <v>1</v>
      </c>
      <c r="FF82" s="1"/>
      <c r="FG82" s="1"/>
      <c r="FH82" s="63"/>
      <c r="GX82" s="58" t="s">
        <v>401</v>
      </c>
      <c r="HA82" s="57" t="s">
        <v>588</v>
      </c>
      <c r="HB82" s="57" t="s">
        <v>737</v>
      </c>
      <c r="HC82" s="58" t="s">
        <v>789</v>
      </c>
      <c r="HD82" s="57" t="s">
        <v>213</v>
      </c>
    </row>
    <row r="83" spans="2:212" x14ac:dyDescent="0.25">
      <c r="B83" s="60" t="s">
        <v>717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>
        <v>3</v>
      </c>
      <c r="BF83" s="1">
        <v>3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>
        <v>1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67">
        <v>1</v>
      </c>
      <c r="FF83" s="1"/>
      <c r="FG83" s="1"/>
      <c r="FH83" s="63"/>
      <c r="GX83" s="58" t="s">
        <v>427</v>
      </c>
      <c r="HA83" s="57" t="s">
        <v>589</v>
      </c>
      <c r="HB83" s="57" t="s">
        <v>738</v>
      </c>
      <c r="HC83" s="58" t="s">
        <v>790</v>
      </c>
      <c r="HD83" s="57" t="s">
        <v>225</v>
      </c>
    </row>
    <row r="84" spans="2:212" x14ac:dyDescent="0.25">
      <c r="B84" s="60" t="s">
        <v>718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>
        <v>3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>
        <v>3</v>
      </c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>
        <v>1</v>
      </c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67">
        <v>1</v>
      </c>
      <c r="FG84" s="1"/>
      <c r="FH84" s="63"/>
      <c r="GX84" s="58" t="s">
        <v>397</v>
      </c>
      <c r="HA84" s="57" t="s">
        <v>590</v>
      </c>
      <c r="HB84" s="57" t="s">
        <v>739</v>
      </c>
      <c r="HC84" s="58" t="s">
        <v>791</v>
      </c>
      <c r="HD84" s="57" t="s">
        <v>226</v>
      </c>
    </row>
    <row r="85" spans="2:212" x14ac:dyDescent="0.25">
      <c r="B85" s="65" t="s">
        <v>719</v>
      </c>
      <c r="C85" s="1">
        <v>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>
        <v>6</v>
      </c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>
        <v>1</v>
      </c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67">
        <v>1</v>
      </c>
      <c r="FG85" s="1"/>
      <c r="FH85" s="63"/>
      <c r="GX85" s="58" t="s">
        <v>396</v>
      </c>
      <c r="HA85" s="57" t="s">
        <v>591</v>
      </c>
      <c r="HB85" s="57" t="s">
        <v>740</v>
      </c>
      <c r="HC85" s="58" t="s">
        <v>792</v>
      </c>
      <c r="HD85" s="57" t="s">
        <v>220</v>
      </c>
    </row>
    <row r="86" spans="2:212" x14ac:dyDescent="0.25">
      <c r="B86" s="65" t="s">
        <v>720</v>
      </c>
      <c r="C86" s="1"/>
      <c r="D86" s="1">
        <v>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>
        <v>6</v>
      </c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>
        <v>1</v>
      </c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67">
        <v>1</v>
      </c>
      <c r="FG86" s="1"/>
      <c r="FH86" s="63"/>
      <c r="GX86" s="58" t="s">
        <v>386</v>
      </c>
      <c r="HA86" s="57" t="s">
        <v>592</v>
      </c>
      <c r="HB86" s="57" t="s">
        <v>741</v>
      </c>
      <c r="HC86" s="58" t="s">
        <v>793</v>
      </c>
      <c r="HD86" s="57" t="s">
        <v>221</v>
      </c>
    </row>
    <row r="87" spans="2:212" x14ac:dyDescent="0.25">
      <c r="B87" s="60" t="s">
        <v>725</v>
      </c>
      <c r="C87" s="1"/>
      <c r="D87" s="1"/>
      <c r="E87" s="1"/>
      <c r="F87" s="1"/>
      <c r="G87" s="1"/>
      <c r="H87" s="1"/>
      <c r="I87" s="1"/>
      <c r="J87" s="1">
        <v>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>
        <v>6</v>
      </c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>
        <v>1</v>
      </c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67">
        <v>1</v>
      </c>
      <c r="FG87" s="1"/>
      <c r="FH87" s="63"/>
      <c r="GX87" s="58" t="s">
        <v>392</v>
      </c>
      <c r="HA87" s="57" t="s">
        <v>593</v>
      </c>
      <c r="HB87" s="57" t="s">
        <v>742</v>
      </c>
      <c r="HC87" s="58" t="s">
        <v>797</v>
      </c>
      <c r="HD87" s="57" t="s">
        <v>215</v>
      </c>
    </row>
    <row r="88" spans="2:212" x14ac:dyDescent="0.25">
      <c r="B88" s="65" t="s">
        <v>726</v>
      </c>
      <c r="C88" s="1"/>
      <c r="D88" s="1"/>
      <c r="E88" s="1"/>
      <c r="F88" s="1"/>
      <c r="G88" s="1"/>
      <c r="H88" s="1"/>
      <c r="I88" s="1"/>
      <c r="J88" s="1">
        <v>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>
        <v>6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>
        <v>1</v>
      </c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67">
        <v>1</v>
      </c>
      <c r="FH88" s="63"/>
      <c r="GX88" s="58" t="s">
        <v>383</v>
      </c>
      <c r="HA88" s="57" t="s">
        <v>594</v>
      </c>
      <c r="HB88" s="57" t="s">
        <v>743</v>
      </c>
      <c r="HC88" s="58" t="s">
        <v>798</v>
      </c>
      <c r="HD88" s="57" t="s">
        <v>232</v>
      </c>
    </row>
    <row r="89" spans="2:212" x14ac:dyDescent="0.25">
      <c r="B89" s="65" t="s">
        <v>729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>
        <v>3</v>
      </c>
      <c r="BI89" s="1"/>
      <c r="BJ89" s="1"/>
      <c r="BK89" s="1"/>
      <c r="BL89" s="1"/>
      <c r="BM89" s="1"/>
      <c r="BN89" s="1"/>
      <c r="BO89" s="1">
        <v>3</v>
      </c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>
        <v>1</v>
      </c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67">
        <v>1</v>
      </c>
      <c r="FH89" s="63"/>
      <c r="GX89" s="58" t="s">
        <v>370</v>
      </c>
      <c r="HA89" s="57" t="s">
        <v>595</v>
      </c>
      <c r="HB89" s="57" t="s">
        <v>744</v>
      </c>
      <c r="HC89" s="58" t="s">
        <v>799</v>
      </c>
      <c r="HD89" s="57" t="s">
        <v>233</v>
      </c>
    </row>
    <row r="90" spans="2:212" x14ac:dyDescent="0.25">
      <c r="B90" s="65" t="s">
        <v>730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>
        <v>3</v>
      </c>
      <c r="BI90" s="1"/>
      <c r="BJ90" s="1"/>
      <c r="BK90" s="1"/>
      <c r="BL90" s="1"/>
      <c r="BM90" s="1"/>
      <c r="BN90" s="1"/>
      <c r="BO90" s="1">
        <v>3</v>
      </c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>
        <v>1</v>
      </c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67">
        <v>1</v>
      </c>
      <c r="FH90" s="63"/>
      <c r="GX90" s="58" t="s">
        <v>379</v>
      </c>
      <c r="HA90" s="57" t="s">
        <v>596</v>
      </c>
      <c r="HB90" s="57" t="s">
        <v>745</v>
      </c>
      <c r="HC90" s="58" t="s">
        <v>806</v>
      </c>
      <c r="HD90" s="57" t="s">
        <v>239</v>
      </c>
    </row>
    <row r="91" spans="2:212" x14ac:dyDescent="0.25">
      <c r="B91" s="60" t="s">
        <v>731</v>
      </c>
      <c r="C91" s="1"/>
      <c r="D91" s="1"/>
      <c r="E91" s="1"/>
      <c r="F91" s="1"/>
      <c r="G91" s="1"/>
      <c r="H91" s="1">
        <v>3</v>
      </c>
      <c r="I91" s="1"/>
      <c r="J91" s="1"/>
      <c r="K91" s="1"/>
      <c r="L91" s="1"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>
        <v>3</v>
      </c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>
        <v>1</v>
      </c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67">
        <v>1</v>
      </c>
      <c r="FH91" s="63"/>
      <c r="GX91" s="58" t="s">
        <v>371</v>
      </c>
      <c r="HA91" s="57" t="s">
        <v>597</v>
      </c>
      <c r="HB91" s="57" t="s">
        <v>746</v>
      </c>
      <c r="HC91" s="58" t="s">
        <v>807</v>
      </c>
      <c r="HD91" s="57" t="s">
        <v>249</v>
      </c>
    </row>
    <row r="92" spans="2:212" x14ac:dyDescent="0.25">
      <c r="B92" s="60" t="s">
        <v>732</v>
      </c>
      <c r="C92" s="1"/>
      <c r="D92" s="1"/>
      <c r="E92" s="1"/>
      <c r="F92" s="1"/>
      <c r="G92" s="1"/>
      <c r="H92" s="1"/>
      <c r="I92" s="1">
        <v>3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>
        <v>3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>
        <v>3</v>
      </c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>
        <v>1</v>
      </c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67">
        <v>1</v>
      </c>
      <c r="GX92" s="58" t="s">
        <v>420</v>
      </c>
      <c r="HA92" s="57" t="s">
        <v>598</v>
      </c>
      <c r="HB92" s="57" t="s">
        <v>747</v>
      </c>
      <c r="HC92" s="58" t="s">
        <v>808</v>
      </c>
      <c r="HD92" s="57" t="s">
        <v>252</v>
      </c>
    </row>
    <row r="93" spans="2:212" x14ac:dyDescent="0.25">
      <c r="B93" s="65" t="s">
        <v>733</v>
      </c>
      <c r="C93" s="1"/>
      <c r="D93" s="1"/>
      <c r="E93" s="1"/>
      <c r="F93" s="1"/>
      <c r="G93" s="1"/>
      <c r="H93" s="1">
        <v>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>
        <v>3</v>
      </c>
      <c r="BK93" s="1"/>
      <c r="BL93" s="1"/>
      <c r="BM93" s="1"/>
      <c r="BN93" s="1"/>
      <c r="BO93" s="1">
        <v>3</v>
      </c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>
        <v>1</v>
      </c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67">
        <v>1</v>
      </c>
      <c r="GX93" s="58" t="s">
        <v>382</v>
      </c>
      <c r="HA93" s="57" t="s">
        <v>599</v>
      </c>
      <c r="HB93" s="57" t="s">
        <v>748</v>
      </c>
      <c r="HC93" s="58" t="s">
        <v>812</v>
      </c>
      <c r="HD93" s="57" t="s">
        <v>260</v>
      </c>
    </row>
    <row r="94" spans="2:212" x14ac:dyDescent="0.25">
      <c r="B94" s="60" t="s">
        <v>738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>
        <v>3</v>
      </c>
      <c r="AZ94" s="1">
        <v>3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>
        <v>1</v>
      </c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67">
        <v>1</v>
      </c>
      <c r="GX94" s="58" t="s">
        <v>374</v>
      </c>
      <c r="HA94" s="57" t="s">
        <v>600</v>
      </c>
      <c r="HB94" s="57" t="s">
        <v>749</v>
      </c>
      <c r="HC94" s="58" t="s">
        <v>813</v>
      </c>
      <c r="HD94" s="57" t="s">
        <v>257</v>
      </c>
    </row>
    <row r="95" spans="2:212" x14ac:dyDescent="0.25">
      <c r="B95" s="65" t="s">
        <v>740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>
        <v>3</v>
      </c>
      <c r="BB95" s="1">
        <v>3</v>
      </c>
      <c r="BC95" s="1"/>
      <c r="BD95" s="1"/>
      <c r="BE95" s="1">
        <v>3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>
        <v>1</v>
      </c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67">
        <v>1</v>
      </c>
      <c r="GX95" s="58" t="s">
        <v>384</v>
      </c>
      <c r="HA95" s="57" t="s">
        <v>601</v>
      </c>
      <c r="HB95" s="57" t="s">
        <v>750</v>
      </c>
      <c r="HC95" s="58" t="s">
        <v>814</v>
      </c>
      <c r="HD95" s="57" t="s">
        <v>261</v>
      </c>
    </row>
    <row r="96" spans="2:212" x14ac:dyDescent="0.25">
      <c r="B96" s="60" t="s">
        <v>747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>
        <v>3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>
        <v>3</v>
      </c>
      <c r="BC96" s="1"/>
      <c r="BD96" s="1"/>
      <c r="BE96" s="1">
        <v>3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>
        <v>1</v>
      </c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67">
        <v>1</v>
      </c>
      <c r="GX96" s="58" t="s">
        <v>378</v>
      </c>
      <c r="HA96" s="57" t="s">
        <v>602</v>
      </c>
      <c r="HB96" s="57" t="s">
        <v>751</v>
      </c>
      <c r="HC96" s="58" t="s">
        <v>818</v>
      </c>
      <c r="HD96" s="57" t="s">
        <v>262</v>
      </c>
    </row>
    <row r="97" spans="2:212" x14ac:dyDescent="0.25">
      <c r="B97" s="65" t="s">
        <v>748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3</v>
      </c>
      <c r="AW97" s="1">
        <v>3</v>
      </c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>
        <v>1</v>
      </c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67">
        <v>1</v>
      </c>
      <c r="GX97" s="58" t="s">
        <v>435</v>
      </c>
      <c r="HA97" s="57" t="s">
        <v>603</v>
      </c>
      <c r="HB97" s="57" t="s">
        <v>752</v>
      </c>
      <c r="HC97" s="58" t="s">
        <v>819</v>
      </c>
      <c r="HD97" s="57" t="s">
        <v>241</v>
      </c>
    </row>
    <row r="98" spans="2:212" x14ac:dyDescent="0.25">
      <c r="B98" s="60" t="s">
        <v>752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>
        <v>3</v>
      </c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1">
        <v>3</v>
      </c>
      <c r="BC98" s="67"/>
      <c r="BD98" s="67"/>
      <c r="BE98" s="67">
        <v>3</v>
      </c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  <c r="DV98" s="67"/>
      <c r="DW98" s="67"/>
      <c r="DX98" s="67"/>
      <c r="DY98" s="67"/>
      <c r="DZ98" s="67"/>
      <c r="EA98" s="67"/>
      <c r="EB98" s="67"/>
      <c r="EC98" s="67"/>
      <c r="ED98" s="67"/>
      <c r="EE98" s="67"/>
      <c r="EF98" s="67"/>
      <c r="EG98" s="67"/>
      <c r="EH98" s="67"/>
      <c r="EI98" s="67"/>
      <c r="EJ98" s="67"/>
      <c r="EK98" s="67"/>
      <c r="EL98" s="67"/>
      <c r="EM98" s="67"/>
      <c r="EN98" s="67"/>
      <c r="EO98" s="67"/>
      <c r="EP98" s="67"/>
      <c r="EQ98" s="67"/>
      <c r="ER98" s="67"/>
      <c r="ES98" s="67"/>
      <c r="ET98" s="67"/>
      <c r="EU98" s="67"/>
      <c r="EV98" s="67"/>
      <c r="EW98" s="67"/>
      <c r="EX98" s="67">
        <v>1</v>
      </c>
      <c r="EY98" s="67"/>
      <c r="EZ98" s="67"/>
      <c r="FA98" s="67"/>
      <c r="FB98" s="67"/>
      <c r="FC98" s="67"/>
      <c r="FD98" s="67"/>
      <c r="FE98" s="67"/>
      <c r="FF98" s="67"/>
      <c r="FG98" s="67"/>
      <c r="FH98" s="67">
        <v>1</v>
      </c>
      <c r="HA98" s="57" t="s">
        <v>652</v>
      </c>
      <c r="HB98" s="57" t="s">
        <v>753</v>
      </c>
      <c r="HC98" s="58" t="s">
        <v>820</v>
      </c>
      <c r="HD98" s="57" t="s">
        <v>299</v>
      </c>
    </row>
    <row r="99" spans="2:212" x14ac:dyDescent="0.25">
      <c r="GZ99" s="58" t="s">
        <v>604</v>
      </c>
      <c r="HA99" s="57" t="s">
        <v>754</v>
      </c>
      <c r="HB99" s="58" t="s">
        <v>827</v>
      </c>
      <c r="HC99" s="57" t="s">
        <v>300</v>
      </c>
    </row>
    <row r="100" spans="2:212" x14ac:dyDescent="0.25">
      <c r="B100" s="69" t="s">
        <v>511</v>
      </c>
      <c r="C100" s="32" t="s">
        <v>328</v>
      </c>
      <c r="D100" s="32" t="s">
        <v>329</v>
      </c>
      <c r="E100" s="32" t="s">
        <v>330</v>
      </c>
      <c r="F100" s="32" t="s">
        <v>331</v>
      </c>
      <c r="G100" s="32" t="s">
        <v>332</v>
      </c>
      <c r="H100" s="59" t="s">
        <v>334</v>
      </c>
      <c r="I100" s="59" t="s">
        <v>333</v>
      </c>
      <c r="J100" s="59" t="s">
        <v>335</v>
      </c>
      <c r="K100" s="59" t="s">
        <v>336</v>
      </c>
      <c r="L100" s="59" t="s">
        <v>337</v>
      </c>
      <c r="M100" s="60" t="s">
        <v>338</v>
      </c>
      <c r="N100" s="60" t="s">
        <v>339</v>
      </c>
      <c r="O100" s="60" t="s">
        <v>340</v>
      </c>
      <c r="P100" s="60" t="s">
        <v>341</v>
      </c>
      <c r="Q100" s="60" t="s">
        <v>342</v>
      </c>
      <c r="R100" s="60" t="s">
        <v>343</v>
      </c>
      <c r="S100" s="32" t="s">
        <v>438</v>
      </c>
      <c r="T100" s="32" t="s">
        <v>439</v>
      </c>
      <c r="U100" s="32" t="s">
        <v>440</v>
      </c>
      <c r="V100" s="59" t="s">
        <v>443</v>
      </c>
      <c r="W100" s="59" t="s">
        <v>441</v>
      </c>
      <c r="X100" s="59" t="s">
        <v>442</v>
      </c>
      <c r="Y100" s="60" t="s">
        <v>444</v>
      </c>
      <c r="Z100" s="60" t="s">
        <v>445</v>
      </c>
      <c r="AA100" s="60" t="s">
        <v>446</v>
      </c>
      <c r="AB100" s="61" t="s">
        <v>447</v>
      </c>
      <c r="GZ100" s="58" t="s">
        <v>605</v>
      </c>
      <c r="HB100" s="58" t="s">
        <v>828</v>
      </c>
      <c r="HC100" s="57" t="s">
        <v>303</v>
      </c>
    </row>
    <row r="101" spans="2:212" x14ac:dyDescent="0.25">
      <c r="B101" s="62" t="s">
        <v>512</v>
      </c>
      <c r="C101" s="1"/>
      <c r="D101" s="1">
        <v>20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>
        <v>10</v>
      </c>
      <c r="T101" s="1">
        <v>20</v>
      </c>
      <c r="U101" s="1"/>
      <c r="V101" s="1"/>
      <c r="W101" s="1"/>
      <c r="X101" s="1"/>
      <c r="Y101" s="1"/>
      <c r="Z101" s="1"/>
      <c r="AA101" s="1"/>
      <c r="AB101" s="63"/>
      <c r="GZ101" s="58" t="s">
        <v>606</v>
      </c>
      <c r="HB101" s="58" t="s">
        <v>829</v>
      </c>
      <c r="HC101" s="57" t="s">
        <v>314</v>
      </c>
    </row>
    <row r="102" spans="2:212" x14ac:dyDescent="0.25">
      <c r="B102" s="62" t="s">
        <v>513</v>
      </c>
      <c r="C102" s="1"/>
      <c r="D102" s="1"/>
      <c r="E102" s="1">
        <v>20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10</v>
      </c>
      <c r="T102" s="1"/>
      <c r="U102" s="1">
        <v>20</v>
      </c>
      <c r="V102" s="1"/>
      <c r="W102" s="1"/>
      <c r="X102" s="1"/>
      <c r="Y102" s="1"/>
      <c r="Z102" s="1"/>
      <c r="AA102" s="1"/>
      <c r="AB102" s="63"/>
      <c r="GZ102" s="58" t="s">
        <v>607</v>
      </c>
      <c r="HB102" s="58" t="s">
        <v>836</v>
      </c>
      <c r="HC102" s="57" t="s">
        <v>273</v>
      </c>
    </row>
    <row r="103" spans="2:212" x14ac:dyDescent="0.25">
      <c r="B103" s="62" t="s">
        <v>514</v>
      </c>
      <c r="C103" s="1"/>
      <c r="D103" s="1">
        <v>20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>
        <v>10</v>
      </c>
      <c r="T103" s="1">
        <v>20</v>
      </c>
      <c r="U103" s="1"/>
      <c r="V103" s="1"/>
      <c r="W103" s="1"/>
      <c r="X103" s="1"/>
      <c r="Y103" s="1"/>
      <c r="Z103" s="1"/>
      <c r="AA103" s="1"/>
      <c r="AB103" s="63"/>
      <c r="GZ103" s="58" t="s">
        <v>608</v>
      </c>
      <c r="HB103" s="58" t="s">
        <v>837</v>
      </c>
      <c r="HC103" s="58" t="s">
        <v>158</v>
      </c>
    </row>
    <row r="104" spans="2:212" x14ac:dyDescent="0.25">
      <c r="B104" s="62" t="s">
        <v>515</v>
      </c>
      <c r="C104" s="1"/>
      <c r="D104" s="1">
        <v>20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>
        <v>10</v>
      </c>
      <c r="T104" s="1">
        <v>20</v>
      </c>
      <c r="U104" s="1"/>
      <c r="V104" s="1"/>
      <c r="W104" s="1"/>
      <c r="X104" s="1"/>
      <c r="Y104" s="1"/>
      <c r="Z104" s="1"/>
      <c r="AA104" s="1"/>
      <c r="AB104" s="63"/>
      <c r="GZ104" s="58" t="s">
        <v>609</v>
      </c>
      <c r="HB104" s="58" t="s">
        <v>838</v>
      </c>
      <c r="HC104" s="58" t="s">
        <v>243</v>
      </c>
    </row>
    <row r="105" spans="2:212" x14ac:dyDescent="0.25">
      <c r="B105" s="62" t="s">
        <v>516</v>
      </c>
      <c r="C105" s="1"/>
      <c r="D105" s="1">
        <v>20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>
        <v>10</v>
      </c>
      <c r="T105" s="1">
        <v>20</v>
      </c>
      <c r="U105" s="1"/>
      <c r="V105" s="1"/>
      <c r="W105" s="1"/>
      <c r="X105" s="1"/>
      <c r="Y105" s="1"/>
      <c r="Z105" s="1"/>
      <c r="AA105" s="1"/>
      <c r="AB105" s="63"/>
      <c r="GZ105" s="58" t="s">
        <v>610</v>
      </c>
      <c r="HB105" s="58" t="s">
        <v>845</v>
      </c>
      <c r="HC105" s="58" t="s">
        <v>210</v>
      </c>
    </row>
    <row r="106" spans="2:212" x14ac:dyDescent="0.25">
      <c r="B106" s="62" t="s">
        <v>517</v>
      </c>
      <c r="C106" s="1"/>
      <c r="D106" s="1">
        <v>20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>
        <v>10</v>
      </c>
      <c r="T106" s="1">
        <v>20</v>
      </c>
      <c r="U106" s="1"/>
      <c r="V106" s="1"/>
      <c r="W106" s="1"/>
      <c r="X106" s="1"/>
      <c r="Y106" s="1"/>
      <c r="Z106" s="1"/>
      <c r="AA106" s="1"/>
      <c r="AB106" s="63"/>
      <c r="GZ106" s="58" t="s">
        <v>611</v>
      </c>
      <c r="HB106" s="58" t="s">
        <v>846</v>
      </c>
      <c r="HC106" s="58" t="s">
        <v>211</v>
      </c>
    </row>
    <row r="107" spans="2:212" x14ac:dyDescent="0.25">
      <c r="B107" s="62" t="s">
        <v>518</v>
      </c>
      <c r="C107" s="1"/>
      <c r="D107" s="1">
        <v>20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>
        <v>10</v>
      </c>
      <c r="T107" s="1">
        <v>20</v>
      </c>
      <c r="U107" s="1"/>
      <c r="V107" s="1"/>
      <c r="W107" s="1"/>
      <c r="X107" s="1"/>
      <c r="Y107" s="1"/>
      <c r="Z107" s="1"/>
      <c r="AA107" s="1"/>
      <c r="AB107" s="63"/>
      <c r="GZ107" s="58" t="s">
        <v>612</v>
      </c>
      <c r="HB107" s="58" t="s">
        <v>847</v>
      </c>
      <c r="HC107" s="58" t="s">
        <v>212</v>
      </c>
    </row>
    <row r="108" spans="2:212" x14ac:dyDescent="0.25">
      <c r="B108" s="62" t="s">
        <v>519</v>
      </c>
      <c r="C108" s="1"/>
      <c r="D108" s="1">
        <v>20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>
        <v>10</v>
      </c>
      <c r="T108" s="1">
        <v>20</v>
      </c>
      <c r="U108" s="1"/>
      <c r="V108" s="1"/>
      <c r="W108" s="1"/>
      <c r="X108" s="1"/>
      <c r="Y108" s="1"/>
      <c r="Z108" s="1"/>
      <c r="AA108" s="1"/>
      <c r="AB108" s="63"/>
      <c r="GZ108" s="58" t="s">
        <v>613</v>
      </c>
      <c r="HB108" s="58" t="s">
        <v>848</v>
      </c>
      <c r="HC108" s="58" t="s">
        <v>234</v>
      </c>
    </row>
    <row r="109" spans="2:212" x14ac:dyDescent="0.25">
      <c r="B109" s="62" t="s">
        <v>520</v>
      </c>
      <c r="C109" s="1"/>
      <c r="D109" s="1">
        <v>20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>
        <v>10</v>
      </c>
      <c r="T109" s="1">
        <v>20</v>
      </c>
      <c r="U109" s="1"/>
      <c r="V109" s="1"/>
      <c r="W109" s="1"/>
      <c r="X109" s="1"/>
      <c r="Y109" s="1"/>
      <c r="Z109" s="1"/>
      <c r="AA109" s="1"/>
      <c r="AB109" s="63"/>
      <c r="GZ109" s="58" t="s">
        <v>614</v>
      </c>
      <c r="HB109" s="58" t="s">
        <v>849</v>
      </c>
      <c r="HC109" s="58" t="s">
        <v>235</v>
      </c>
    </row>
    <row r="110" spans="2:212" x14ac:dyDescent="0.25">
      <c r="B110" s="62" t="s">
        <v>521</v>
      </c>
      <c r="C110" s="1"/>
      <c r="D110" s="1">
        <v>20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>
        <v>10</v>
      </c>
      <c r="T110" s="1">
        <v>20</v>
      </c>
      <c r="U110" s="1"/>
      <c r="V110" s="1"/>
      <c r="W110" s="1"/>
      <c r="X110" s="1"/>
      <c r="Y110" s="1"/>
      <c r="Z110" s="1"/>
      <c r="AA110" s="1"/>
      <c r="AB110" s="63"/>
      <c r="GZ110" s="58" t="s">
        <v>615</v>
      </c>
      <c r="HB110" s="58" t="s">
        <v>850</v>
      </c>
      <c r="HC110" s="58" t="s">
        <v>187</v>
      </c>
    </row>
    <row r="111" spans="2:212" x14ac:dyDescent="0.25">
      <c r="B111" s="62" t="s">
        <v>522</v>
      </c>
      <c r="C111" s="1"/>
      <c r="D111" s="1">
        <v>20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>
        <v>10</v>
      </c>
      <c r="T111" s="1">
        <v>20</v>
      </c>
      <c r="U111" s="1"/>
      <c r="V111" s="1"/>
      <c r="W111" s="1"/>
      <c r="X111" s="1"/>
      <c r="Y111" s="1"/>
      <c r="Z111" s="1"/>
      <c r="AA111" s="1"/>
      <c r="AB111" s="63"/>
      <c r="GZ111" s="58" t="s">
        <v>616</v>
      </c>
      <c r="HB111" s="58" t="s">
        <v>857</v>
      </c>
      <c r="HC111" s="58" t="s">
        <v>265</v>
      </c>
    </row>
    <row r="112" spans="2:212" x14ac:dyDescent="0.25">
      <c r="B112" s="62" t="s">
        <v>523</v>
      </c>
      <c r="C112" s="1"/>
      <c r="D112" s="1">
        <v>20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>
        <v>10</v>
      </c>
      <c r="T112" s="1">
        <v>20</v>
      </c>
      <c r="U112" s="1"/>
      <c r="V112" s="1"/>
      <c r="W112" s="1"/>
      <c r="X112" s="1"/>
      <c r="Y112" s="1"/>
      <c r="Z112" s="1"/>
      <c r="AA112" s="1"/>
      <c r="AB112" s="63"/>
      <c r="GZ112" s="58" t="s">
        <v>617</v>
      </c>
      <c r="HB112" s="58" t="s">
        <v>858</v>
      </c>
      <c r="HC112" s="58" t="s">
        <v>279</v>
      </c>
    </row>
    <row r="113" spans="2:211" x14ac:dyDescent="0.25">
      <c r="B113" s="62" t="s">
        <v>524</v>
      </c>
      <c r="C113" s="1"/>
      <c r="D113" s="1"/>
      <c r="E113" s="1">
        <v>20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>
        <v>10</v>
      </c>
      <c r="T113" s="1"/>
      <c r="U113" s="1">
        <v>20</v>
      </c>
      <c r="V113" s="1"/>
      <c r="W113" s="1"/>
      <c r="X113" s="1"/>
      <c r="Y113" s="1"/>
      <c r="Z113" s="1"/>
      <c r="AA113" s="1"/>
      <c r="AB113" s="63"/>
      <c r="GZ113" s="58" t="s">
        <v>618</v>
      </c>
      <c r="HB113" s="58" t="s">
        <v>859</v>
      </c>
      <c r="HC113" s="58" t="s">
        <v>289</v>
      </c>
    </row>
    <row r="114" spans="2:211" x14ac:dyDescent="0.25">
      <c r="B114" s="62" t="s">
        <v>525</v>
      </c>
      <c r="C114" s="1"/>
      <c r="D114" s="1"/>
      <c r="E114" s="1">
        <v>20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>
        <v>10</v>
      </c>
      <c r="T114" s="1"/>
      <c r="U114" s="1">
        <v>20</v>
      </c>
      <c r="V114" s="1"/>
      <c r="W114" s="1"/>
      <c r="X114" s="1"/>
      <c r="Y114" s="1"/>
      <c r="Z114" s="1"/>
      <c r="AA114" s="1"/>
      <c r="AB114" s="63"/>
      <c r="GZ114" s="58" t="s">
        <v>619</v>
      </c>
      <c r="HB114" s="58" t="s">
        <v>866</v>
      </c>
      <c r="HC114" s="58" t="s">
        <v>268</v>
      </c>
    </row>
    <row r="115" spans="2:211" x14ac:dyDescent="0.25">
      <c r="B115" s="62" t="s">
        <v>526</v>
      </c>
      <c r="C115" s="1"/>
      <c r="D115" s="1"/>
      <c r="E115" s="1">
        <v>20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>
        <v>10</v>
      </c>
      <c r="T115" s="1"/>
      <c r="U115" s="1">
        <v>20</v>
      </c>
      <c r="V115" s="1"/>
      <c r="W115" s="1"/>
      <c r="X115" s="1"/>
      <c r="Y115" s="1"/>
      <c r="Z115" s="1"/>
      <c r="AA115" s="1"/>
      <c r="AB115" s="63"/>
      <c r="GZ115" s="58" t="s">
        <v>620</v>
      </c>
      <c r="HB115" s="58" t="s">
        <v>867</v>
      </c>
      <c r="HC115" s="58" t="s">
        <v>302</v>
      </c>
    </row>
    <row r="116" spans="2:211" x14ac:dyDescent="0.25">
      <c r="B116" s="62" t="s">
        <v>527</v>
      </c>
      <c r="C116" s="1"/>
      <c r="D116" s="1"/>
      <c r="E116" s="1">
        <v>20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>
        <v>10</v>
      </c>
      <c r="T116" s="1"/>
      <c r="U116" s="1">
        <v>20</v>
      </c>
      <c r="V116" s="1"/>
      <c r="W116" s="1"/>
      <c r="X116" s="1"/>
      <c r="Y116" s="1"/>
      <c r="Z116" s="1"/>
      <c r="AA116" s="1"/>
      <c r="AB116" s="63"/>
      <c r="GZ116" s="58" t="s">
        <v>621</v>
      </c>
      <c r="HB116" s="58" t="s">
        <v>868</v>
      </c>
      <c r="HC116" s="58" t="s">
        <v>133</v>
      </c>
    </row>
    <row r="117" spans="2:211" x14ac:dyDescent="0.25">
      <c r="B117" s="62" t="s">
        <v>528</v>
      </c>
      <c r="C117" s="1">
        <v>10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>
        <v>10</v>
      </c>
      <c r="T117" s="1"/>
      <c r="U117" s="1"/>
      <c r="V117" s="1"/>
      <c r="W117" s="1"/>
      <c r="X117" s="1"/>
      <c r="Y117" s="1"/>
      <c r="Z117" s="1"/>
      <c r="AA117" s="1"/>
      <c r="AB117" s="63"/>
      <c r="GZ117" s="58" t="s">
        <v>622</v>
      </c>
      <c r="HB117" s="58" t="s">
        <v>869</v>
      </c>
      <c r="HC117" s="58" t="s">
        <v>315</v>
      </c>
    </row>
    <row r="118" spans="2:211" x14ac:dyDescent="0.25">
      <c r="B118" s="62" t="s">
        <v>529</v>
      </c>
      <c r="C118" s="1">
        <v>10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>
        <v>10</v>
      </c>
      <c r="T118" s="1"/>
      <c r="U118" s="1"/>
      <c r="V118" s="1"/>
      <c r="W118" s="1"/>
      <c r="X118" s="1"/>
      <c r="Y118" s="1"/>
      <c r="Z118" s="1"/>
      <c r="AA118" s="1"/>
      <c r="AB118" s="63"/>
      <c r="GZ118" s="58" t="s">
        <v>623</v>
      </c>
      <c r="HB118" s="58" t="s">
        <v>870</v>
      </c>
    </row>
    <row r="119" spans="2:211" x14ac:dyDescent="0.25">
      <c r="B119" s="62" t="s">
        <v>530</v>
      </c>
      <c r="C119" s="1">
        <v>10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>
        <v>10</v>
      </c>
      <c r="T119" s="1"/>
      <c r="U119" s="1"/>
      <c r="V119" s="1"/>
      <c r="W119" s="1"/>
      <c r="X119" s="1"/>
      <c r="Y119" s="1"/>
      <c r="Z119" s="1"/>
      <c r="AA119" s="1"/>
      <c r="AB119" s="63"/>
      <c r="GZ119" s="58" t="s">
        <v>624</v>
      </c>
      <c r="HB119" s="58" t="s">
        <v>871</v>
      </c>
    </row>
    <row r="120" spans="2:211" x14ac:dyDescent="0.25">
      <c r="B120" s="62" t="s">
        <v>531</v>
      </c>
      <c r="C120" s="1">
        <v>10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>
        <v>10</v>
      </c>
      <c r="T120" s="1"/>
      <c r="U120" s="1"/>
      <c r="V120" s="1"/>
      <c r="W120" s="1"/>
      <c r="X120" s="1"/>
      <c r="Y120" s="1"/>
      <c r="Z120" s="1"/>
      <c r="AA120" s="1"/>
      <c r="AB120" s="63"/>
      <c r="GZ120" s="58" t="s">
        <v>625</v>
      </c>
      <c r="HB120" s="58" t="s">
        <v>872</v>
      </c>
    </row>
    <row r="121" spans="2:211" x14ac:dyDescent="0.25">
      <c r="B121" s="62" t="s">
        <v>532</v>
      </c>
      <c r="C121" s="1"/>
      <c r="D121" s="1">
        <v>10</v>
      </c>
      <c r="E121" s="1">
        <v>10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>
        <v>10</v>
      </c>
      <c r="T121" s="1">
        <v>10</v>
      </c>
      <c r="U121" s="1">
        <v>10</v>
      </c>
      <c r="V121" s="1"/>
      <c r="W121" s="1"/>
      <c r="X121" s="1"/>
      <c r="Y121" s="1"/>
      <c r="Z121" s="1"/>
      <c r="AA121" s="1"/>
      <c r="AB121" s="63"/>
      <c r="GZ121" s="58" t="s">
        <v>626</v>
      </c>
      <c r="HB121" s="58" t="s">
        <v>873</v>
      </c>
    </row>
    <row r="122" spans="2:211" x14ac:dyDescent="0.25">
      <c r="B122" s="62" t="s">
        <v>533</v>
      </c>
      <c r="C122" s="1"/>
      <c r="D122" s="1">
        <v>10</v>
      </c>
      <c r="E122" s="1">
        <v>10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>
        <v>10</v>
      </c>
      <c r="T122" s="1">
        <v>10</v>
      </c>
      <c r="U122" s="1">
        <v>10</v>
      </c>
      <c r="V122" s="1"/>
      <c r="W122" s="1"/>
      <c r="X122" s="1"/>
      <c r="Y122" s="1"/>
      <c r="Z122" s="1"/>
      <c r="AA122" s="1"/>
      <c r="AB122" s="63"/>
      <c r="GZ122" s="58" t="s">
        <v>651</v>
      </c>
      <c r="HB122" s="58" t="s">
        <v>874</v>
      </c>
    </row>
    <row r="123" spans="2:211" x14ac:dyDescent="0.25">
      <c r="B123" s="62" t="s">
        <v>534</v>
      </c>
      <c r="C123" s="1"/>
      <c r="D123" s="1">
        <v>10</v>
      </c>
      <c r="E123" s="1">
        <v>10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>
        <v>10</v>
      </c>
      <c r="T123" s="1">
        <v>10</v>
      </c>
      <c r="U123" s="1">
        <v>10</v>
      </c>
      <c r="V123" s="1"/>
      <c r="W123" s="1"/>
      <c r="X123" s="1"/>
      <c r="Y123" s="1"/>
      <c r="Z123" s="1"/>
      <c r="AA123" s="1"/>
      <c r="AB123" s="63"/>
      <c r="GZ123" s="58" t="s">
        <v>627</v>
      </c>
      <c r="HB123" s="58" t="s">
        <v>875</v>
      </c>
    </row>
    <row r="124" spans="2:211" x14ac:dyDescent="0.25">
      <c r="B124" s="62" t="s">
        <v>650</v>
      </c>
      <c r="C124" s="1">
        <v>32</v>
      </c>
      <c r="D124" s="1">
        <v>32</v>
      </c>
      <c r="E124" s="1">
        <v>32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>
        <v>32</v>
      </c>
      <c r="T124" s="1">
        <v>32</v>
      </c>
      <c r="U124" s="1">
        <v>32</v>
      </c>
      <c r="V124" s="1"/>
      <c r="W124" s="1"/>
      <c r="X124" s="1"/>
      <c r="Y124" s="1"/>
      <c r="Z124" s="1"/>
      <c r="AA124" s="1"/>
      <c r="AB124" s="63"/>
      <c r="GZ124" s="58" t="s">
        <v>628</v>
      </c>
      <c r="HB124" s="58" t="s">
        <v>876</v>
      </c>
    </row>
    <row r="125" spans="2:211" x14ac:dyDescent="0.25">
      <c r="B125" s="62" t="s">
        <v>535</v>
      </c>
      <c r="C125" s="1">
        <v>10</v>
      </c>
      <c r="D125" s="1"/>
      <c r="E125" s="1"/>
      <c r="F125" s="1">
        <v>40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>
        <v>20</v>
      </c>
      <c r="T125" s="1">
        <v>40</v>
      </c>
      <c r="U125" s="1"/>
      <c r="V125" s="1"/>
      <c r="W125" s="1"/>
      <c r="X125" s="1"/>
      <c r="Y125" s="1"/>
      <c r="Z125" s="1"/>
      <c r="AA125" s="1"/>
      <c r="AB125" s="63"/>
      <c r="GZ125" s="58" t="s">
        <v>629</v>
      </c>
      <c r="HB125" s="58" t="s">
        <v>877</v>
      </c>
    </row>
    <row r="126" spans="2:211" x14ac:dyDescent="0.25">
      <c r="B126" s="62" t="s">
        <v>536</v>
      </c>
      <c r="C126" s="1">
        <v>10</v>
      </c>
      <c r="D126" s="1"/>
      <c r="E126" s="1"/>
      <c r="F126" s="1"/>
      <c r="G126" s="1">
        <v>40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>
        <v>20</v>
      </c>
      <c r="T126" s="1"/>
      <c r="U126" s="1">
        <v>40</v>
      </c>
      <c r="V126" s="1"/>
      <c r="W126" s="1"/>
      <c r="X126" s="1"/>
      <c r="Y126" s="1"/>
      <c r="Z126" s="1"/>
      <c r="AA126" s="1"/>
      <c r="AB126" s="63"/>
      <c r="GZ126" s="58" t="s">
        <v>630</v>
      </c>
      <c r="HB126" s="58" t="s">
        <v>878</v>
      </c>
    </row>
    <row r="127" spans="2:211" x14ac:dyDescent="0.25">
      <c r="B127" s="62" t="s">
        <v>537</v>
      </c>
      <c r="C127" s="1">
        <v>10</v>
      </c>
      <c r="D127" s="1"/>
      <c r="E127" s="1"/>
      <c r="F127" s="1">
        <v>40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20</v>
      </c>
      <c r="T127" s="1">
        <v>40</v>
      </c>
      <c r="U127" s="1"/>
      <c r="V127" s="1"/>
      <c r="W127" s="1"/>
      <c r="X127" s="1"/>
      <c r="Y127" s="1"/>
      <c r="Z127" s="1"/>
      <c r="AA127" s="1"/>
      <c r="AB127" s="63"/>
      <c r="GZ127" s="58" t="s">
        <v>631</v>
      </c>
      <c r="HB127" s="58" t="s">
        <v>879</v>
      </c>
    </row>
    <row r="128" spans="2:211" x14ac:dyDescent="0.25">
      <c r="B128" s="62" t="s">
        <v>538</v>
      </c>
      <c r="C128" s="1">
        <v>10</v>
      </c>
      <c r="D128" s="1"/>
      <c r="E128" s="1"/>
      <c r="F128" s="1">
        <v>40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>
        <v>20</v>
      </c>
      <c r="T128" s="1">
        <v>40</v>
      </c>
      <c r="U128" s="1"/>
      <c r="V128" s="1"/>
      <c r="W128" s="1"/>
      <c r="X128" s="1"/>
      <c r="Y128" s="1"/>
      <c r="Z128" s="1"/>
      <c r="AA128" s="1"/>
      <c r="AB128" s="63"/>
      <c r="GZ128" s="58" t="s">
        <v>632</v>
      </c>
      <c r="HB128" s="58" t="s">
        <v>880</v>
      </c>
    </row>
    <row r="129" spans="2:210" x14ac:dyDescent="0.25">
      <c r="B129" s="62" t="s">
        <v>539</v>
      </c>
      <c r="C129" s="1">
        <v>10</v>
      </c>
      <c r="D129" s="1"/>
      <c r="E129" s="1"/>
      <c r="F129" s="1">
        <v>40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>
        <v>20</v>
      </c>
      <c r="T129" s="1">
        <v>40</v>
      </c>
      <c r="U129" s="1"/>
      <c r="V129" s="1"/>
      <c r="W129" s="1"/>
      <c r="X129" s="1"/>
      <c r="Y129" s="1"/>
      <c r="Z129" s="1"/>
      <c r="AA129" s="1"/>
      <c r="AB129" s="63"/>
      <c r="GZ129" s="58" t="s">
        <v>633</v>
      </c>
      <c r="HB129" s="58" t="s">
        <v>881</v>
      </c>
    </row>
    <row r="130" spans="2:210" x14ac:dyDescent="0.25">
      <c r="B130" s="62" t="s">
        <v>540</v>
      </c>
      <c r="C130" s="1">
        <v>10</v>
      </c>
      <c r="D130" s="1"/>
      <c r="E130" s="1"/>
      <c r="F130" s="1">
        <v>40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20</v>
      </c>
      <c r="T130" s="1">
        <v>40</v>
      </c>
      <c r="U130" s="1"/>
      <c r="V130" s="1"/>
      <c r="W130" s="1"/>
      <c r="X130" s="1"/>
      <c r="Y130" s="1"/>
      <c r="Z130" s="1"/>
      <c r="AA130" s="1"/>
      <c r="AB130" s="63"/>
      <c r="GZ130" s="58" t="s">
        <v>634</v>
      </c>
      <c r="HB130" s="58" t="s">
        <v>882</v>
      </c>
    </row>
    <row r="131" spans="2:210" x14ac:dyDescent="0.25">
      <c r="B131" s="62" t="s">
        <v>541</v>
      </c>
      <c r="C131" s="1">
        <v>10</v>
      </c>
      <c r="D131" s="1"/>
      <c r="E131" s="1"/>
      <c r="F131" s="1">
        <v>40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>
        <v>20</v>
      </c>
      <c r="T131" s="1">
        <v>40</v>
      </c>
      <c r="U131" s="1"/>
      <c r="V131" s="1"/>
      <c r="W131" s="1"/>
      <c r="X131" s="1"/>
      <c r="Y131" s="1"/>
      <c r="Z131" s="1"/>
      <c r="AA131" s="1"/>
      <c r="AB131" s="63"/>
      <c r="GZ131" s="58" t="s">
        <v>635</v>
      </c>
      <c r="HB131" s="58" t="s">
        <v>883</v>
      </c>
    </row>
    <row r="132" spans="2:210" x14ac:dyDescent="0.25">
      <c r="B132" s="62" t="s">
        <v>542</v>
      </c>
      <c r="C132" s="1">
        <v>10</v>
      </c>
      <c r="D132" s="1"/>
      <c r="E132" s="1"/>
      <c r="F132" s="1">
        <v>40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>
        <v>20</v>
      </c>
      <c r="T132" s="1">
        <v>40</v>
      </c>
      <c r="U132" s="1"/>
      <c r="V132" s="1"/>
      <c r="W132" s="1"/>
      <c r="X132" s="1"/>
      <c r="Y132" s="1"/>
      <c r="Z132" s="1"/>
      <c r="AA132" s="1"/>
      <c r="AB132" s="63"/>
      <c r="GZ132" s="58" t="s">
        <v>636</v>
      </c>
      <c r="HB132" s="58" t="s">
        <v>884</v>
      </c>
    </row>
    <row r="133" spans="2:210" x14ac:dyDescent="0.25">
      <c r="B133" s="62" t="s">
        <v>543</v>
      </c>
      <c r="C133" s="1">
        <v>10</v>
      </c>
      <c r="D133" s="1"/>
      <c r="E133" s="1"/>
      <c r="F133" s="1">
        <v>40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>
        <v>20</v>
      </c>
      <c r="T133" s="1">
        <v>40</v>
      </c>
      <c r="U133" s="1"/>
      <c r="V133" s="1"/>
      <c r="W133" s="1"/>
      <c r="X133" s="1"/>
      <c r="Y133" s="1"/>
      <c r="Z133" s="1"/>
      <c r="AA133" s="1"/>
      <c r="AB133" s="63"/>
      <c r="GZ133" s="58" t="s">
        <v>637</v>
      </c>
      <c r="HB133" s="58" t="s">
        <v>885</v>
      </c>
    </row>
    <row r="134" spans="2:210" x14ac:dyDescent="0.25">
      <c r="B134" s="62" t="s">
        <v>544</v>
      </c>
      <c r="C134" s="1">
        <v>10</v>
      </c>
      <c r="D134" s="1"/>
      <c r="E134" s="1"/>
      <c r="F134" s="1">
        <v>40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>
        <v>20</v>
      </c>
      <c r="T134" s="1">
        <v>40</v>
      </c>
      <c r="U134" s="1"/>
      <c r="V134" s="1"/>
      <c r="W134" s="1"/>
      <c r="X134" s="1"/>
      <c r="Y134" s="1"/>
      <c r="Z134" s="1"/>
      <c r="AA134" s="1"/>
      <c r="AB134" s="63"/>
      <c r="GZ134" s="58" t="s">
        <v>638</v>
      </c>
      <c r="HB134" s="58" t="s">
        <v>886</v>
      </c>
    </row>
    <row r="135" spans="2:210" x14ac:dyDescent="0.25">
      <c r="B135" s="62" t="s">
        <v>545</v>
      </c>
      <c r="C135" s="1">
        <v>10</v>
      </c>
      <c r="D135" s="1"/>
      <c r="E135" s="1"/>
      <c r="F135" s="1">
        <v>40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>
        <v>20</v>
      </c>
      <c r="T135" s="1">
        <v>40</v>
      </c>
      <c r="U135" s="1"/>
      <c r="V135" s="1"/>
      <c r="W135" s="1"/>
      <c r="X135" s="1"/>
      <c r="Y135" s="1"/>
      <c r="Z135" s="1"/>
      <c r="AA135" s="1"/>
      <c r="AB135" s="63"/>
      <c r="GZ135" s="58" t="s">
        <v>639</v>
      </c>
    </row>
    <row r="136" spans="2:210" x14ac:dyDescent="0.25">
      <c r="B136" s="62" t="s">
        <v>546</v>
      </c>
      <c r="C136" s="1">
        <v>10</v>
      </c>
      <c r="D136" s="1"/>
      <c r="E136" s="1"/>
      <c r="F136" s="1">
        <v>40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>
        <v>20</v>
      </c>
      <c r="T136" s="1">
        <v>40</v>
      </c>
      <c r="U136" s="1"/>
      <c r="V136" s="1"/>
      <c r="W136" s="1"/>
      <c r="X136" s="1"/>
      <c r="Y136" s="1"/>
      <c r="Z136" s="1"/>
      <c r="AA136" s="1"/>
      <c r="AB136" s="63"/>
      <c r="GZ136" s="58" t="s">
        <v>640</v>
      </c>
    </row>
    <row r="137" spans="2:210" x14ac:dyDescent="0.25">
      <c r="B137" s="62" t="s">
        <v>547</v>
      </c>
      <c r="C137" s="1">
        <v>10</v>
      </c>
      <c r="D137" s="1"/>
      <c r="E137" s="1"/>
      <c r="F137" s="1"/>
      <c r="G137" s="1">
        <v>40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20</v>
      </c>
      <c r="T137" s="1"/>
      <c r="U137" s="1">
        <v>40</v>
      </c>
      <c r="V137" s="1"/>
      <c r="W137" s="1"/>
      <c r="X137" s="1"/>
      <c r="Y137" s="1"/>
      <c r="Z137" s="1"/>
      <c r="AA137" s="1"/>
      <c r="AB137" s="63"/>
      <c r="GZ137" s="58" t="s">
        <v>641</v>
      </c>
    </row>
    <row r="138" spans="2:210" x14ac:dyDescent="0.25">
      <c r="B138" s="62" t="s">
        <v>548</v>
      </c>
      <c r="C138" s="1">
        <v>10</v>
      </c>
      <c r="D138" s="1"/>
      <c r="E138" s="1"/>
      <c r="F138" s="1"/>
      <c r="G138" s="1">
        <v>40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>
        <v>20</v>
      </c>
      <c r="T138" s="1"/>
      <c r="U138" s="1">
        <v>40</v>
      </c>
      <c r="V138" s="1"/>
      <c r="W138" s="1"/>
      <c r="X138" s="1"/>
      <c r="Y138" s="1"/>
      <c r="Z138" s="1"/>
      <c r="AA138" s="1"/>
      <c r="AB138" s="63"/>
      <c r="GZ138" s="58" t="s">
        <v>642</v>
      </c>
    </row>
    <row r="139" spans="2:210" x14ac:dyDescent="0.25">
      <c r="B139" s="62" t="s">
        <v>549</v>
      </c>
      <c r="C139" s="1">
        <v>10</v>
      </c>
      <c r="D139" s="1"/>
      <c r="E139" s="1"/>
      <c r="F139" s="1"/>
      <c r="G139" s="1">
        <v>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>
        <v>20</v>
      </c>
      <c r="T139" s="1"/>
      <c r="U139" s="1">
        <v>40</v>
      </c>
      <c r="V139" s="1"/>
      <c r="W139" s="1"/>
      <c r="X139" s="1"/>
      <c r="Y139" s="1"/>
      <c r="Z139" s="1"/>
      <c r="AA139" s="1"/>
      <c r="AB139" s="63"/>
      <c r="GZ139" s="58" t="s">
        <v>643</v>
      </c>
    </row>
    <row r="140" spans="2:210" x14ac:dyDescent="0.25">
      <c r="B140" s="62" t="s">
        <v>550</v>
      </c>
      <c r="C140" s="1">
        <v>10</v>
      </c>
      <c r="D140" s="1"/>
      <c r="E140" s="1"/>
      <c r="F140" s="1"/>
      <c r="G140" s="1">
        <v>40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>
        <v>20</v>
      </c>
      <c r="T140" s="1"/>
      <c r="U140" s="1">
        <v>40</v>
      </c>
      <c r="V140" s="1"/>
      <c r="W140" s="1"/>
      <c r="X140" s="1"/>
      <c r="Y140" s="1"/>
      <c r="Z140" s="1"/>
      <c r="AA140" s="1"/>
      <c r="AB140" s="63"/>
      <c r="GZ140" s="58" t="s">
        <v>644</v>
      </c>
    </row>
    <row r="141" spans="2:210" x14ac:dyDescent="0.25">
      <c r="B141" s="62" t="s">
        <v>551</v>
      </c>
      <c r="C141" s="1">
        <v>20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>
        <v>20</v>
      </c>
      <c r="T141" s="1"/>
      <c r="U141" s="1"/>
      <c r="V141" s="1"/>
      <c r="W141" s="1"/>
      <c r="X141" s="1"/>
      <c r="Y141" s="1"/>
      <c r="Z141" s="1"/>
      <c r="AA141" s="1"/>
      <c r="AB141" s="63"/>
      <c r="GZ141" s="58" t="s">
        <v>645</v>
      </c>
    </row>
    <row r="142" spans="2:210" x14ac:dyDescent="0.25">
      <c r="B142" s="62" t="s">
        <v>552</v>
      </c>
      <c r="C142" s="1">
        <v>20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>
        <v>20</v>
      </c>
      <c r="T142" s="1"/>
      <c r="U142" s="1"/>
      <c r="V142" s="1"/>
      <c r="W142" s="1"/>
      <c r="X142" s="1"/>
      <c r="Y142" s="1"/>
      <c r="Z142" s="1"/>
      <c r="AA142" s="1"/>
      <c r="AB142" s="63"/>
      <c r="GZ142" s="58" t="s">
        <v>646</v>
      </c>
    </row>
    <row r="143" spans="2:210" x14ac:dyDescent="0.25">
      <c r="B143" s="62" t="s">
        <v>553</v>
      </c>
      <c r="C143" s="1">
        <v>20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>
        <v>20</v>
      </c>
      <c r="T143" s="1"/>
      <c r="U143" s="1"/>
      <c r="V143" s="1"/>
      <c r="W143" s="1"/>
      <c r="X143" s="1"/>
      <c r="Y143" s="1"/>
      <c r="Z143" s="1"/>
      <c r="AA143" s="1"/>
      <c r="AB143" s="63"/>
      <c r="GZ143" s="58" t="s">
        <v>647</v>
      </c>
    </row>
    <row r="144" spans="2:210" x14ac:dyDescent="0.25">
      <c r="B144" s="62" t="s">
        <v>554</v>
      </c>
      <c r="C144" s="1">
        <v>20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>
        <v>20</v>
      </c>
      <c r="T144" s="1"/>
      <c r="U144" s="1"/>
      <c r="V144" s="1"/>
      <c r="W144" s="1"/>
      <c r="X144" s="1"/>
      <c r="Y144" s="1"/>
      <c r="Z144" s="1"/>
      <c r="AA144" s="1"/>
      <c r="AB144" s="63"/>
      <c r="GZ144" s="58" t="s">
        <v>648</v>
      </c>
    </row>
    <row r="145" spans="2:208" x14ac:dyDescent="0.25">
      <c r="B145" s="62" t="s">
        <v>555</v>
      </c>
      <c r="C145" s="1">
        <v>10</v>
      </c>
      <c r="D145" s="1"/>
      <c r="E145" s="1"/>
      <c r="F145" s="1">
        <v>20</v>
      </c>
      <c r="G145" s="1">
        <v>20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>
        <v>20</v>
      </c>
      <c r="T145" s="1">
        <v>20</v>
      </c>
      <c r="U145" s="1">
        <v>20</v>
      </c>
      <c r="V145" s="1"/>
      <c r="W145" s="1"/>
      <c r="X145" s="1"/>
      <c r="Y145" s="1"/>
      <c r="Z145" s="1"/>
      <c r="AA145" s="1"/>
      <c r="AB145" s="63"/>
      <c r="GZ145" s="58" t="s">
        <v>649</v>
      </c>
    </row>
    <row r="146" spans="2:208" x14ac:dyDescent="0.25">
      <c r="B146" s="62" t="s">
        <v>556</v>
      </c>
      <c r="C146" s="1">
        <v>10</v>
      </c>
      <c r="D146" s="1"/>
      <c r="E146" s="1"/>
      <c r="F146" s="1">
        <v>20</v>
      </c>
      <c r="G146" s="1">
        <v>20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>
        <v>20</v>
      </c>
      <c r="T146" s="1">
        <v>20</v>
      </c>
      <c r="U146" s="1">
        <v>20</v>
      </c>
      <c r="V146" s="1"/>
      <c r="W146" s="1"/>
      <c r="X146" s="1"/>
      <c r="Y146" s="1"/>
      <c r="Z146" s="1"/>
      <c r="AA146" s="1"/>
      <c r="AB146" s="63"/>
    </row>
    <row r="147" spans="2:208" x14ac:dyDescent="0.25">
      <c r="B147" s="62" t="s">
        <v>557</v>
      </c>
      <c r="C147" s="1">
        <v>10</v>
      </c>
      <c r="D147" s="1"/>
      <c r="E147" s="1"/>
      <c r="F147" s="1">
        <v>20</v>
      </c>
      <c r="G147" s="1">
        <v>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v>20</v>
      </c>
      <c r="T147" s="1">
        <v>20</v>
      </c>
      <c r="U147" s="1">
        <v>20</v>
      </c>
      <c r="V147" s="1"/>
      <c r="W147" s="1"/>
      <c r="X147" s="1"/>
      <c r="Y147" s="1"/>
      <c r="Z147" s="1"/>
      <c r="AA147" s="1"/>
      <c r="AB147" s="63"/>
    </row>
    <row r="148" spans="2:208" x14ac:dyDescent="0.25">
      <c r="B148" s="62" t="s">
        <v>654</v>
      </c>
      <c r="C148" s="1">
        <v>32</v>
      </c>
      <c r="D148" s="1">
        <v>32</v>
      </c>
      <c r="E148" s="1">
        <v>32</v>
      </c>
      <c r="F148" s="1">
        <v>64</v>
      </c>
      <c r="G148" s="1">
        <v>64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>
        <v>64</v>
      </c>
      <c r="T148" s="1">
        <v>64</v>
      </c>
      <c r="U148" s="1">
        <v>64</v>
      </c>
      <c r="V148" s="1"/>
      <c r="W148" s="1"/>
      <c r="X148" s="1"/>
      <c r="Y148" s="1"/>
      <c r="Z148" s="1"/>
      <c r="AA148" s="1"/>
      <c r="AB148" s="63"/>
    </row>
    <row r="149" spans="2:208" x14ac:dyDescent="0.25">
      <c r="B149" s="64" t="s">
        <v>558</v>
      </c>
      <c r="C149" s="1"/>
      <c r="D149" s="1"/>
      <c r="E149" s="1"/>
      <c r="F149" s="1"/>
      <c r="G149" s="1"/>
      <c r="H149" s="1"/>
      <c r="I149" s="1">
        <v>40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>
        <v>20</v>
      </c>
      <c r="W149" s="1">
        <v>40</v>
      </c>
      <c r="X149" s="1"/>
      <c r="Y149" s="1"/>
      <c r="Z149" s="1"/>
      <c r="AA149" s="1"/>
      <c r="AB149" s="63"/>
    </row>
    <row r="150" spans="2:208" x14ac:dyDescent="0.25">
      <c r="B150" s="64" t="s">
        <v>559</v>
      </c>
      <c r="C150" s="1"/>
      <c r="D150" s="1"/>
      <c r="E150" s="1"/>
      <c r="F150" s="1"/>
      <c r="G150" s="1"/>
      <c r="H150" s="1"/>
      <c r="I150" s="1"/>
      <c r="J150" s="1">
        <v>40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>
        <v>20</v>
      </c>
      <c r="W150" s="1"/>
      <c r="X150" s="1">
        <v>40</v>
      </c>
      <c r="Y150" s="1"/>
      <c r="Z150" s="1"/>
      <c r="AA150" s="1"/>
      <c r="AB150" s="63"/>
    </row>
    <row r="151" spans="2:208" x14ac:dyDescent="0.25">
      <c r="B151" s="64" t="s">
        <v>560</v>
      </c>
      <c r="C151" s="1"/>
      <c r="D151" s="1"/>
      <c r="E151" s="1"/>
      <c r="F151" s="1"/>
      <c r="G151" s="1"/>
      <c r="H151" s="1"/>
      <c r="I151" s="1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>
        <v>20</v>
      </c>
      <c r="W151" s="1">
        <v>40</v>
      </c>
      <c r="X151" s="1"/>
      <c r="Y151" s="1"/>
      <c r="Z151" s="1"/>
      <c r="AA151" s="1"/>
      <c r="AB151" s="63"/>
    </row>
    <row r="152" spans="2:208" x14ac:dyDescent="0.25">
      <c r="B152" s="64" t="s">
        <v>561</v>
      </c>
      <c r="C152" s="1"/>
      <c r="D152" s="1"/>
      <c r="E152" s="1"/>
      <c r="F152" s="1"/>
      <c r="G152" s="1"/>
      <c r="H152" s="1"/>
      <c r="I152" s="1">
        <v>40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>
        <v>20</v>
      </c>
      <c r="W152" s="1">
        <v>40</v>
      </c>
      <c r="X152" s="1"/>
      <c r="Y152" s="1"/>
      <c r="Z152" s="1"/>
      <c r="AA152" s="1"/>
      <c r="AB152" s="63"/>
    </row>
    <row r="153" spans="2:208" x14ac:dyDescent="0.25">
      <c r="B153" s="64" t="s">
        <v>562</v>
      </c>
      <c r="C153" s="1"/>
      <c r="D153" s="1"/>
      <c r="E153" s="1"/>
      <c r="F153" s="1"/>
      <c r="G153" s="1"/>
      <c r="H153" s="1"/>
      <c r="I153" s="1">
        <v>40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>
        <v>20</v>
      </c>
      <c r="W153" s="1">
        <v>40</v>
      </c>
      <c r="X153" s="1"/>
      <c r="Y153" s="1"/>
      <c r="Z153" s="1"/>
      <c r="AA153" s="1"/>
      <c r="AB153" s="63"/>
    </row>
    <row r="154" spans="2:208" x14ac:dyDescent="0.25">
      <c r="B154" s="64" t="s">
        <v>563</v>
      </c>
      <c r="C154" s="1"/>
      <c r="D154" s="1"/>
      <c r="E154" s="1"/>
      <c r="F154" s="1"/>
      <c r="G154" s="1"/>
      <c r="H154" s="1"/>
      <c r="I154" s="1">
        <v>40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>
        <v>20</v>
      </c>
      <c r="W154" s="1">
        <v>40</v>
      </c>
      <c r="X154" s="1"/>
      <c r="Y154" s="1"/>
      <c r="Z154" s="1"/>
      <c r="AA154" s="1"/>
      <c r="AB154" s="63"/>
    </row>
    <row r="155" spans="2:208" x14ac:dyDescent="0.25">
      <c r="B155" s="64" t="s">
        <v>564</v>
      </c>
      <c r="C155" s="1"/>
      <c r="D155" s="1"/>
      <c r="E155" s="1"/>
      <c r="F155" s="1"/>
      <c r="G155" s="1"/>
      <c r="H155" s="1"/>
      <c r="I155" s="1">
        <v>40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>
        <v>20</v>
      </c>
      <c r="W155" s="1">
        <v>40</v>
      </c>
      <c r="X155" s="1"/>
      <c r="Y155" s="1"/>
      <c r="Z155" s="1"/>
      <c r="AA155" s="1"/>
      <c r="AB155" s="63"/>
    </row>
    <row r="156" spans="2:208" x14ac:dyDescent="0.25">
      <c r="B156" s="64" t="s">
        <v>565</v>
      </c>
      <c r="C156" s="1"/>
      <c r="D156" s="1"/>
      <c r="E156" s="1"/>
      <c r="F156" s="1"/>
      <c r="G156" s="1"/>
      <c r="H156" s="1"/>
      <c r="I156" s="1">
        <v>40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>
        <v>20</v>
      </c>
      <c r="W156" s="1">
        <v>40</v>
      </c>
      <c r="X156" s="1"/>
      <c r="Y156" s="1"/>
      <c r="Z156" s="1"/>
      <c r="AA156" s="1"/>
      <c r="AB156" s="63"/>
    </row>
    <row r="157" spans="2:208" x14ac:dyDescent="0.25">
      <c r="B157" s="64" t="s">
        <v>566</v>
      </c>
      <c r="C157" s="1"/>
      <c r="D157" s="1"/>
      <c r="E157" s="1"/>
      <c r="F157" s="1"/>
      <c r="G157" s="1"/>
      <c r="H157" s="1"/>
      <c r="I157" s="1">
        <v>40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>
        <v>20</v>
      </c>
      <c r="W157" s="1">
        <v>40</v>
      </c>
      <c r="X157" s="1"/>
      <c r="Y157" s="1"/>
      <c r="Z157" s="1"/>
      <c r="AA157" s="1"/>
      <c r="AB157" s="63"/>
    </row>
    <row r="158" spans="2:208" x14ac:dyDescent="0.25">
      <c r="B158" s="64" t="s">
        <v>567</v>
      </c>
      <c r="C158" s="1"/>
      <c r="D158" s="1"/>
      <c r="E158" s="1"/>
      <c r="F158" s="1"/>
      <c r="G158" s="1"/>
      <c r="H158" s="1"/>
      <c r="I158" s="1">
        <v>40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>
        <v>20</v>
      </c>
      <c r="W158" s="1">
        <v>40</v>
      </c>
      <c r="X158" s="1"/>
      <c r="Y158" s="1"/>
      <c r="Z158" s="1"/>
      <c r="AA158" s="1"/>
      <c r="AB158" s="63"/>
    </row>
    <row r="159" spans="2:208" x14ac:dyDescent="0.25">
      <c r="B159" s="64" t="s">
        <v>568</v>
      </c>
      <c r="C159" s="1"/>
      <c r="D159" s="1"/>
      <c r="E159" s="1"/>
      <c r="F159" s="1"/>
      <c r="G159" s="1"/>
      <c r="H159" s="1"/>
      <c r="I159" s="1">
        <v>40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>
        <v>20</v>
      </c>
      <c r="W159" s="1">
        <v>40</v>
      </c>
      <c r="X159" s="1"/>
      <c r="Y159" s="1"/>
      <c r="Z159" s="1"/>
      <c r="AA159" s="1"/>
      <c r="AB159" s="63"/>
    </row>
    <row r="160" spans="2:208" x14ac:dyDescent="0.25">
      <c r="B160" s="64" t="s">
        <v>569</v>
      </c>
      <c r="C160" s="1"/>
      <c r="D160" s="1"/>
      <c r="E160" s="1"/>
      <c r="F160" s="1"/>
      <c r="G160" s="1"/>
      <c r="H160" s="1"/>
      <c r="I160" s="1">
        <v>40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>
        <v>20</v>
      </c>
      <c r="W160" s="1">
        <v>40</v>
      </c>
      <c r="X160" s="1"/>
      <c r="Y160" s="1"/>
      <c r="Z160" s="1"/>
      <c r="AA160" s="1"/>
      <c r="AB160" s="63"/>
    </row>
    <row r="161" spans="2:28" x14ac:dyDescent="0.25">
      <c r="B161" s="64" t="s">
        <v>570</v>
      </c>
      <c r="C161" s="1"/>
      <c r="D161" s="1"/>
      <c r="E161" s="1"/>
      <c r="F161" s="1"/>
      <c r="G161" s="1"/>
      <c r="H161" s="1"/>
      <c r="I161" s="1"/>
      <c r="J161" s="1">
        <v>40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20</v>
      </c>
      <c r="W161" s="1"/>
      <c r="X161" s="1">
        <v>40</v>
      </c>
      <c r="Y161" s="1"/>
      <c r="Z161" s="1"/>
      <c r="AA161" s="1"/>
      <c r="AB161" s="63"/>
    </row>
    <row r="162" spans="2:28" x14ac:dyDescent="0.25">
      <c r="B162" s="64" t="s">
        <v>571</v>
      </c>
      <c r="C162" s="1"/>
      <c r="D162" s="1"/>
      <c r="E162" s="1"/>
      <c r="F162" s="1"/>
      <c r="G162" s="1"/>
      <c r="H162" s="1"/>
      <c r="I162" s="1"/>
      <c r="J162" s="1">
        <v>40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>
        <v>20</v>
      </c>
      <c r="W162" s="1"/>
      <c r="X162" s="1">
        <v>40</v>
      </c>
      <c r="Y162" s="1"/>
      <c r="Z162" s="1"/>
      <c r="AA162" s="1"/>
      <c r="AB162" s="63"/>
    </row>
    <row r="163" spans="2:28" x14ac:dyDescent="0.25">
      <c r="B163" s="64" t="s">
        <v>572</v>
      </c>
      <c r="C163" s="1"/>
      <c r="D163" s="1"/>
      <c r="E163" s="1"/>
      <c r="F163" s="1"/>
      <c r="G163" s="1"/>
      <c r="H163" s="1"/>
      <c r="I163" s="1"/>
      <c r="J163" s="1">
        <v>40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>
        <v>20</v>
      </c>
      <c r="W163" s="1"/>
      <c r="X163" s="1">
        <v>40</v>
      </c>
      <c r="Y163" s="1"/>
      <c r="Z163" s="1"/>
      <c r="AA163" s="1"/>
      <c r="AB163" s="63"/>
    </row>
    <row r="164" spans="2:28" x14ac:dyDescent="0.25">
      <c r="B164" s="64" t="s">
        <v>573</v>
      </c>
      <c r="C164" s="1"/>
      <c r="D164" s="1"/>
      <c r="E164" s="1"/>
      <c r="F164" s="1"/>
      <c r="G164" s="1"/>
      <c r="H164" s="1"/>
      <c r="I164" s="1"/>
      <c r="J164" s="1">
        <v>40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>
        <v>20</v>
      </c>
      <c r="W164" s="1"/>
      <c r="X164" s="1">
        <v>40</v>
      </c>
      <c r="Y164" s="1"/>
      <c r="Z164" s="1"/>
      <c r="AA164" s="1"/>
      <c r="AB164" s="63"/>
    </row>
    <row r="165" spans="2:28" x14ac:dyDescent="0.25">
      <c r="B165" s="64" t="s">
        <v>574</v>
      </c>
      <c r="C165" s="1"/>
      <c r="D165" s="1"/>
      <c r="E165" s="1"/>
      <c r="F165" s="1"/>
      <c r="G165" s="1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>
        <v>20</v>
      </c>
      <c r="W165" s="1"/>
      <c r="X165" s="1"/>
      <c r="Y165" s="1"/>
      <c r="Z165" s="1"/>
      <c r="AA165" s="1"/>
      <c r="AB165" s="63"/>
    </row>
    <row r="166" spans="2:28" x14ac:dyDescent="0.25">
      <c r="B166" s="64" t="s">
        <v>575</v>
      </c>
      <c r="C166" s="1"/>
      <c r="D166" s="1"/>
      <c r="E166" s="1"/>
      <c r="F166" s="1"/>
      <c r="G166" s="1">
        <v>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>
        <v>20</v>
      </c>
      <c r="W166" s="1"/>
      <c r="X166" s="1"/>
      <c r="Y166" s="1"/>
      <c r="Z166" s="1"/>
      <c r="AA166" s="1"/>
      <c r="AB166" s="63"/>
    </row>
    <row r="167" spans="2:28" x14ac:dyDescent="0.25">
      <c r="B167" s="64" t="s">
        <v>576</v>
      </c>
      <c r="C167" s="1"/>
      <c r="D167" s="1"/>
      <c r="E167" s="1"/>
      <c r="F167" s="1"/>
      <c r="G167" s="1">
        <v>20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>
        <v>20</v>
      </c>
      <c r="W167" s="1"/>
      <c r="X167" s="1"/>
      <c r="Y167" s="1"/>
      <c r="Z167" s="1"/>
      <c r="AA167" s="1"/>
      <c r="AB167" s="63"/>
    </row>
    <row r="168" spans="2:28" x14ac:dyDescent="0.25">
      <c r="B168" s="64" t="s">
        <v>577</v>
      </c>
      <c r="C168" s="1"/>
      <c r="D168" s="1"/>
      <c r="E168" s="1"/>
      <c r="F168" s="1"/>
      <c r="G168" s="1">
        <v>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>
        <v>20</v>
      </c>
      <c r="W168" s="1"/>
      <c r="X168" s="1"/>
      <c r="Y168" s="1"/>
      <c r="Z168" s="1"/>
      <c r="AA168" s="1"/>
      <c r="AB168" s="63"/>
    </row>
    <row r="169" spans="2:28" x14ac:dyDescent="0.25">
      <c r="B169" s="64" t="s">
        <v>578</v>
      </c>
      <c r="C169" s="1"/>
      <c r="D169" s="1"/>
      <c r="E169" s="1"/>
      <c r="F169" s="1"/>
      <c r="G169" s="1"/>
      <c r="H169" s="1"/>
      <c r="I169" s="1">
        <v>20</v>
      </c>
      <c r="J169" s="1">
        <v>20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>
        <v>20</v>
      </c>
      <c r="W169" s="1">
        <v>20</v>
      </c>
      <c r="X169" s="1">
        <v>20</v>
      </c>
      <c r="Y169" s="1"/>
      <c r="Z169" s="1"/>
      <c r="AA169" s="1"/>
      <c r="AB169" s="63"/>
    </row>
    <row r="170" spans="2:28" x14ac:dyDescent="0.25">
      <c r="B170" s="64" t="s">
        <v>579</v>
      </c>
      <c r="C170" s="1"/>
      <c r="D170" s="1"/>
      <c r="E170" s="1"/>
      <c r="F170" s="1"/>
      <c r="G170" s="1"/>
      <c r="H170" s="1"/>
      <c r="I170" s="1">
        <v>20</v>
      </c>
      <c r="J170" s="1">
        <v>20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>
        <v>20</v>
      </c>
      <c r="W170" s="1">
        <v>20</v>
      </c>
      <c r="X170" s="1">
        <v>20</v>
      </c>
      <c r="Y170" s="1"/>
      <c r="Z170" s="1"/>
      <c r="AA170" s="1"/>
      <c r="AB170" s="63"/>
    </row>
    <row r="171" spans="2:28" x14ac:dyDescent="0.25">
      <c r="B171" s="64" t="s">
        <v>580</v>
      </c>
      <c r="C171" s="1"/>
      <c r="D171" s="1"/>
      <c r="E171" s="1"/>
      <c r="F171" s="1"/>
      <c r="G171" s="1"/>
      <c r="H171" s="1"/>
      <c r="I171" s="1">
        <v>20</v>
      </c>
      <c r="J171" s="1">
        <v>20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>
        <v>20</v>
      </c>
      <c r="W171" s="1">
        <v>20</v>
      </c>
      <c r="X171" s="1">
        <v>20</v>
      </c>
      <c r="Y171" s="1"/>
      <c r="Z171" s="1"/>
      <c r="AA171" s="1"/>
      <c r="AB171" s="63"/>
    </row>
    <row r="172" spans="2:28" x14ac:dyDescent="0.25">
      <c r="B172" s="64" t="s">
        <v>653</v>
      </c>
      <c r="C172" s="1"/>
      <c r="D172" s="1"/>
      <c r="E172" s="1"/>
      <c r="F172" s="1"/>
      <c r="G172" s="1"/>
      <c r="H172" s="1">
        <v>64</v>
      </c>
      <c r="I172" s="1">
        <v>64</v>
      </c>
      <c r="J172" s="1">
        <v>64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>
        <v>64</v>
      </c>
      <c r="W172" s="1">
        <v>64</v>
      </c>
      <c r="X172" s="1">
        <v>64</v>
      </c>
      <c r="Y172" s="1"/>
      <c r="Z172" s="1"/>
      <c r="AA172" s="1"/>
      <c r="AB172" s="63"/>
    </row>
    <row r="173" spans="2:28" x14ac:dyDescent="0.25">
      <c r="B173" s="64" t="s">
        <v>581</v>
      </c>
      <c r="C173" s="1"/>
      <c r="D173" s="1"/>
      <c r="E173" s="1"/>
      <c r="F173" s="1"/>
      <c r="G173" s="1"/>
      <c r="H173" s="1">
        <v>20</v>
      </c>
      <c r="I173" s="1"/>
      <c r="J173" s="1"/>
      <c r="K173" s="1">
        <v>80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>
        <v>40</v>
      </c>
      <c r="W173" s="1">
        <v>80</v>
      </c>
      <c r="X173" s="1"/>
      <c r="Y173" s="1"/>
      <c r="Z173" s="1"/>
      <c r="AA173" s="1"/>
      <c r="AB173" s="63"/>
    </row>
    <row r="174" spans="2:28" x14ac:dyDescent="0.25">
      <c r="B174" s="64" t="s">
        <v>582</v>
      </c>
      <c r="C174" s="1"/>
      <c r="D174" s="1"/>
      <c r="E174" s="1"/>
      <c r="F174" s="1"/>
      <c r="G174" s="1"/>
      <c r="H174" s="1">
        <v>20</v>
      </c>
      <c r="I174" s="1"/>
      <c r="J174" s="1"/>
      <c r="K174" s="1"/>
      <c r="L174" s="1">
        <v>80</v>
      </c>
      <c r="M174" s="1"/>
      <c r="N174" s="1"/>
      <c r="O174" s="1"/>
      <c r="P174" s="1"/>
      <c r="Q174" s="1"/>
      <c r="R174" s="1"/>
      <c r="S174" s="1"/>
      <c r="T174" s="1"/>
      <c r="U174" s="1"/>
      <c r="V174" s="1">
        <v>40</v>
      </c>
      <c r="W174" s="1"/>
      <c r="X174" s="1">
        <v>80</v>
      </c>
      <c r="Y174" s="1"/>
      <c r="Z174" s="1"/>
      <c r="AA174" s="1"/>
      <c r="AB174" s="63"/>
    </row>
    <row r="175" spans="2:28" x14ac:dyDescent="0.25">
      <c r="B175" s="64" t="s">
        <v>583</v>
      </c>
      <c r="C175" s="1"/>
      <c r="D175" s="1"/>
      <c r="E175" s="1"/>
      <c r="F175" s="1"/>
      <c r="G175" s="1"/>
      <c r="H175" s="1">
        <v>20</v>
      </c>
      <c r="I175" s="1"/>
      <c r="J175" s="1"/>
      <c r="K175" s="1">
        <v>80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>
        <v>40</v>
      </c>
      <c r="W175" s="1">
        <v>80</v>
      </c>
      <c r="X175" s="1"/>
      <c r="Y175" s="1"/>
      <c r="Z175" s="1"/>
      <c r="AA175" s="1"/>
      <c r="AB175" s="63"/>
    </row>
    <row r="176" spans="2:28" x14ac:dyDescent="0.25">
      <c r="B176" s="64" t="s">
        <v>584</v>
      </c>
      <c r="C176" s="1"/>
      <c r="D176" s="1"/>
      <c r="E176" s="1"/>
      <c r="F176" s="1"/>
      <c r="G176" s="1"/>
      <c r="H176" s="1">
        <v>20</v>
      </c>
      <c r="I176" s="1"/>
      <c r="J176" s="1"/>
      <c r="K176" s="1">
        <v>80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>
        <v>40</v>
      </c>
      <c r="W176" s="1">
        <v>80</v>
      </c>
      <c r="X176" s="1"/>
      <c r="Y176" s="1"/>
      <c r="Z176" s="1"/>
      <c r="AA176" s="1"/>
      <c r="AB176" s="63"/>
    </row>
    <row r="177" spans="2:28" x14ac:dyDescent="0.25">
      <c r="B177" s="64" t="s">
        <v>585</v>
      </c>
      <c r="C177" s="1"/>
      <c r="D177" s="1"/>
      <c r="E177" s="1"/>
      <c r="F177" s="1"/>
      <c r="G177" s="1"/>
      <c r="H177" s="1">
        <v>20</v>
      </c>
      <c r="I177" s="1"/>
      <c r="J177" s="1"/>
      <c r="K177" s="1">
        <v>80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>
        <v>40</v>
      </c>
      <c r="W177" s="1">
        <v>80</v>
      </c>
      <c r="X177" s="1"/>
      <c r="Y177" s="1"/>
      <c r="Z177" s="1"/>
      <c r="AA177" s="1"/>
      <c r="AB177" s="63"/>
    </row>
    <row r="178" spans="2:28" x14ac:dyDescent="0.25">
      <c r="B178" s="64" t="s">
        <v>586</v>
      </c>
      <c r="C178" s="1"/>
      <c r="D178" s="1"/>
      <c r="E178" s="1"/>
      <c r="F178" s="1"/>
      <c r="G178" s="1"/>
      <c r="H178" s="1">
        <v>20</v>
      </c>
      <c r="I178" s="1"/>
      <c r="J178" s="1"/>
      <c r="K178" s="1">
        <v>80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>
        <v>40</v>
      </c>
      <c r="W178" s="1">
        <v>80</v>
      </c>
      <c r="X178" s="1"/>
      <c r="Y178" s="1"/>
      <c r="Z178" s="1"/>
      <c r="AA178" s="1"/>
      <c r="AB178" s="63"/>
    </row>
    <row r="179" spans="2:28" x14ac:dyDescent="0.25">
      <c r="B179" s="64" t="s">
        <v>587</v>
      </c>
      <c r="C179" s="1"/>
      <c r="D179" s="1"/>
      <c r="E179" s="1"/>
      <c r="F179" s="1"/>
      <c r="G179" s="1"/>
      <c r="H179" s="1">
        <v>20</v>
      </c>
      <c r="I179" s="1"/>
      <c r="J179" s="1"/>
      <c r="K179" s="1">
        <v>80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>
        <v>40</v>
      </c>
      <c r="W179" s="1">
        <v>80</v>
      </c>
      <c r="X179" s="1"/>
      <c r="Y179" s="1"/>
      <c r="Z179" s="1"/>
      <c r="AA179" s="1"/>
      <c r="AB179" s="63"/>
    </row>
    <row r="180" spans="2:28" x14ac:dyDescent="0.25">
      <c r="B180" s="64" t="s">
        <v>588</v>
      </c>
      <c r="C180" s="1"/>
      <c r="D180" s="1"/>
      <c r="E180" s="1"/>
      <c r="F180" s="1"/>
      <c r="G180" s="1"/>
      <c r="H180" s="1">
        <v>20</v>
      </c>
      <c r="I180" s="1"/>
      <c r="J180" s="1"/>
      <c r="K180" s="1">
        <v>80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>
        <v>40</v>
      </c>
      <c r="W180" s="1">
        <v>80</v>
      </c>
      <c r="X180" s="1"/>
      <c r="Y180" s="1"/>
      <c r="Z180" s="1"/>
      <c r="AA180" s="1"/>
      <c r="AB180" s="63"/>
    </row>
    <row r="181" spans="2:28" x14ac:dyDescent="0.25">
      <c r="B181" s="64" t="s">
        <v>589</v>
      </c>
      <c r="C181" s="1"/>
      <c r="D181" s="1"/>
      <c r="E181" s="1"/>
      <c r="F181" s="1"/>
      <c r="G181" s="1"/>
      <c r="H181" s="1">
        <v>20</v>
      </c>
      <c r="I181" s="1"/>
      <c r="J181" s="1"/>
      <c r="K181" s="1">
        <v>80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>
        <v>40</v>
      </c>
      <c r="W181" s="1">
        <v>80</v>
      </c>
      <c r="X181" s="1"/>
      <c r="Y181" s="1"/>
      <c r="Z181" s="1"/>
      <c r="AA181" s="1"/>
      <c r="AB181" s="63"/>
    </row>
    <row r="182" spans="2:28" x14ac:dyDescent="0.25">
      <c r="B182" s="64" t="s">
        <v>590</v>
      </c>
      <c r="C182" s="1"/>
      <c r="D182" s="1"/>
      <c r="E182" s="1"/>
      <c r="F182" s="1"/>
      <c r="G182" s="1"/>
      <c r="H182" s="1">
        <v>20</v>
      </c>
      <c r="I182" s="1"/>
      <c r="J182" s="1"/>
      <c r="K182" s="1">
        <v>80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>
        <v>40</v>
      </c>
      <c r="W182" s="1">
        <v>80</v>
      </c>
      <c r="X182" s="1"/>
      <c r="Y182" s="1"/>
      <c r="Z182" s="1"/>
      <c r="AA182" s="1"/>
      <c r="AB182" s="63"/>
    </row>
    <row r="183" spans="2:28" x14ac:dyDescent="0.25">
      <c r="B183" s="64" t="s">
        <v>591</v>
      </c>
      <c r="C183" s="1"/>
      <c r="D183" s="1"/>
      <c r="E183" s="1"/>
      <c r="F183" s="1"/>
      <c r="G183" s="1"/>
      <c r="H183" s="1">
        <v>20</v>
      </c>
      <c r="I183" s="1"/>
      <c r="J183" s="1"/>
      <c r="K183" s="1">
        <v>80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>
        <v>40</v>
      </c>
      <c r="W183" s="1">
        <v>80</v>
      </c>
      <c r="X183" s="1"/>
      <c r="Y183" s="1"/>
      <c r="Z183" s="1"/>
      <c r="AA183" s="1"/>
      <c r="AB183" s="63"/>
    </row>
    <row r="184" spans="2:28" x14ac:dyDescent="0.25">
      <c r="B184" s="64" t="s">
        <v>592</v>
      </c>
      <c r="C184" s="1"/>
      <c r="D184" s="1"/>
      <c r="E184" s="1"/>
      <c r="F184" s="1"/>
      <c r="G184" s="1"/>
      <c r="H184" s="1">
        <v>20</v>
      </c>
      <c r="I184" s="1"/>
      <c r="J184" s="1"/>
      <c r="K184" s="1">
        <v>80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>
        <v>40</v>
      </c>
      <c r="W184" s="1">
        <v>80</v>
      </c>
      <c r="X184" s="1"/>
      <c r="Y184" s="1"/>
      <c r="Z184" s="1"/>
      <c r="AA184" s="1"/>
      <c r="AB184" s="63"/>
    </row>
    <row r="185" spans="2:28" x14ac:dyDescent="0.25">
      <c r="B185" s="64" t="s">
        <v>593</v>
      </c>
      <c r="C185" s="1"/>
      <c r="D185" s="1"/>
      <c r="E185" s="1"/>
      <c r="F185" s="1"/>
      <c r="G185" s="1"/>
      <c r="H185" s="1">
        <v>20</v>
      </c>
      <c r="I185" s="1"/>
      <c r="J185" s="1"/>
      <c r="K185" s="1"/>
      <c r="L185" s="1">
        <v>80</v>
      </c>
      <c r="M185" s="1"/>
      <c r="N185" s="1"/>
      <c r="O185" s="1"/>
      <c r="P185" s="1"/>
      <c r="Q185" s="1"/>
      <c r="R185" s="1"/>
      <c r="S185" s="1"/>
      <c r="T185" s="1"/>
      <c r="U185" s="1"/>
      <c r="V185" s="1">
        <v>40</v>
      </c>
      <c r="W185" s="1"/>
      <c r="X185" s="1">
        <v>80</v>
      </c>
      <c r="Y185" s="1"/>
      <c r="Z185" s="1"/>
      <c r="AA185" s="1"/>
      <c r="AB185" s="63"/>
    </row>
    <row r="186" spans="2:28" x14ac:dyDescent="0.25">
      <c r="B186" s="64" t="s">
        <v>594</v>
      </c>
      <c r="C186" s="1"/>
      <c r="D186" s="1"/>
      <c r="E186" s="1"/>
      <c r="F186" s="1"/>
      <c r="G186" s="1"/>
      <c r="H186" s="1">
        <v>20</v>
      </c>
      <c r="I186" s="1"/>
      <c r="J186" s="1"/>
      <c r="K186" s="1"/>
      <c r="L186" s="1">
        <v>80</v>
      </c>
      <c r="M186" s="1"/>
      <c r="N186" s="1"/>
      <c r="O186" s="1"/>
      <c r="P186" s="1"/>
      <c r="Q186" s="1"/>
      <c r="R186" s="1"/>
      <c r="S186" s="1"/>
      <c r="T186" s="1"/>
      <c r="U186" s="1"/>
      <c r="V186" s="1">
        <v>40</v>
      </c>
      <c r="W186" s="1"/>
      <c r="X186" s="1">
        <v>80</v>
      </c>
      <c r="Y186" s="1"/>
      <c r="Z186" s="1"/>
      <c r="AA186" s="1"/>
      <c r="AB186" s="63"/>
    </row>
    <row r="187" spans="2:28" x14ac:dyDescent="0.25">
      <c r="B187" s="64" t="s">
        <v>595</v>
      </c>
      <c r="C187" s="1"/>
      <c r="D187" s="1"/>
      <c r="E187" s="1"/>
      <c r="F187" s="1"/>
      <c r="G187" s="1"/>
      <c r="H187" s="1">
        <v>20</v>
      </c>
      <c r="I187" s="1"/>
      <c r="J187" s="1"/>
      <c r="K187" s="1"/>
      <c r="L187" s="1">
        <v>80</v>
      </c>
      <c r="M187" s="1"/>
      <c r="N187" s="1"/>
      <c r="O187" s="1"/>
      <c r="P187" s="1"/>
      <c r="Q187" s="1"/>
      <c r="R187" s="1"/>
      <c r="S187" s="1"/>
      <c r="T187" s="1"/>
      <c r="U187" s="1"/>
      <c r="V187" s="1">
        <v>40</v>
      </c>
      <c r="W187" s="1"/>
      <c r="X187" s="1">
        <v>80</v>
      </c>
      <c r="Y187" s="1"/>
      <c r="Z187" s="1"/>
      <c r="AA187" s="1"/>
      <c r="AB187" s="63"/>
    </row>
    <row r="188" spans="2:28" x14ac:dyDescent="0.25">
      <c r="B188" s="64" t="s">
        <v>596</v>
      </c>
      <c r="C188" s="1"/>
      <c r="D188" s="1"/>
      <c r="E188" s="1"/>
      <c r="F188" s="1"/>
      <c r="G188" s="1"/>
      <c r="H188" s="1">
        <v>20</v>
      </c>
      <c r="I188" s="1"/>
      <c r="J188" s="1"/>
      <c r="K188" s="1"/>
      <c r="L188" s="1">
        <v>80</v>
      </c>
      <c r="M188" s="1"/>
      <c r="N188" s="1"/>
      <c r="O188" s="1"/>
      <c r="P188" s="1"/>
      <c r="Q188" s="1"/>
      <c r="R188" s="1"/>
      <c r="S188" s="1"/>
      <c r="T188" s="1"/>
      <c r="U188" s="1"/>
      <c r="V188" s="1">
        <v>40</v>
      </c>
      <c r="W188" s="1"/>
      <c r="X188" s="1">
        <v>80</v>
      </c>
      <c r="Y188" s="1"/>
      <c r="Z188" s="1"/>
      <c r="AA188" s="1"/>
      <c r="AB188" s="63"/>
    </row>
    <row r="189" spans="2:28" x14ac:dyDescent="0.25">
      <c r="B189" s="64" t="s">
        <v>597</v>
      </c>
      <c r="C189" s="1"/>
      <c r="D189" s="1"/>
      <c r="E189" s="1"/>
      <c r="F189" s="1"/>
      <c r="G189" s="1"/>
      <c r="H189" s="1"/>
      <c r="I189" s="1">
        <v>40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>
        <v>40</v>
      </c>
      <c r="W189" s="1"/>
      <c r="X189" s="1"/>
      <c r="Y189" s="1"/>
      <c r="Z189" s="1"/>
      <c r="AA189" s="1"/>
      <c r="AB189" s="63"/>
    </row>
    <row r="190" spans="2:28" x14ac:dyDescent="0.25">
      <c r="B190" s="64" t="s">
        <v>598</v>
      </c>
      <c r="C190" s="1"/>
      <c r="D190" s="1"/>
      <c r="E190" s="1"/>
      <c r="F190" s="1"/>
      <c r="G190" s="1"/>
      <c r="H190" s="1"/>
      <c r="I190" s="1">
        <v>40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>
        <v>40</v>
      </c>
      <c r="W190" s="1"/>
      <c r="X190" s="1"/>
      <c r="Y190" s="1"/>
      <c r="Z190" s="1"/>
      <c r="AA190" s="1"/>
      <c r="AB190" s="63"/>
    </row>
    <row r="191" spans="2:28" x14ac:dyDescent="0.25">
      <c r="B191" s="64" t="s">
        <v>599</v>
      </c>
      <c r="C191" s="1"/>
      <c r="D191" s="1"/>
      <c r="E191" s="1"/>
      <c r="F191" s="1"/>
      <c r="G191" s="1"/>
      <c r="H191" s="1"/>
      <c r="I191" s="1">
        <v>40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>
        <v>40</v>
      </c>
      <c r="W191" s="1"/>
      <c r="X191" s="1"/>
      <c r="Y191" s="1"/>
      <c r="Z191" s="1"/>
      <c r="AA191" s="1"/>
      <c r="AB191" s="63"/>
    </row>
    <row r="192" spans="2:28" x14ac:dyDescent="0.25">
      <c r="B192" s="64" t="s">
        <v>600</v>
      </c>
      <c r="C192" s="1"/>
      <c r="D192" s="1"/>
      <c r="E192" s="1"/>
      <c r="F192" s="1"/>
      <c r="G192" s="1"/>
      <c r="H192" s="1"/>
      <c r="I192" s="1">
        <v>40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>
        <v>40</v>
      </c>
      <c r="W192" s="1"/>
      <c r="X192" s="1"/>
      <c r="Y192" s="1"/>
      <c r="Z192" s="1"/>
      <c r="AA192" s="1"/>
      <c r="AB192" s="63"/>
    </row>
    <row r="193" spans="2:28" x14ac:dyDescent="0.25">
      <c r="B193" s="64" t="s">
        <v>601</v>
      </c>
      <c r="C193" s="1"/>
      <c r="D193" s="1"/>
      <c r="E193" s="1"/>
      <c r="F193" s="1"/>
      <c r="G193" s="1"/>
      <c r="H193" s="1">
        <v>20</v>
      </c>
      <c r="I193" s="1"/>
      <c r="J193" s="1"/>
      <c r="K193" s="1">
        <v>40</v>
      </c>
      <c r="L193" s="1">
        <v>40</v>
      </c>
      <c r="M193" s="1"/>
      <c r="N193" s="1"/>
      <c r="O193" s="1"/>
      <c r="P193" s="1"/>
      <c r="Q193" s="1"/>
      <c r="R193" s="1"/>
      <c r="S193" s="1"/>
      <c r="T193" s="1"/>
      <c r="U193" s="1"/>
      <c r="V193" s="1">
        <v>40</v>
      </c>
      <c r="W193" s="1">
        <v>40</v>
      </c>
      <c r="X193" s="1">
        <v>40</v>
      </c>
      <c r="Y193" s="1"/>
      <c r="Z193" s="1"/>
      <c r="AA193" s="1"/>
      <c r="AB193" s="63"/>
    </row>
    <row r="194" spans="2:28" x14ac:dyDescent="0.25">
      <c r="B194" s="64" t="s">
        <v>602</v>
      </c>
      <c r="C194" s="1"/>
      <c r="D194" s="1"/>
      <c r="E194" s="1"/>
      <c r="F194" s="1"/>
      <c r="G194" s="1"/>
      <c r="H194" s="1">
        <v>20</v>
      </c>
      <c r="I194" s="1"/>
      <c r="J194" s="1"/>
      <c r="K194" s="1">
        <v>40</v>
      </c>
      <c r="L194" s="1">
        <v>40</v>
      </c>
      <c r="M194" s="1"/>
      <c r="N194" s="1"/>
      <c r="O194" s="1"/>
      <c r="P194" s="1"/>
      <c r="Q194" s="1"/>
      <c r="R194" s="1"/>
      <c r="S194" s="1"/>
      <c r="T194" s="1"/>
      <c r="U194" s="1"/>
      <c r="V194" s="1">
        <v>40</v>
      </c>
      <c r="W194" s="1">
        <v>40</v>
      </c>
      <c r="X194" s="1">
        <v>40</v>
      </c>
      <c r="Y194" s="1"/>
      <c r="Z194" s="1"/>
      <c r="AA194" s="1"/>
      <c r="AB194" s="63"/>
    </row>
    <row r="195" spans="2:28" x14ac:dyDescent="0.25">
      <c r="B195" s="64" t="s">
        <v>603</v>
      </c>
      <c r="C195" s="1"/>
      <c r="D195" s="1"/>
      <c r="E195" s="1"/>
      <c r="F195" s="1"/>
      <c r="G195" s="1"/>
      <c r="H195" s="1">
        <v>20</v>
      </c>
      <c r="I195" s="1"/>
      <c r="J195" s="1"/>
      <c r="K195" s="1">
        <v>40</v>
      </c>
      <c r="L195" s="1">
        <v>40</v>
      </c>
      <c r="M195" s="1"/>
      <c r="N195" s="1"/>
      <c r="O195" s="1"/>
      <c r="P195" s="1"/>
      <c r="Q195" s="1"/>
      <c r="R195" s="1"/>
      <c r="S195" s="1"/>
      <c r="T195" s="1"/>
      <c r="U195" s="1"/>
      <c r="V195" s="1">
        <v>40</v>
      </c>
      <c r="W195" s="1">
        <v>40</v>
      </c>
      <c r="X195" s="1">
        <v>40</v>
      </c>
      <c r="Y195" s="1"/>
      <c r="Z195" s="1"/>
      <c r="AA195" s="1"/>
      <c r="AB195" s="63"/>
    </row>
    <row r="196" spans="2:28" x14ac:dyDescent="0.25">
      <c r="B196" s="64" t="s">
        <v>652</v>
      </c>
      <c r="C196" s="1"/>
      <c r="D196" s="1"/>
      <c r="E196" s="1"/>
      <c r="F196" s="1"/>
      <c r="G196" s="1"/>
      <c r="H196" s="1">
        <v>64</v>
      </c>
      <c r="I196" s="1">
        <v>64</v>
      </c>
      <c r="J196" s="1">
        <v>64</v>
      </c>
      <c r="K196" s="1">
        <v>128</v>
      </c>
      <c r="L196" s="1">
        <v>128</v>
      </c>
      <c r="M196" s="1"/>
      <c r="N196" s="1"/>
      <c r="O196" s="1"/>
      <c r="P196" s="1"/>
      <c r="Q196" s="1"/>
      <c r="R196" s="1"/>
      <c r="S196" s="1"/>
      <c r="T196" s="1"/>
      <c r="U196" s="1"/>
      <c r="V196" s="1">
        <v>128</v>
      </c>
      <c r="W196" s="1">
        <v>128</v>
      </c>
      <c r="X196" s="1">
        <v>128</v>
      </c>
      <c r="Y196" s="1"/>
      <c r="Z196" s="1"/>
      <c r="AA196" s="1"/>
      <c r="AB196" s="63"/>
    </row>
    <row r="197" spans="2:28" x14ac:dyDescent="0.25">
      <c r="B197" s="65" t="s">
        <v>604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>
        <v>40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>
        <v>20</v>
      </c>
      <c r="Z197" s="1">
        <v>20</v>
      </c>
      <c r="AA197" s="1">
        <v>40</v>
      </c>
      <c r="AB197" s="1"/>
    </row>
    <row r="198" spans="2:28" x14ac:dyDescent="0.25">
      <c r="B198" s="65" t="s">
        <v>605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40</v>
      </c>
      <c r="P198" s="1"/>
      <c r="Q198" s="1"/>
      <c r="R198" s="1"/>
      <c r="S198" s="1"/>
      <c r="T198" s="1"/>
      <c r="U198" s="1"/>
      <c r="V198" s="1"/>
      <c r="W198" s="1"/>
      <c r="X198" s="1"/>
      <c r="Y198" s="1">
        <v>20</v>
      </c>
      <c r="Z198" s="1">
        <v>20</v>
      </c>
      <c r="AA198" s="1"/>
      <c r="AB198" s="1">
        <v>40</v>
      </c>
    </row>
    <row r="199" spans="2:28" x14ac:dyDescent="0.25">
      <c r="B199" s="65" t="s">
        <v>606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>
        <v>40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>
        <v>20</v>
      </c>
      <c r="Z199" s="1">
        <v>20</v>
      </c>
      <c r="AA199" s="1">
        <v>40</v>
      </c>
      <c r="AB199" s="1"/>
    </row>
    <row r="200" spans="2:28" x14ac:dyDescent="0.25">
      <c r="B200" s="65" t="s">
        <v>607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>
        <v>40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>
        <v>20</v>
      </c>
      <c r="Z200" s="1">
        <v>20</v>
      </c>
      <c r="AA200" s="1">
        <v>40</v>
      </c>
      <c r="AB200" s="1"/>
    </row>
    <row r="201" spans="2:28" x14ac:dyDescent="0.25">
      <c r="B201" s="65" t="s">
        <v>608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>
        <v>40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>
        <v>20</v>
      </c>
      <c r="Z201" s="1">
        <v>20</v>
      </c>
      <c r="AA201" s="1">
        <v>40</v>
      </c>
      <c r="AB201" s="1"/>
    </row>
    <row r="202" spans="2:28" x14ac:dyDescent="0.25">
      <c r="B202" s="65" t="s">
        <v>609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>
        <v>40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>
        <v>20</v>
      </c>
      <c r="Z202" s="1">
        <v>20</v>
      </c>
      <c r="AA202" s="1">
        <v>40</v>
      </c>
      <c r="AB202" s="1"/>
    </row>
    <row r="203" spans="2:28" x14ac:dyDescent="0.25">
      <c r="B203" s="65" t="s">
        <v>610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>
        <v>40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>
        <v>20</v>
      </c>
      <c r="Z203" s="1">
        <v>20</v>
      </c>
      <c r="AA203" s="1">
        <v>40</v>
      </c>
      <c r="AB203" s="1"/>
    </row>
    <row r="204" spans="2:28" x14ac:dyDescent="0.25">
      <c r="B204" s="65" t="s">
        <v>611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>
        <v>40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>
        <v>20</v>
      </c>
      <c r="Z204" s="1">
        <v>20</v>
      </c>
      <c r="AA204" s="1">
        <v>40</v>
      </c>
      <c r="AB204" s="1"/>
    </row>
    <row r="205" spans="2:28" x14ac:dyDescent="0.25">
      <c r="B205" s="65" t="s">
        <v>612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>
        <v>40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>
        <v>20</v>
      </c>
      <c r="Z205" s="1">
        <v>20</v>
      </c>
      <c r="AA205" s="1">
        <v>40</v>
      </c>
      <c r="AB205" s="1"/>
    </row>
    <row r="206" spans="2:28" x14ac:dyDescent="0.25">
      <c r="B206" s="65" t="s">
        <v>613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>
        <v>40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>
        <v>20</v>
      </c>
      <c r="Z206" s="1">
        <v>20</v>
      </c>
      <c r="AA206" s="1">
        <v>40</v>
      </c>
      <c r="AB206" s="1"/>
    </row>
    <row r="207" spans="2:28" x14ac:dyDescent="0.25">
      <c r="B207" s="65" t="s">
        <v>614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>
        <v>40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>
        <v>20</v>
      </c>
      <c r="Z207" s="1">
        <v>20</v>
      </c>
      <c r="AA207" s="1">
        <v>40</v>
      </c>
      <c r="AB207" s="1"/>
    </row>
    <row r="208" spans="2:28" x14ac:dyDescent="0.25">
      <c r="B208" s="65" t="s">
        <v>615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>
        <v>40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>
        <v>20</v>
      </c>
      <c r="Z208" s="1">
        <v>20</v>
      </c>
      <c r="AA208" s="1">
        <v>40</v>
      </c>
      <c r="AB208" s="1"/>
    </row>
    <row r="209" spans="2:28" x14ac:dyDescent="0.25">
      <c r="B209" s="65" t="s">
        <v>616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40</v>
      </c>
      <c r="P209" s="1"/>
      <c r="Q209" s="1"/>
      <c r="R209" s="1"/>
      <c r="S209" s="1"/>
      <c r="T209" s="1"/>
      <c r="U209" s="1"/>
      <c r="V209" s="1"/>
      <c r="W209" s="1"/>
      <c r="X209" s="1"/>
      <c r="Y209" s="1">
        <v>20</v>
      </c>
      <c r="Z209" s="1">
        <v>20</v>
      </c>
      <c r="AA209" s="1"/>
      <c r="AB209" s="1">
        <v>40</v>
      </c>
    </row>
    <row r="210" spans="2:28" x14ac:dyDescent="0.25">
      <c r="B210" s="65" t="s">
        <v>617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40</v>
      </c>
      <c r="P210" s="1"/>
      <c r="Q210" s="1"/>
      <c r="R210" s="1"/>
      <c r="S210" s="1"/>
      <c r="T210" s="1"/>
      <c r="U210" s="1"/>
      <c r="V210" s="1"/>
      <c r="W210" s="1"/>
      <c r="X210" s="1"/>
      <c r="Y210" s="1">
        <v>20</v>
      </c>
      <c r="Z210" s="1">
        <v>20</v>
      </c>
      <c r="AA210" s="1"/>
      <c r="AB210" s="1">
        <v>40</v>
      </c>
    </row>
    <row r="211" spans="2:28" x14ac:dyDescent="0.25">
      <c r="B211" s="65" t="s">
        <v>618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40</v>
      </c>
      <c r="P211" s="1"/>
      <c r="Q211" s="1"/>
      <c r="R211" s="1"/>
      <c r="S211" s="1"/>
      <c r="T211" s="1"/>
      <c r="U211" s="1"/>
      <c r="V211" s="1"/>
      <c r="W211" s="1"/>
      <c r="X211" s="1"/>
      <c r="Y211" s="1">
        <v>20</v>
      </c>
      <c r="Z211" s="1">
        <v>20</v>
      </c>
      <c r="AA211" s="1"/>
      <c r="AB211" s="1">
        <v>40</v>
      </c>
    </row>
    <row r="212" spans="2:28" x14ac:dyDescent="0.25">
      <c r="B212" s="65" t="s">
        <v>619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40</v>
      </c>
      <c r="P212" s="1"/>
      <c r="Q212" s="1"/>
      <c r="R212" s="1"/>
      <c r="S212" s="1"/>
      <c r="T212" s="1"/>
      <c r="U212" s="1"/>
      <c r="V212" s="1"/>
      <c r="W212" s="1"/>
      <c r="X212" s="1"/>
      <c r="Y212" s="1">
        <v>20</v>
      </c>
      <c r="Z212" s="1">
        <v>20</v>
      </c>
      <c r="AA212" s="1"/>
      <c r="AB212" s="1">
        <v>40</v>
      </c>
    </row>
    <row r="213" spans="2:28" x14ac:dyDescent="0.25">
      <c r="B213" s="65" t="s">
        <v>620</v>
      </c>
      <c r="C213" s="1"/>
      <c r="D213" s="1"/>
      <c r="E213" s="1"/>
      <c r="F213" s="1"/>
      <c r="G213" s="1"/>
      <c r="H213" s="1"/>
      <c r="I213" s="1"/>
      <c r="J213" s="1"/>
      <c r="K213" s="1">
        <v>20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>
        <v>20</v>
      </c>
      <c r="Z213" s="1">
        <v>20</v>
      </c>
      <c r="AA213" s="1"/>
      <c r="AB213" s="1"/>
    </row>
    <row r="214" spans="2:28" x14ac:dyDescent="0.25">
      <c r="B214" s="65" t="s">
        <v>621</v>
      </c>
      <c r="C214" s="1"/>
      <c r="D214" s="1"/>
      <c r="E214" s="1"/>
      <c r="F214" s="1"/>
      <c r="G214" s="1"/>
      <c r="H214" s="1"/>
      <c r="I214" s="1"/>
      <c r="J214" s="1"/>
      <c r="K214" s="1">
        <v>20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>
        <v>20</v>
      </c>
      <c r="Z214" s="1">
        <v>20</v>
      </c>
      <c r="AA214" s="1"/>
      <c r="AB214" s="1"/>
    </row>
    <row r="215" spans="2:28" x14ac:dyDescent="0.25">
      <c r="B215" s="65" t="s">
        <v>622</v>
      </c>
      <c r="C215" s="1"/>
      <c r="D215" s="1"/>
      <c r="E215" s="1"/>
      <c r="F215" s="1"/>
      <c r="G215" s="1"/>
      <c r="H215" s="1"/>
      <c r="I215" s="1"/>
      <c r="J215" s="1"/>
      <c r="K215" s="1">
        <v>20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>
        <v>20</v>
      </c>
      <c r="Z215" s="1">
        <v>20</v>
      </c>
      <c r="AA215" s="1"/>
      <c r="AB215" s="1"/>
    </row>
    <row r="216" spans="2:28" x14ac:dyDescent="0.25">
      <c r="B216" s="65" t="s">
        <v>623</v>
      </c>
      <c r="C216" s="1"/>
      <c r="D216" s="1"/>
      <c r="E216" s="1"/>
      <c r="F216" s="1"/>
      <c r="G216" s="1"/>
      <c r="H216" s="1"/>
      <c r="I216" s="1"/>
      <c r="J216" s="1"/>
      <c r="K216" s="1">
        <v>20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>
        <v>20</v>
      </c>
      <c r="Z216" s="1">
        <v>20</v>
      </c>
      <c r="AA216" s="1"/>
      <c r="AB216" s="1"/>
    </row>
    <row r="217" spans="2:28" x14ac:dyDescent="0.25">
      <c r="B217" s="65" t="s">
        <v>624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>
        <v>20</v>
      </c>
      <c r="O217" s="1">
        <v>20</v>
      </c>
      <c r="P217" s="1"/>
      <c r="Q217" s="1"/>
      <c r="R217" s="1"/>
      <c r="S217" s="1"/>
      <c r="T217" s="1"/>
      <c r="U217" s="1"/>
      <c r="V217" s="1"/>
      <c r="W217" s="1"/>
      <c r="X217" s="1"/>
      <c r="Y217" s="1">
        <v>20</v>
      </c>
      <c r="Z217" s="1">
        <v>20</v>
      </c>
      <c r="AA217" s="1">
        <v>20</v>
      </c>
      <c r="AB217" s="1">
        <v>20</v>
      </c>
    </row>
    <row r="218" spans="2:28" x14ac:dyDescent="0.25">
      <c r="B218" s="65" t="s">
        <v>625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>
        <v>20</v>
      </c>
      <c r="O218" s="1">
        <v>20</v>
      </c>
      <c r="P218" s="1"/>
      <c r="Q218" s="1"/>
      <c r="R218" s="1"/>
      <c r="S218" s="1"/>
      <c r="T218" s="1"/>
      <c r="U218" s="1"/>
      <c r="V218" s="1"/>
      <c r="W218" s="1"/>
      <c r="X218" s="1"/>
      <c r="Y218" s="1">
        <v>20</v>
      </c>
      <c r="Z218" s="1">
        <v>20</v>
      </c>
      <c r="AA218" s="1">
        <v>20</v>
      </c>
      <c r="AB218" s="1">
        <v>20</v>
      </c>
    </row>
    <row r="219" spans="2:28" x14ac:dyDescent="0.25">
      <c r="B219" s="65" t="s">
        <v>626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>
        <v>20</v>
      </c>
      <c r="O219" s="1">
        <v>20</v>
      </c>
      <c r="P219" s="1"/>
      <c r="Q219" s="1"/>
      <c r="R219" s="1"/>
      <c r="S219" s="1"/>
      <c r="T219" s="1"/>
      <c r="U219" s="1"/>
      <c r="V219" s="1"/>
      <c r="W219" s="1"/>
      <c r="X219" s="1"/>
      <c r="Y219" s="1">
        <v>20</v>
      </c>
      <c r="Z219" s="1">
        <v>20</v>
      </c>
      <c r="AA219" s="1">
        <v>20</v>
      </c>
      <c r="AB219" s="1">
        <v>20</v>
      </c>
    </row>
    <row r="220" spans="2:28" x14ac:dyDescent="0.25">
      <c r="B220" s="65" t="s">
        <v>651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>
        <v>64</v>
      </c>
      <c r="N220" s="1">
        <v>64</v>
      </c>
      <c r="O220" s="1">
        <v>64</v>
      </c>
      <c r="P220" s="1"/>
      <c r="Q220" s="1"/>
      <c r="R220" s="1"/>
      <c r="S220" s="1"/>
      <c r="T220" s="1"/>
      <c r="U220" s="1"/>
      <c r="V220" s="1"/>
      <c r="W220" s="1"/>
      <c r="X220" s="1"/>
      <c r="Y220" s="1">
        <v>64</v>
      </c>
      <c r="Z220" s="1">
        <v>64</v>
      </c>
      <c r="AA220" s="1">
        <v>64</v>
      </c>
      <c r="AB220" s="1">
        <v>64</v>
      </c>
    </row>
    <row r="221" spans="2:28" x14ac:dyDescent="0.25">
      <c r="B221" s="65" t="s">
        <v>627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>
        <v>20</v>
      </c>
      <c r="N221" s="1"/>
      <c r="O221" s="1"/>
      <c r="P221" s="1">
        <v>80</v>
      </c>
      <c r="Q221" s="1"/>
      <c r="R221" s="1"/>
      <c r="S221" s="1"/>
      <c r="T221" s="1"/>
      <c r="U221" s="1"/>
      <c r="V221" s="1"/>
      <c r="W221" s="1"/>
      <c r="X221" s="1"/>
      <c r="Y221" s="1">
        <v>40</v>
      </c>
      <c r="Z221" s="1">
        <v>40</v>
      </c>
      <c r="AA221" s="1">
        <v>80</v>
      </c>
      <c r="AB221" s="1"/>
    </row>
    <row r="222" spans="2:28" x14ac:dyDescent="0.25">
      <c r="B222" s="65" t="s">
        <v>628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>
        <v>20</v>
      </c>
      <c r="N222" s="1"/>
      <c r="O222" s="1"/>
      <c r="P222" s="1"/>
      <c r="Q222" s="1">
        <v>80</v>
      </c>
      <c r="R222" s="1"/>
      <c r="S222" s="1"/>
      <c r="T222" s="1"/>
      <c r="U222" s="1"/>
      <c r="V222" s="1"/>
      <c r="W222" s="1"/>
      <c r="X222" s="1"/>
      <c r="Y222" s="1">
        <v>40</v>
      </c>
      <c r="Z222" s="1">
        <v>40</v>
      </c>
      <c r="AA222" s="1"/>
      <c r="AB222" s="1">
        <v>80</v>
      </c>
    </row>
    <row r="223" spans="2:28" x14ac:dyDescent="0.25">
      <c r="B223" s="65" t="s">
        <v>629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>
        <v>20</v>
      </c>
      <c r="N223" s="1"/>
      <c r="O223" s="1"/>
      <c r="P223" s="1">
        <v>80</v>
      </c>
      <c r="Q223" s="1"/>
      <c r="R223" s="1"/>
      <c r="S223" s="1"/>
      <c r="T223" s="1"/>
      <c r="U223" s="1"/>
      <c r="V223" s="1"/>
      <c r="W223" s="1"/>
      <c r="X223" s="1"/>
      <c r="Y223" s="1">
        <v>40</v>
      </c>
      <c r="Z223" s="1">
        <v>40</v>
      </c>
      <c r="AA223" s="1">
        <v>80</v>
      </c>
      <c r="AB223" s="1"/>
    </row>
    <row r="224" spans="2:28" x14ac:dyDescent="0.25">
      <c r="B224" s="65" t="s">
        <v>630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>
        <v>20</v>
      </c>
      <c r="N224" s="1"/>
      <c r="O224" s="1"/>
      <c r="P224" s="1">
        <v>80</v>
      </c>
      <c r="Q224" s="1"/>
      <c r="R224" s="1"/>
      <c r="S224" s="1"/>
      <c r="T224" s="1"/>
      <c r="U224" s="1"/>
      <c r="V224" s="1"/>
      <c r="W224" s="1"/>
      <c r="X224" s="1"/>
      <c r="Y224" s="1">
        <v>40</v>
      </c>
      <c r="Z224" s="1">
        <v>40</v>
      </c>
      <c r="AA224" s="1">
        <v>80</v>
      </c>
      <c r="AB224" s="1"/>
    </row>
    <row r="225" spans="2:28" x14ac:dyDescent="0.25">
      <c r="B225" s="65" t="s">
        <v>631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>
        <v>20</v>
      </c>
      <c r="N225" s="1"/>
      <c r="O225" s="1"/>
      <c r="P225" s="1">
        <v>80</v>
      </c>
      <c r="Q225" s="1"/>
      <c r="R225" s="1"/>
      <c r="S225" s="1"/>
      <c r="T225" s="1"/>
      <c r="U225" s="1"/>
      <c r="V225" s="1"/>
      <c r="W225" s="1"/>
      <c r="X225" s="1"/>
      <c r="Y225" s="1">
        <v>40</v>
      </c>
      <c r="Z225" s="1">
        <v>40</v>
      </c>
      <c r="AA225" s="1">
        <v>80</v>
      </c>
      <c r="AB225" s="1"/>
    </row>
    <row r="226" spans="2:28" x14ac:dyDescent="0.25">
      <c r="B226" s="65" t="s">
        <v>632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>
        <v>20</v>
      </c>
      <c r="N226" s="1"/>
      <c r="O226" s="1"/>
      <c r="P226" s="1">
        <v>80</v>
      </c>
      <c r="Q226" s="1"/>
      <c r="R226" s="1"/>
      <c r="S226" s="1"/>
      <c r="T226" s="1"/>
      <c r="U226" s="1"/>
      <c r="V226" s="1"/>
      <c r="W226" s="1"/>
      <c r="X226" s="1"/>
      <c r="Y226" s="1">
        <v>40</v>
      </c>
      <c r="Z226" s="1">
        <v>40</v>
      </c>
      <c r="AA226" s="1">
        <v>80</v>
      </c>
      <c r="AB226" s="1"/>
    </row>
    <row r="227" spans="2:28" x14ac:dyDescent="0.25">
      <c r="B227" s="65" t="s">
        <v>633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>
        <v>20</v>
      </c>
      <c r="N227" s="1"/>
      <c r="O227" s="1"/>
      <c r="P227" s="1">
        <v>80</v>
      </c>
      <c r="Q227" s="1"/>
      <c r="R227" s="1"/>
      <c r="S227" s="1"/>
      <c r="T227" s="1"/>
      <c r="U227" s="1"/>
      <c r="V227" s="1"/>
      <c r="W227" s="1"/>
      <c r="X227" s="1"/>
      <c r="Y227" s="1">
        <v>40</v>
      </c>
      <c r="Z227" s="1">
        <v>40</v>
      </c>
      <c r="AA227" s="1">
        <v>80</v>
      </c>
      <c r="AB227" s="1"/>
    </row>
    <row r="228" spans="2:28" x14ac:dyDescent="0.25">
      <c r="B228" s="65" t="s">
        <v>634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>
        <v>20</v>
      </c>
      <c r="N228" s="1"/>
      <c r="O228" s="1"/>
      <c r="P228" s="1">
        <v>80</v>
      </c>
      <c r="Q228" s="1"/>
      <c r="R228" s="1"/>
      <c r="S228" s="1"/>
      <c r="T228" s="1"/>
      <c r="U228" s="1"/>
      <c r="V228" s="1"/>
      <c r="W228" s="1"/>
      <c r="X228" s="1"/>
      <c r="Y228" s="1">
        <v>40</v>
      </c>
      <c r="Z228" s="1">
        <v>40</v>
      </c>
      <c r="AA228" s="1">
        <v>80</v>
      </c>
      <c r="AB228" s="1"/>
    </row>
    <row r="229" spans="2:28" x14ac:dyDescent="0.25">
      <c r="B229" s="65" t="s">
        <v>635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>
        <v>20</v>
      </c>
      <c r="N229" s="1"/>
      <c r="O229" s="1"/>
      <c r="P229" s="1">
        <v>80</v>
      </c>
      <c r="Q229" s="1"/>
      <c r="R229" s="1"/>
      <c r="S229" s="1"/>
      <c r="T229" s="1"/>
      <c r="U229" s="1"/>
      <c r="V229" s="1"/>
      <c r="W229" s="1"/>
      <c r="X229" s="1"/>
      <c r="Y229" s="1">
        <v>40</v>
      </c>
      <c r="Z229" s="1">
        <v>40</v>
      </c>
      <c r="AA229" s="1">
        <v>80</v>
      </c>
      <c r="AB229" s="1"/>
    </row>
    <row r="230" spans="2:28" x14ac:dyDescent="0.25">
      <c r="B230" s="65" t="s">
        <v>636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>
        <v>20</v>
      </c>
      <c r="N230" s="1"/>
      <c r="O230" s="1"/>
      <c r="P230" s="1">
        <v>80</v>
      </c>
      <c r="Q230" s="1"/>
      <c r="R230" s="1"/>
      <c r="S230" s="1"/>
      <c r="T230" s="1"/>
      <c r="U230" s="1"/>
      <c r="V230" s="1"/>
      <c r="W230" s="1"/>
      <c r="X230" s="1"/>
      <c r="Y230" s="1">
        <v>40</v>
      </c>
      <c r="Z230" s="1">
        <v>40</v>
      </c>
      <c r="AA230" s="1">
        <v>80</v>
      </c>
      <c r="AB230" s="1"/>
    </row>
    <row r="231" spans="2:28" x14ac:dyDescent="0.25">
      <c r="B231" s="65" t="s">
        <v>637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>
        <v>20</v>
      </c>
      <c r="N231" s="1"/>
      <c r="O231" s="1"/>
      <c r="P231" s="1">
        <v>80</v>
      </c>
      <c r="Q231" s="1"/>
      <c r="R231" s="1"/>
      <c r="S231" s="1"/>
      <c r="T231" s="1"/>
      <c r="U231" s="1"/>
      <c r="V231" s="1"/>
      <c r="W231" s="1"/>
      <c r="X231" s="1"/>
      <c r="Y231" s="1">
        <v>40</v>
      </c>
      <c r="Z231" s="1">
        <v>40</v>
      </c>
      <c r="AA231" s="1">
        <v>80</v>
      </c>
      <c r="AB231" s="1"/>
    </row>
    <row r="232" spans="2:28" x14ac:dyDescent="0.25">
      <c r="B232" s="65" t="s">
        <v>638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>
        <v>20</v>
      </c>
      <c r="N232" s="1"/>
      <c r="O232" s="1"/>
      <c r="P232" s="1">
        <v>80</v>
      </c>
      <c r="Q232" s="1"/>
      <c r="R232" s="1"/>
      <c r="S232" s="1"/>
      <c r="T232" s="1"/>
      <c r="U232" s="1"/>
      <c r="V232" s="1"/>
      <c r="W232" s="1"/>
      <c r="X232" s="1"/>
      <c r="Y232" s="1">
        <v>40</v>
      </c>
      <c r="Z232" s="1">
        <v>40</v>
      </c>
      <c r="AA232" s="1">
        <v>80</v>
      </c>
      <c r="AB232" s="1"/>
    </row>
    <row r="233" spans="2:28" x14ac:dyDescent="0.25">
      <c r="B233" s="65" t="s">
        <v>639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>
        <v>20</v>
      </c>
      <c r="N233" s="1"/>
      <c r="O233" s="1"/>
      <c r="P233" s="1"/>
      <c r="Q233" s="1">
        <v>80</v>
      </c>
      <c r="R233" s="1"/>
      <c r="S233" s="1"/>
      <c r="T233" s="1"/>
      <c r="U233" s="1"/>
      <c r="V233" s="1"/>
      <c r="W233" s="1"/>
      <c r="X233" s="1"/>
      <c r="Y233" s="1">
        <v>40</v>
      </c>
      <c r="Z233" s="1">
        <v>40</v>
      </c>
      <c r="AA233" s="1"/>
      <c r="AB233" s="1">
        <v>80</v>
      </c>
    </row>
    <row r="234" spans="2:28" x14ac:dyDescent="0.25">
      <c r="B234" s="65" t="s">
        <v>640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>
        <v>20</v>
      </c>
      <c r="N234" s="1"/>
      <c r="O234" s="1"/>
      <c r="P234" s="1"/>
      <c r="Q234" s="1">
        <v>80</v>
      </c>
      <c r="R234" s="1"/>
      <c r="S234" s="1"/>
      <c r="T234" s="1"/>
      <c r="U234" s="1"/>
      <c r="V234" s="1"/>
      <c r="W234" s="1"/>
      <c r="X234" s="1"/>
      <c r="Y234" s="1">
        <v>40</v>
      </c>
      <c r="Z234" s="1">
        <v>40</v>
      </c>
      <c r="AA234" s="1"/>
      <c r="AB234" s="1">
        <v>80</v>
      </c>
    </row>
    <row r="235" spans="2:28" x14ac:dyDescent="0.25">
      <c r="B235" s="65" t="s">
        <v>641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>
        <v>20</v>
      </c>
      <c r="N235" s="1"/>
      <c r="O235" s="1"/>
      <c r="P235" s="1"/>
      <c r="Q235" s="1">
        <v>80</v>
      </c>
      <c r="R235" s="1"/>
      <c r="S235" s="1"/>
      <c r="T235" s="1"/>
      <c r="U235" s="1"/>
      <c r="V235" s="1"/>
      <c r="W235" s="1"/>
      <c r="X235" s="1"/>
      <c r="Y235" s="1">
        <v>40</v>
      </c>
      <c r="Z235" s="1">
        <v>40</v>
      </c>
      <c r="AA235" s="1"/>
      <c r="AB235" s="1">
        <v>80</v>
      </c>
    </row>
    <row r="236" spans="2:28" x14ac:dyDescent="0.25">
      <c r="B236" s="65" t="s">
        <v>642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>
        <v>20</v>
      </c>
      <c r="N236" s="1"/>
      <c r="O236" s="1"/>
      <c r="P236" s="1"/>
      <c r="Q236" s="1">
        <v>80</v>
      </c>
      <c r="R236" s="1"/>
      <c r="S236" s="1"/>
      <c r="T236" s="1"/>
      <c r="U236" s="1"/>
      <c r="V236" s="1"/>
      <c r="W236" s="1"/>
      <c r="X236" s="1"/>
      <c r="Y236" s="1">
        <v>40</v>
      </c>
      <c r="Z236" s="1">
        <v>40</v>
      </c>
      <c r="AA236" s="1"/>
      <c r="AB236" s="1">
        <v>80</v>
      </c>
    </row>
    <row r="237" spans="2:28" x14ac:dyDescent="0.25">
      <c r="B237" s="65" t="s">
        <v>643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40</v>
      </c>
      <c r="P237" s="1"/>
      <c r="Q237" s="1"/>
      <c r="R237" s="1"/>
      <c r="S237" s="1"/>
      <c r="T237" s="1"/>
      <c r="U237" s="1"/>
      <c r="V237" s="1"/>
      <c r="W237" s="1"/>
      <c r="X237" s="1"/>
      <c r="Y237" s="1">
        <v>40</v>
      </c>
      <c r="Z237" s="1">
        <v>40</v>
      </c>
      <c r="AA237" s="1"/>
      <c r="AB237" s="1"/>
    </row>
    <row r="238" spans="2:28" x14ac:dyDescent="0.25">
      <c r="B238" s="65" t="s">
        <v>644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40</v>
      </c>
      <c r="P238" s="1"/>
      <c r="Q238" s="1"/>
      <c r="R238" s="1"/>
      <c r="S238" s="1"/>
      <c r="T238" s="1"/>
      <c r="U238" s="1"/>
      <c r="V238" s="1"/>
      <c r="W238" s="1"/>
      <c r="X238" s="1"/>
      <c r="Y238" s="1">
        <v>40</v>
      </c>
      <c r="Z238" s="1">
        <v>40</v>
      </c>
      <c r="AA238" s="1"/>
      <c r="AB238" s="1"/>
    </row>
    <row r="239" spans="2:28" x14ac:dyDescent="0.25">
      <c r="B239" s="65" t="s">
        <v>645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40</v>
      </c>
      <c r="P239" s="1"/>
      <c r="Q239" s="1"/>
      <c r="R239" s="1"/>
      <c r="S239" s="1"/>
      <c r="T239" s="1"/>
      <c r="U239" s="1"/>
      <c r="V239" s="1"/>
      <c r="W239" s="1"/>
      <c r="X239" s="1"/>
      <c r="Y239" s="1">
        <v>40</v>
      </c>
      <c r="Z239" s="1">
        <v>40</v>
      </c>
      <c r="AA239" s="1"/>
      <c r="AB239" s="1"/>
    </row>
    <row r="240" spans="2:28" x14ac:dyDescent="0.25">
      <c r="B240" s="65" t="s">
        <v>646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40</v>
      </c>
      <c r="P240" s="1"/>
      <c r="Q240" s="1"/>
      <c r="R240" s="1"/>
      <c r="S240" s="1"/>
      <c r="T240" s="1"/>
      <c r="U240" s="1"/>
      <c r="V240" s="1"/>
      <c r="W240" s="1"/>
      <c r="X240" s="1"/>
      <c r="Y240" s="1">
        <v>40</v>
      </c>
      <c r="Z240" s="1">
        <v>40</v>
      </c>
      <c r="AA240" s="1"/>
      <c r="AB240" s="1"/>
    </row>
    <row r="241" spans="2:113" x14ac:dyDescent="0.25">
      <c r="B241" s="65" t="s">
        <v>647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>
        <v>20</v>
      </c>
      <c r="N241" s="1"/>
      <c r="O241" s="1"/>
      <c r="P241" s="1">
        <v>40</v>
      </c>
      <c r="Q241" s="1">
        <v>40</v>
      </c>
      <c r="R241" s="1"/>
      <c r="S241" s="1"/>
      <c r="T241" s="1"/>
      <c r="U241" s="1"/>
      <c r="V241" s="1"/>
      <c r="W241" s="1"/>
      <c r="X241" s="1"/>
      <c r="Y241" s="1">
        <v>40</v>
      </c>
      <c r="Z241" s="1">
        <v>40</v>
      </c>
      <c r="AA241" s="1">
        <v>40</v>
      </c>
      <c r="AB241" s="1">
        <v>40</v>
      </c>
    </row>
    <row r="242" spans="2:113" x14ac:dyDescent="0.25">
      <c r="B242" s="65" t="s">
        <v>648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>
        <v>20</v>
      </c>
      <c r="N242" s="1"/>
      <c r="O242" s="1"/>
      <c r="P242" s="1">
        <v>40</v>
      </c>
      <c r="Q242" s="1">
        <v>40</v>
      </c>
      <c r="R242" s="1"/>
      <c r="S242" s="1"/>
      <c r="T242" s="1"/>
      <c r="U242" s="1"/>
      <c r="V242" s="1"/>
      <c r="W242" s="1"/>
      <c r="X242" s="1"/>
      <c r="Y242" s="1">
        <v>40</v>
      </c>
      <c r="Z242" s="1">
        <v>40</v>
      </c>
      <c r="AA242" s="1">
        <v>40</v>
      </c>
      <c r="AB242" s="1">
        <v>40</v>
      </c>
    </row>
    <row r="243" spans="2:113" x14ac:dyDescent="0.25">
      <c r="B243" s="66" t="s">
        <v>649</v>
      </c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1">
        <v>20</v>
      </c>
      <c r="N243" s="1"/>
      <c r="O243" s="1"/>
      <c r="P243" s="1">
        <v>40</v>
      </c>
      <c r="Q243" s="1">
        <v>40</v>
      </c>
      <c r="R243" s="67"/>
      <c r="S243" s="67"/>
      <c r="T243" s="67"/>
      <c r="U243" s="67"/>
      <c r="V243" s="67"/>
      <c r="W243" s="67"/>
      <c r="X243" s="67"/>
      <c r="Y243" s="1">
        <v>40</v>
      </c>
      <c r="Z243" s="1">
        <v>40</v>
      </c>
      <c r="AA243" s="1">
        <v>40</v>
      </c>
      <c r="AB243" s="1">
        <v>40</v>
      </c>
    </row>
    <row r="245" spans="2:113" x14ac:dyDescent="0.25">
      <c r="B245" s="69" t="s">
        <v>953</v>
      </c>
      <c r="C245" s="32" t="s">
        <v>328</v>
      </c>
      <c r="D245" s="32" t="s">
        <v>329</v>
      </c>
      <c r="E245" s="32" t="s">
        <v>330</v>
      </c>
      <c r="F245" s="32" t="s">
        <v>331</v>
      </c>
      <c r="G245" s="32" t="s">
        <v>332</v>
      </c>
      <c r="H245" s="59" t="s">
        <v>334</v>
      </c>
      <c r="I245" s="59" t="s">
        <v>333</v>
      </c>
      <c r="J245" s="59" t="s">
        <v>335</v>
      </c>
      <c r="K245" s="59" t="s">
        <v>336</v>
      </c>
      <c r="L245" s="59" t="s">
        <v>337</v>
      </c>
      <c r="M245" s="60" t="s">
        <v>338</v>
      </c>
      <c r="N245" s="60" t="s">
        <v>339</v>
      </c>
      <c r="O245" s="60" t="s">
        <v>340</v>
      </c>
      <c r="P245" s="60" t="s">
        <v>341</v>
      </c>
      <c r="Q245" s="60" t="s">
        <v>342</v>
      </c>
      <c r="R245" s="60" t="s">
        <v>343</v>
      </c>
      <c r="S245" s="32" t="s">
        <v>372</v>
      </c>
      <c r="T245" s="32" t="s">
        <v>436</v>
      </c>
      <c r="U245" s="32" t="s">
        <v>434</v>
      </c>
      <c r="V245" s="32" t="s">
        <v>348</v>
      </c>
      <c r="W245" s="32" t="s">
        <v>363</v>
      </c>
      <c r="X245" s="32" t="s">
        <v>411</v>
      </c>
      <c r="Y245" s="32" t="s">
        <v>350</v>
      </c>
      <c r="Z245" s="32" t="s">
        <v>351</v>
      </c>
      <c r="AA245" s="32" t="s">
        <v>352</v>
      </c>
      <c r="AB245" s="32" t="s">
        <v>353</v>
      </c>
      <c r="AC245" s="32" t="s">
        <v>422</v>
      </c>
      <c r="AD245" s="32" t="s">
        <v>399</v>
      </c>
      <c r="AE245" s="32" t="s">
        <v>955</v>
      </c>
      <c r="AF245" s="32" t="s">
        <v>414</v>
      </c>
      <c r="AG245" s="32" t="s">
        <v>423</v>
      </c>
      <c r="AH245" s="32" t="s">
        <v>358</v>
      </c>
      <c r="AI245" s="32" t="s">
        <v>359</v>
      </c>
      <c r="AJ245" s="32" t="s">
        <v>413</v>
      </c>
      <c r="AK245" s="32" t="s">
        <v>361</v>
      </c>
      <c r="AL245" s="32" t="s">
        <v>362</v>
      </c>
      <c r="AM245" s="32" t="s">
        <v>394</v>
      </c>
      <c r="AN245" s="32" t="s">
        <v>415</v>
      </c>
      <c r="AO245" s="32" t="s">
        <v>388</v>
      </c>
      <c r="AP245" s="32" t="s">
        <v>387</v>
      </c>
      <c r="AQ245" s="32" t="s">
        <v>432</v>
      </c>
      <c r="AR245" s="32" t="s">
        <v>433</v>
      </c>
      <c r="AS245" s="32" t="s">
        <v>403</v>
      </c>
      <c r="AT245" s="32" t="s">
        <v>410</v>
      </c>
      <c r="AU245" s="32" t="s">
        <v>381</v>
      </c>
      <c r="AV245" s="32" t="s">
        <v>398</v>
      </c>
      <c r="AW245" s="32" t="s">
        <v>385</v>
      </c>
      <c r="AX245" s="59" t="s">
        <v>346</v>
      </c>
      <c r="AY245" s="59" t="s">
        <v>344</v>
      </c>
      <c r="AZ245" s="59" t="s">
        <v>345</v>
      </c>
      <c r="BA245" s="59" t="s">
        <v>356</v>
      </c>
      <c r="BB245" s="59" t="s">
        <v>368</v>
      </c>
      <c r="BC245" s="59" t="s">
        <v>431</v>
      </c>
      <c r="BD245" s="59" t="s">
        <v>395</v>
      </c>
      <c r="BE245" s="59" t="s">
        <v>430</v>
      </c>
      <c r="BF245" s="59" t="s">
        <v>428</v>
      </c>
      <c r="BG245" s="59" t="s">
        <v>429</v>
      </c>
      <c r="BH245" s="59" t="s">
        <v>407</v>
      </c>
      <c r="BI245" s="59" t="s">
        <v>354</v>
      </c>
      <c r="BJ245" s="59" t="s">
        <v>355</v>
      </c>
      <c r="BK245" s="59" t="s">
        <v>416</v>
      </c>
      <c r="BL245" s="59" t="s">
        <v>357</v>
      </c>
      <c r="BM245" s="59" t="s">
        <v>377</v>
      </c>
      <c r="BN245" s="59" t="s">
        <v>409</v>
      </c>
      <c r="BO245" s="59" t="s">
        <v>360</v>
      </c>
      <c r="BP245" s="59" t="s">
        <v>437</v>
      </c>
      <c r="BQ245" s="59" t="s">
        <v>347</v>
      </c>
      <c r="BR245" s="59" t="s">
        <v>404</v>
      </c>
      <c r="BS245" s="59" t="s">
        <v>366</v>
      </c>
      <c r="BT245" s="59" t="s">
        <v>418</v>
      </c>
      <c r="BU245" s="59" t="s">
        <v>400</v>
      </c>
      <c r="BV245" s="59" t="s">
        <v>376</v>
      </c>
      <c r="BW245" s="59" t="s">
        <v>419</v>
      </c>
      <c r="BX245" s="59" t="s">
        <v>417</v>
      </c>
      <c r="BY245" s="59" t="s">
        <v>402</v>
      </c>
      <c r="BZ245" s="59" t="s">
        <v>380</v>
      </c>
      <c r="CA245" s="59" t="s">
        <v>412</v>
      </c>
      <c r="CB245" s="59" t="s">
        <v>364</v>
      </c>
      <c r="CC245" s="59" t="s">
        <v>367</v>
      </c>
      <c r="CD245" s="60" t="s">
        <v>369</v>
      </c>
      <c r="CE245" s="60" t="s">
        <v>373</v>
      </c>
      <c r="CF245" s="60" t="s">
        <v>391</v>
      </c>
      <c r="CG245" s="60" t="s">
        <v>393</v>
      </c>
      <c r="CH245" s="60" t="s">
        <v>349</v>
      </c>
      <c r="CI245" s="60" t="s">
        <v>365</v>
      </c>
      <c r="CJ245" s="60" t="s">
        <v>375</v>
      </c>
      <c r="CK245" s="60" t="s">
        <v>389</v>
      </c>
      <c r="CL245" s="60" t="s">
        <v>390</v>
      </c>
      <c r="CM245" s="60" t="s">
        <v>425</v>
      </c>
      <c r="CN245" s="60" t="s">
        <v>406</v>
      </c>
      <c r="CO245" s="60" t="s">
        <v>405</v>
      </c>
      <c r="CP245" s="60" t="s">
        <v>426</v>
      </c>
      <c r="CQ245" s="60" t="s">
        <v>421</v>
      </c>
      <c r="CR245" s="60" t="s">
        <v>424</v>
      </c>
      <c r="CS245" s="60" t="s">
        <v>408</v>
      </c>
      <c r="CT245" s="60" t="s">
        <v>401</v>
      </c>
      <c r="CU245" s="60" t="s">
        <v>427</v>
      </c>
      <c r="CV245" s="60" t="s">
        <v>397</v>
      </c>
      <c r="CW245" s="60" t="s">
        <v>396</v>
      </c>
      <c r="CX245" s="60" t="s">
        <v>386</v>
      </c>
      <c r="CY245" s="60" t="s">
        <v>392</v>
      </c>
      <c r="CZ245" s="60" t="s">
        <v>383</v>
      </c>
      <c r="DA245" s="60" t="s">
        <v>370</v>
      </c>
      <c r="DB245" s="60" t="s">
        <v>379</v>
      </c>
      <c r="DC245" s="60" t="s">
        <v>371</v>
      </c>
      <c r="DD245" s="60" t="s">
        <v>420</v>
      </c>
      <c r="DE245" s="60" t="s">
        <v>382</v>
      </c>
      <c r="DF245" s="60" t="s">
        <v>374</v>
      </c>
      <c r="DG245" s="60" t="s">
        <v>384</v>
      </c>
      <c r="DH245" s="60" t="s">
        <v>378</v>
      </c>
      <c r="DI245" s="61" t="s">
        <v>435</v>
      </c>
    </row>
    <row r="246" spans="2:113" x14ac:dyDescent="0.25">
      <c r="B246" s="62" t="s">
        <v>755</v>
      </c>
      <c r="C246" s="1"/>
      <c r="D246" s="1">
        <v>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>
        <v>5</v>
      </c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63"/>
    </row>
    <row r="247" spans="2:113" x14ac:dyDescent="0.25">
      <c r="B247" s="62" t="s">
        <v>756</v>
      </c>
      <c r="C247" s="1"/>
      <c r="D247" s="1"/>
      <c r="E247" s="1"/>
      <c r="F247" s="1">
        <v>5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>
        <v>5</v>
      </c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63"/>
    </row>
    <row r="248" spans="2:113" x14ac:dyDescent="0.25">
      <c r="B248" s="62" t="s">
        <v>757</v>
      </c>
      <c r="C248" s="1"/>
      <c r="D248" s="1"/>
      <c r="E248" s="1"/>
      <c r="F248" s="1"/>
      <c r="G248" s="1">
        <v>5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>
        <v>5</v>
      </c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63"/>
    </row>
    <row r="249" spans="2:113" x14ac:dyDescent="0.25">
      <c r="B249" s="62" t="s">
        <v>776</v>
      </c>
      <c r="C249" s="1"/>
      <c r="D249" s="1">
        <v>5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>
        <v>1</v>
      </c>
      <c r="T249" s="1">
        <v>1</v>
      </c>
      <c r="U249" s="1">
        <v>1</v>
      </c>
      <c r="V249" s="1">
        <v>1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>
        <v>1</v>
      </c>
      <c r="AV249" s="1">
        <v>1</v>
      </c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63"/>
    </row>
    <row r="250" spans="2:113" x14ac:dyDescent="0.25">
      <c r="B250" s="62" t="s">
        <v>777</v>
      </c>
      <c r="C250" s="1"/>
      <c r="D250" s="1"/>
      <c r="E250" s="1"/>
      <c r="F250" s="1">
        <v>5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>
        <v>1</v>
      </c>
      <c r="T250" s="1">
        <v>1</v>
      </c>
      <c r="U250" s="1">
        <v>1</v>
      </c>
      <c r="V250" s="1">
        <v>1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>
        <v>1</v>
      </c>
      <c r="AV250" s="1">
        <v>1</v>
      </c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63"/>
    </row>
    <row r="251" spans="2:113" x14ac:dyDescent="0.25">
      <c r="B251" s="62" t="s">
        <v>778</v>
      </c>
      <c r="C251" s="1"/>
      <c r="D251" s="1"/>
      <c r="E251" s="1"/>
      <c r="F251" s="1"/>
      <c r="G251" s="1">
        <v>5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>
        <v>1</v>
      </c>
      <c r="T251" s="1">
        <v>1</v>
      </c>
      <c r="U251" s="1">
        <v>1</v>
      </c>
      <c r="V251" s="1">
        <v>1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>
        <v>1</v>
      </c>
      <c r="AV251" s="1">
        <v>1</v>
      </c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63"/>
    </row>
    <row r="252" spans="2:113" x14ac:dyDescent="0.25">
      <c r="B252" s="62" t="s">
        <v>800</v>
      </c>
      <c r="C252" s="1"/>
      <c r="D252" s="1">
        <v>5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>
        <v>1</v>
      </c>
      <c r="X252" s="1">
        <v>1</v>
      </c>
      <c r="Y252" s="1">
        <v>1</v>
      </c>
      <c r="Z252" s="1">
        <v>1</v>
      </c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>
        <v>1</v>
      </c>
      <c r="AV252" s="1">
        <v>1</v>
      </c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63"/>
    </row>
    <row r="253" spans="2:113" x14ac:dyDescent="0.25">
      <c r="B253" s="62" t="s">
        <v>801</v>
      </c>
      <c r="C253" s="1"/>
      <c r="D253" s="1"/>
      <c r="E253" s="1"/>
      <c r="F253" s="1">
        <v>5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>
        <v>1</v>
      </c>
      <c r="X253" s="1">
        <v>1</v>
      </c>
      <c r="Y253" s="1">
        <v>1</v>
      </c>
      <c r="Z253" s="1">
        <v>1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>
        <v>1</v>
      </c>
      <c r="AV253" s="1">
        <v>1</v>
      </c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63"/>
    </row>
    <row r="254" spans="2:113" x14ac:dyDescent="0.25">
      <c r="B254" s="62" t="s">
        <v>802</v>
      </c>
      <c r="C254" s="1"/>
      <c r="D254" s="1"/>
      <c r="E254" s="1"/>
      <c r="F254" s="1"/>
      <c r="G254" s="1">
        <v>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>
        <v>1</v>
      </c>
      <c r="X254" s="1">
        <v>1</v>
      </c>
      <c r="Y254" s="1">
        <v>1</v>
      </c>
      <c r="Z254" s="1">
        <v>1</v>
      </c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>
        <v>1</v>
      </c>
      <c r="AV254" s="1">
        <v>1</v>
      </c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63"/>
    </row>
    <row r="255" spans="2:113" x14ac:dyDescent="0.25">
      <c r="B255" s="62" t="s">
        <v>821</v>
      </c>
      <c r="C255" s="1"/>
      <c r="D255" s="1">
        <v>5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>
        <v>1</v>
      </c>
      <c r="AB255" s="1">
        <v>1</v>
      </c>
      <c r="AC255" s="1">
        <v>1</v>
      </c>
      <c r="AD255" s="1">
        <v>1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>
        <v>1</v>
      </c>
      <c r="AV255" s="1">
        <v>1</v>
      </c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63"/>
    </row>
    <row r="256" spans="2:113" x14ac:dyDescent="0.25">
      <c r="B256" s="62" t="s">
        <v>822</v>
      </c>
      <c r="C256" s="1"/>
      <c r="D256" s="1"/>
      <c r="E256" s="1"/>
      <c r="F256" s="1">
        <v>5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>
        <v>1</v>
      </c>
      <c r="AB256" s="1">
        <v>1</v>
      </c>
      <c r="AC256" s="1">
        <v>1</v>
      </c>
      <c r="AD256" s="1">
        <v>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>
        <v>1</v>
      </c>
      <c r="AV256" s="1">
        <v>1</v>
      </c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63"/>
    </row>
    <row r="257" spans="2:113" x14ac:dyDescent="0.25">
      <c r="B257" s="62" t="s">
        <v>823</v>
      </c>
      <c r="C257" s="1"/>
      <c r="D257" s="1"/>
      <c r="E257" s="1"/>
      <c r="F257" s="1"/>
      <c r="G257" s="1">
        <v>5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>
        <v>1</v>
      </c>
      <c r="AB257" s="1">
        <v>1</v>
      </c>
      <c r="AC257" s="1">
        <v>1</v>
      </c>
      <c r="AD257" s="1">
        <v>1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>
        <v>1</v>
      </c>
      <c r="AV257" s="1">
        <v>1</v>
      </c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63"/>
    </row>
    <row r="258" spans="2:113" x14ac:dyDescent="0.25">
      <c r="B258" s="62" t="s">
        <v>830</v>
      </c>
      <c r="C258" s="1"/>
      <c r="D258" s="1">
        <v>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>
        <v>1</v>
      </c>
      <c r="AF258" s="1">
        <v>1</v>
      </c>
      <c r="AG258" s="1">
        <v>1</v>
      </c>
      <c r="AH258" s="1">
        <v>1</v>
      </c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>
        <v>1</v>
      </c>
      <c r="AV258" s="1">
        <v>1</v>
      </c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63"/>
    </row>
    <row r="259" spans="2:113" x14ac:dyDescent="0.25">
      <c r="B259" s="62" t="s">
        <v>831</v>
      </c>
      <c r="C259" s="1"/>
      <c r="D259" s="1"/>
      <c r="E259" s="1"/>
      <c r="F259" s="1">
        <v>5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>
        <v>1</v>
      </c>
      <c r="AF259" s="1">
        <v>1</v>
      </c>
      <c r="AG259" s="1">
        <v>1</v>
      </c>
      <c r="AH259" s="1">
        <v>1</v>
      </c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>
        <v>1</v>
      </c>
      <c r="AV259" s="1">
        <v>1</v>
      </c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63"/>
    </row>
    <row r="260" spans="2:113" x14ac:dyDescent="0.25">
      <c r="B260" s="62" t="s">
        <v>832</v>
      </c>
      <c r="C260" s="1"/>
      <c r="D260" s="1"/>
      <c r="E260" s="1"/>
      <c r="F260" s="1"/>
      <c r="G260" s="1">
        <v>5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>
        <v>1</v>
      </c>
      <c r="AF260" s="1">
        <v>1</v>
      </c>
      <c r="AG260" s="1">
        <v>1</v>
      </c>
      <c r="AH260" s="1">
        <v>1</v>
      </c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>
        <v>1</v>
      </c>
      <c r="AV260" s="1">
        <v>1</v>
      </c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63"/>
    </row>
    <row r="261" spans="2:113" x14ac:dyDescent="0.25">
      <c r="B261" s="62" t="s">
        <v>839</v>
      </c>
      <c r="C261" s="1"/>
      <c r="D261" s="1">
        <v>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>
        <v>1</v>
      </c>
      <c r="AJ261" s="1">
        <v>1</v>
      </c>
      <c r="AK261" s="1">
        <v>1</v>
      </c>
      <c r="AL261" s="1">
        <v>1</v>
      </c>
      <c r="AM261" s="1"/>
      <c r="AN261" s="1"/>
      <c r="AO261" s="1"/>
      <c r="AP261" s="1"/>
      <c r="AQ261" s="1"/>
      <c r="AR261" s="1"/>
      <c r="AS261" s="1"/>
      <c r="AT261" s="1"/>
      <c r="AU261" s="1">
        <v>1</v>
      </c>
      <c r="AV261" s="1">
        <v>1</v>
      </c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63"/>
    </row>
    <row r="262" spans="2:113" x14ac:dyDescent="0.25">
      <c r="B262" s="62" t="s">
        <v>840</v>
      </c>
      <c r="C262" s="1"/>
      <c r="D262" s="1"/>
      <c r="E262" s="1"/>
      <c r="F262" s="1">
        <v>5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>
        <v>1</v>
      </c>
      <c r="AJ262" s="1">
        <v>1</v>
      </c>
      <c r="AK262" s="1">
        <v>1</v>
      </c>
      <c r="AL262" s="1">
        <v>1</v>
      </c>
      <c r="AM262" s="1"/>
      <c r="AN262" s="1"/>
      <c r="AO262" s="1"/>
      <c r="AP262" s="1"/>
      <c r="AQ262" s="1"/>
      <c r="AR262" s="1"/>
      <c r="AS262" s="1"/>
      <c r="AT262" s="1"/>
      <c r="AU262" s="1">
        <v>1</v>
      </c>
      <c r="AV262" s="1">
        <v>1</v>
      </c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63"/>
    </row>
    <row r="263" spans="2:113" x14ac:dyDescent="0.25">
      <c r="B263" s="62" t="s">
        <v>841</v>
      </c>
      <c r="C263" s="1"/>
      <c r="D263" s="1"/>
      <c r="E263" s="1"/>
      <c r="F263" s="1"/>
      <c r="G263" s="1">
        <v>5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>
        <v>1</v>
      </c>
      <c r="AJ263" s="1">
        <v>1</v>
      </c>
      <c r="AK263" s="1">
        <v>1</v>
      </c>
      <c r="AL263" s="1">
        <v>1</v>
      </c>
      <c r="AM263" s="1"/>
      <c r="AN263" s="1"/>
      <c r="AO263" s="1"/>
      <c r="AP263" s="1"/>
      <c r="AQ263" s="1"/>
      <c r="AR263" s="1"/>
      <c r="AS263" s="1"/>
      <c r="AT263" s="1"/>
      <c r="AU263" s="1">
        <v>1</v>
      </c>
      <c r="AV263" s="1">
        <v>1</v>
      </c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63"/>
    </row>
    <row r="264" spans="2:113" x14ac:dyDescent="0.25">
      <c r="B264" s="62" t="s">
        <v>851</v>
      </c>
      <c r="C264" s="1"/>
      <c r="D264" s="1">
        <v>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>
        <v>1</v>
      </c>
      <c r="AN264" s="1">
        <v>1</v>
      </c>
      <c r="AO264" s="1">
        <v>1</v>
      </c>
      <c r="AP264" s="1">
        <v>1</v>
      </c>
      <c r="AQ264" s="1"/>
      <c r="AR264" s="1"/>
      <c r="AS264" s="1"/>
      <c r="AT264" s="1"/>
      <c r="AU264" s="1">
        <v>1</v>
      </c>
      <c r="AV264" s="1">
        <v>1</v>
      </c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63"/>
    </row>
    <row r="265" spans="2:113" x14ac:dyDescent="0.25">
      <c r="B265" s="62" t="s">
        <v>852</v>
      </c>
      <c r="C265" s="1"/>
      <c r="D265" s="1"/>
      <c r="E265" s="1"/>
      <c r="F265" s="1">
        <v>5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>
        <v>1</v>
      </c>
      <c r="AN265" s="1">
        <v>1</v>
      </c>
      <c r="AO265" s="1">
        <v>1</v>
      </c>
      <c r="AP265" s="1">
        <v>1</v>
      </c>
      <c r="AQ265" s="1"/>
      <c r="AR265" s="1"/>
      <c r="AS265" s="1"/>
      <c r="AT265" s="1"/>
      <c r="AU265" s="1">
        <v>1</v>
      </c>
      <c r="AV265" s="1">
        <v>1</v>
      </c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63"/>
    </row>
    <row r="266" spans="2:113" x14ac:dyDescent="0.25">
      <c r="B266" s="62" t="s">
        <v>853</v>
      </c>
      <c r="C266" s="1"/>
      <c r="D266" s="1"/>
      <c r="E266" s="1"/>
      <c r="F266" s="1"/>
      <c r="G266" s="1">
        <v>5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>
        <v>1</v>
      </c>
      <c r="AN266" s="1">
        <v>1</v>
      </c>
      <c r="AO266" s="1">
        <v>1</v>
      </c>
      <c r="AP266" s="1">
        <v>1</v>
      </c>
      <c r="AQ266" s="1"/>
      <c r="AR266" s="1"/>
      <c r="AS266" s="1"/>
      <c r="AT266" s="1"/>
      <c r="AU266" s="1">
        <v>1</v>
      </c>
      <c r="AV266" s="1">
        <v>1</v>
      </c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63"/>
    </row>
    <row r="267" spans="2:113" x14ac:dyDescent="0.25">
      <c r="B267" s="62" t="s">
        <v>860</v>
      </c>
      <c r="C267" s="1"/>
      <c r="D267" s="1">
        <v>5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63"/>
    </row>
    <row r="268" spans="2:113" x14ac:dyDescent="0.25">
      <c r="B268" s="62" t="s">
        <v>861</v>
      </c>
      <c r="C268" s="1"/>
      <c r="D268" s="1"/>
      <c r="E268" s="1"/>
      <c r="F268" s="1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63"/>
    </row>
    <row r="269" spans="2:113" x14ac:dyDescent="0.25">
      <c r="B269" s="62" t="s">
        <v>862</v>
      </c>
      <c r="C269" s="1"/>
      <c r="D269" s="1"/>
      <c r="E269" s="1"/>
      <c r="F269" s="1"/>
      <c r="G269" s="1">
        <v>5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63"/>
    </row>
    <row r="270" spans="2:113" x14ac:dyDescent="0.25">
      <c r="B270" s="64" t="s">
        <v>758</v>
      </c>
      <c r="C270" s="1"/>
      <c r="D270" s="1"/>
      <c r="E270" s="1"/>
      <c r="F270" s="1"/>
      <c r="G270" s="1"/>
      <c r="H270" s="1"/>
      <c r="I270" s="1">
        <v>10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>
        <v>1</v>
      </c>
      <c r="AY270" s="1">
        <v>1</v>
      </c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>
        <v>1</v>
      </c>
      <c r="CC270" s="1">
        <v>1</v>
      </c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63"/>
    </row>
    <row r="271" spans="2:113" x14ac:dyDescent="0.25">
      <c r="B271" s="64" t="s">
        <v>759</v>
      </c>
      <c r="C271" s="1"/>
      <c r="D271" s="1"/>
      <c r="E271" s="1"/>
      <c r="F271" s="1"/>
      <c r="G271" s="1"/>
      <c r="H271" s="1"/>
      <c r="I271" s="1"/>
      <c r="J271" s="1"/>
      <c r="K271" s="1">
        <v>10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>
        <v>1</v>
      </c>
      <c r="AY271" s="1">
        <v>1</v>
      </c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>
        <v>1</v>
      </c>
      <c r="CC271" s="1">
        <v>1</v>
      </c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63"/>
    </row>
    <row r="272" spans="2:113" x14ac:dyDescent="0.25">
      <c r="B272" s="64" t="s">
        <v>760</v>
      </c>
      <c r="C272" s="1"/>
      <c r="D272" s="1"/>
      <c r="E272" s="1"/>
      <c r="F272" s="1"/>
      <c r="G272" s="1"/>
      <c r="H272" s="1"/>
      <c r="I272" s="1"/>
      <c r="J272" s="1"/>
      <c r="K272" s="1"/>
      <c r="L272" s="1">
        <v>10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>
        <v>1</v>
      </c>
      <c r="AY272" s="1">
        <v>1</v>
      </c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>
        <v>1</v>
      </c>
      <c r="CC272" s="1">
        <v>1</v>
      </c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63"/>
    </row>
    <row r="273" spans="2:113" x14ac:dyDescent="0.25">
      <c r="B273" s="64" t="s">
        <v>764</v>
      </c>
      <c r="C273" s="1"/>
      <c r="D273" s="1"/>
      <c r="E273" s="1"/>
      <c r="F273" s="1"/>
      <c r="G273" s="1"/>
      <c r="H273" s="1"/>
      <c r="I273" s="1">
        <v>10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>
        <v>1</v>
      </c>
      <c r="BA273" s="1">
        <v>1</v>
      </c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>
        <v>1</v>
      </c>
      <c r="CC273" s="1">
        <v>1</v>
      </c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63"/>
    </row>
    <row r="274" spans="2:113" x14ac:dyDescent="0.25">
      <c r="B274" s="64" t="s">
        <v>765</v>
      </c>
      <c r="C274" s="1"/>
      <c r="D274" s="1"/>
      <c r="E274" s="1"/>
      <c r="F274" s="1"/>
      <c r="G274" s="1"/>
      <c r="H274" s="1"/>
      <c r="I274" s="1"/>
      <c r="J274" s="1"/>
      <c r="K274" s="1">
        <v>10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>
        <v>1</v>
      </c>
      <c r="BA274" s="1">
        <v>1</v>
      </c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>
        <v>1</v>
      </c>
      <c r="CC274" s="1">
        <v>1</v>
      </c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63"/>
    </row>
    <row r="275" spans="2:113" x14ac:dyDescent="0.25">
      <c r="B275" s="64" t="s">
        <v>766</v>
      </c>
      <c r="C275" s="1"/>
      <c r="D275" s="1"/>
      <c r="E275" s="1"/>
      <c r="F275" s="1"/>
      <c r="G275" s="1"/>
      <c r="H275" s="1"/>
      <c r="I275" s="1"/>
      <c r="J275" s="1"/>
      <c r="K275" s="1"/>
      <c r="L275" s="1">
        <v>10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>
        <v>1</v>
      </c>
      <c r="BA275" s="1">
        <v>1</v>
      </c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>
        <v>1</v>
      </c>
      <c r="CC275" s="1">
        <v>1</v>
      </c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63"/>
    </row>
    <row r="276" spans="2:113" x14ac:dyDescent="0.25">
      <c r="B276" s="64" t="s">
        <v>770</v>
      </c>
      <c r="C276" s="1"/>
      <c r="D276" s="1"/>
      <c r="E276" s="1"/>
      <c r="F276" s="1"/>
      <c r="G276" s="1"/>
      <c r="H276" s="1"/>
      <c r="I276" s="1">
        <v>10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>
        <v>1</v>
      </c>
      <c r="BC276" s="1">
        <v>1</v>
      </c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>
        <v>1</v>
      </c>
      <c r="CC276" s="1">
        <v>1</v>
      </c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63"/>
    </row>
    <row r="277" spans="2:113" x14ac:dyDescent="0.25">
      <c r="B277" s="64" t="s">
        <v>771</v>
      </c>
      <c r="C277" s="1"/>
      <c r="D277" s="1"/>
      <c r="E277" s="1"/>
      <c r="F277" s="1"/>
      <c r="G277" s="1"/>
      <c r="H277" s="1"/>
      <c r="I277" s="1"/>
      <c r="J277" s="1"/>
      <c r="K277" s="1">
        <v>10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>
        <v>1</v>
      </c>
      <c r="BC277" s="1">
        <v>1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>
        <v>1</v>
      </c>
      <c r="CC277" s="1">
        <v>1</v>
      </c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63"/>
    </row>
    <row r="278" spans="2:113" x14ac:dyDescent="0.25">
      <c r="B278" s="64" t="s">
        <v>772</v>
      </c>
      <c r="C278" s="1"/>
      <c r="D278" s="1"/>
      <c r="E278" s="1"/>
      <c r="F278" s="1"/>
      <c r="G278" s="1"/>
      <c r="H278" s="1"/>
      <c r="I278" s="1"/>
      <c r="J278" s="1"/>
      <c r="K278" s="1"/>
      <c r="L278" s="1">
        <v>10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>
        <v>1</v>
      </c>
      <c r="BC278" s="1">
        <v>1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>
        <v>1</v>
      </c>
      <c r="CC278" s="1">
        <v>1</v>
      </c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63"/>
    </row>
    <row r="279" spans="2:113" x14ac:dyDescent="0.25">
      <c r="B279" s="64" t="s">
        <v>779</v>
      </c>
      <c r="C279" s="1"/>
      <c r="D279" s="1"/>
      <c r="E279" s="1"/>
      <c r="F279" s="1"/>
      <c r="G279" s="1"/>
      <c r="H279" s="1"/>
      <c r="I279" s="1">
        <v>10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>
        <v>1</v>
      </c>
      <c r="BE279" s="1">
        <v>1</v>
      </c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>
        <v>1</v>
      </c>
      <c r="CC279" s="1">
        <v>1</v>
      </c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63"/>
    </row>
    <row r="280" spans="2:113" x14ac:dyDescent="0.25">
      <c r="B280" s="64" t="s">
        <v>780</v>
      </c>
      <c r="C280" s="1"/>
      <c r="D280" s="1"/>
      <c r="E280" s="1"/>
      <c r="F280" s="1"/>
      <c r="G280" s="1"/>
      <c r="H280" s="1"/>
      <c r="I280" s="1"/>
      <c r="J280" s="1"/>
      <c r="K280" s="1">
        <v>10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>
        <v>1</v>
      </c>
      <c r="BE280" s="1">
        <v>1</v>
      </c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>
        <v>1</v>
      </c>
      <c r="CC280" s="1">
        <v>1</v>
      </c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63"/>
    </row>
    <row r="281" spans="2:113" x14ac:dyDescent="0.25">
      <c r="B281" s="64" t="s">
        <v>781</v>
      </c>
      <c r="C281" s="1"/>
      <c r="D281" s="1"/>
      <c r="E281" s="1"/>
      <c r="F281" s="1"/>
      <c r="G281" s="1"/>
      <c r="H281" s="1"/>
      <c r="I281" s="1"/>
      <c r="J281" s="1"/>
      <c r="K281" s="1"/>
      <c r="L281" s="1">
        <v>10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>
        <v>1</v>
      </c>
      <c r="BE281" s="1">
        <v>1</v>
      </c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>
        <v>1</v>
      </c>
      <c r="CC281" s="1">
        <v>1</v>
      </c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63"/>
    </row>
    <row r="282" spans="2:113" x14ac:dyDescent="0.25">
      <c r="B282" s="64" t="s">
        <v>785</v>
      </c>
      <c r="C282" s="1"/>
      <c r="D282" s="1"/>
      <c r="E282" s="1"/>
      <c r="F282" s="1"/>
      <c r="G282" s="1"/>
      <c r="H282" s="1"/>
      <c r="I282" s="1">
        <v>10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>
        <v>1</v>
      </c>
      <c r="BG282" s="1">
        <v>1</v>
      </c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>
        <v>1</v>
      </c>
      <c r="CC282" s="1">
        <v>1</v>
      </c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63"/>
    </row>
    <row r="283" spans="2:113" x14ac:dyDescent="0.25">
      <c r="B283" s="64" t="s">
        <v>786</v>
      </c>
      <c r="C283" s="1"/>
      <c r="D283" s="1"/>
      <c r="E283" s="1"/>
      <c r="F283" s="1"/>
      <c r="G283" s="1"/>
      <c r="H283" s="1"/>
      <c r="I283" s="1"/>
      <c r="J283" s="1"/>
      <c r="K283" s="1">
        <v>10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>
        <v>1</v>
      </c>
      <c r="BG283" s="1">
        <v>1</v>
      </c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>
        <v>1</v>
      </c>
      <c r="CC283" s="1">
        <v>1</v>
      </c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63"/>
    </row>
    <row r="284" spans="2:113" x14ac:dyDescent="0.25">
      <c r="B284" s="64" t="s">
        <v>787</v>
      </c>
      <c r="C284" s="1"/>
      <c r="D284" s="1"/>
      <c r="E284" s="1"/>
      <c r="F284" s="1"/>
      <c r="G284" s="1"/>
      <c r="H284" s="1"/>
      <c r="I284" s="1"/>
      <c r="J284" s="1"/>
      <c r="K284" s="1"/>
      <c r="L284" s="1">
        <v>10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>
        <v>1</v>
      </c>
      <c r="BG284" s="1">
        <v>1</v>
      </c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>
        <v>1</v>
      </c>
      <c r="CC284" s="1">
        <v>1</v>
      </c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63"/>
    </row>
    <row r="285" spans="2:113" x14ac:dyDescent="0.25">
      <c r="B285" s="64" t="s">
        <v>794</v>
      </c>
      <c r="C285" s="1"/>
      <c r="D285" s="1"/>
      <c r="E285" s="1"/>
      <c r="F285" s="1"/>
      <c r="G285" s="1"/>
      <c r="H285" s="1"/>
      <c r="I285" s="1">
        <v>10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>
        <v>1</v>
      </c>
      <c r="BI285" s="1">
        <v>1</v>
      </c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>
        <v>1</v>
      </c>
      <c r="CC285" s="1">
        <v>1</v>
      </c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63"/>
    </row>
    <row r="286" spans="2:113" x14ac:dyDescent="0.25">
      <c r="B286" s="64" t="s">
        <v>795</v>
      </c>
      <c r="C286" s="1"/>
      <c r="D286" s="1"/>
      <c r="E286" s="1"/>
      <c r="F286" s="1"/>
      <c r="G286" s="1"/>
      <c r="H286" s="1"/>
      <c r="I286" s="1"/>
      <c r="J286" s="1"/>
      <c r="K286" s="1">
        <v>10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>
        <v>1</v>
      </c>
      <c r="BI286" s="1">
        <v>1</v>
      </c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>
        <v>1</v>
      </c>
      <c r="CC286" s="1">
        <v>1</v>
      </c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63"/>
    </row>
    <row r="287" spans="2:113" x14ac:dyDescent="0.25">
      <c r="B287" s="64" t="s">
        <v>796</v>
      </c>
      <c r="C287" s="1"/>
      <c r="D287" s="1"/>
      <c r="E287" s="1"/>
      <c r="F287" s="1"/>
      <c r="G287" s="1"/>
      <c r="H287" s="1"/>
      <c r="I287" s="1"/>
      <c r="J287" s="1"/>
      <c r="K287" s="1"/>
      <c r="L287" s="1">
        <v>10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>
        <v>1</v>
      </c>
      <c r="BI287" s="1">
        <v>1</v>
      </c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>
        <v>1</v>
      </c>
      <c r="CC287" s="1">
        <v>1</v>
      </c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63"/>
    </row>
    <row r="288" spans="2:113" x14ac:dyDescent="0.25">
      <c r="B288" s="64" t="s">
        <v>803</v>
      </c>
      <c r="C288" s="1"/>
      <c r="D288" s="1"/>
      <c r="E288" s="1"/>
      <c r="F288" s="1"/>
      <c r="G288" s="1"/>
      <c r="H288" s="1"/>
      <c r="I288" s="1">
        <v>10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>
        <v>1</v>
      </c>
      <c r="BK288" s="1">
        <v>1</v>
      </c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>
        <v>1</v>
      </c>
      <c r="CC288" s="1">
        <v>1</v>
      </c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63"/>
    </row>
    <row r="289" spans="2:113" x14ac:dyDescent="0.25">
      <c r="B289" s="64" t="s">
        <v>804</v>
      </c>
      <c r="C289" s="1"/>
      <c r="D289" s="1"/>
      <c r="E289" s="1"/>
      <c r="F289" s="1"/>
      <c r="G289" s="1"/>
      <c r="H289" s="1"/>
      <c r="I289" s="1"/>
      <c r="J289" s="1"/>
      <c r="K289" s="1">
        <v>10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>
        <v>1</v>
      </c>
      <c r="BK289" s="1">
        <v>1</v>
      </c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>
        <v>1</v>
      </c>
      <c r="CC289" s="1">
        <v>1</v>
      </c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63"/>
    </row>
    <row r="290" spans="2:113" x14ac:dyDescent="0.25">
      <c r="B290" s="64" t="s">
        <v>805</v>
      </c>
      <c r="C290" s="1"/>
      <c r="D290" s="1"/>
      <c r="E290" s="1"/>
      <c r="F290" s="1"/>
      <c r="G290" s="1"/>
      <c r="H290" s="1"/>
      <c r="I290" s="1"/>
      <c r="J290" s="1"/>
      <c r="K290" s="1"/>
      <c r="L290" s="1">
        <v>10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>
        <v>1</v>
      </c>
      <c r="BK290" s="1">
        <v>1</v>
      </c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>
        <v>1</v>
      </c>
      <c r="CC290" s="1">
        <v>1</v>
      </c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63"/>
    </row>
    <row r="291" spans="2:113" x14ac:dyDescent="0.25">
      <c r="B291" s="64" t="s">
        <v>809</v>
      </c>
      <c r="C291" s="1"/>
      <c r="D291" s="1"/>
      <c r="E291" s="1"/>
      <c r="F291" s="1"/>
      <c r="G291" s="1"/>
      <c r="H291" s="1"/>
      <c r="I291" s="1">
        <v>10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>
        <v>1</v>
      </c>
      <c r="BM291" s="1">
        <v>1</v>
      </c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>
        <v>1</v>
      </c>
      <c r="CA291" s="1">
        <v>1</v>
      </c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63"/>
    </row>
    <row r="292" spans="2:113" x14ac:dyDescent="0.25">
      <c r="B292" s="64" t="s">
        <v>810</v>
      </c>
      <c r="C292" s="1"/>
      <c r="D292" s="1"/>
      <c r="E292" s="1"/>
      <c r="F292" s="1"/>
      <c r="G292" s="1"/>
      <c r="H292" s="1"/>
      <c r="I292" s="1"/>
      <c r="J292" s="1"/>
      <c r="K292" s="1">
        <v>10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>
        <v>1</v>
      </c>
      <c r="BM292" s="1">
        <v>1</v>
      </c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>
        <v>1</v>
      </c>
      <c r="CA292" s="1">
        <v>1</v>
      </c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63"/>
    </row>
    <row r="293" spans="2:113" x14ac:dyDescent="0.25">
      <c r="B293" s="64" t="s">
        <v>811</v>
      </c>
      <c r="C293" s="1"/>
      <c r="D293" s="1"/>
      <c r="E293" s="1"/>
      <c r="F293" s="1"/>
      <c r="G293" s="1"/>
      <c r="H293" s="1"/>
      <c r="I293" s="1"/>
      <c r="J293" s="1"/>
      <c r="K293" s="1"/>
      <c r="L293" s="1">
        <v>10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>
        <v>1</v>
      </c>
      <c r="BM293" s="1">
        <v>1</v>
      </c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>
        <v>1</v>
      </c>
      <c r="CA293" s="1">
        <v>1</v>
      </c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63"/>
    </row>
    <row r="294" spans="2:113" x14ac:dyDescent="0.25">
      <c r="B294" s="64" t="s">
        <v>815</v>
      </c>
      <c r="C294" s="1"/>
      <c r="D294" s="1"/>
      <c r="E294" s="1"/>
      <c r="F294" s="1"/>
      <c r="G294" s="1"/>
      <c r="H294" s="1"/>
      <c r="I294" s="1">
        <v>10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>
        <v>1</v>
      </c>
      <c r="BO294" s="1">
        <v>1</v>
      </c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>
        <v>1</v>
      </c>
      <c r="CA294" s="1">
        <v>1</v>
      </c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63"/>
    </row>
    <row r="295" spans="2:113" x14ac:dyDescent="0.25">
      <c r="B295" s="64" t="s">
        <v>816</v>
      </c>
      <c r="C295" s="1"/>
      <c r="D295" s="1"/>
      <c r="E295" s="1"/>
      <c r="F295" s="1"/>
      <c r="G295" s="1"/>
      <c r="H295" s="1"/>
      <c r="I295" s="1"/>
      <c r="J295" s="1"/>
      <c r="K295" s="1">
        <v>10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1</v>
      </c>
      <c r="BO295" s="1">
        <v>1</v>
      </c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>
        <v>1</v>
      </c>
      <c r="CA295" s="1">
        <v>1</v>
      </c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63"/>
    </row>
    <row r="296" spans="2:113" x14ac:dyDescent="0.25">
      <c r="B296" s="64" t="s">
        <v>817</v>
      </c>
      <c r="C296" s="1"/>
      <c r="D296" s="1"/>
      <c r="E296" s="1"/>
      <c r="F296" s="1"/>
      <c r="G296" s="1"/>
      <c r="H296" s="1"/>
      <c r="I296" s="1"/>
      <c r="J296" s="1"/>
      <c r="K296" s="1"/>
      <c r="L296" s="1">
        <v>10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>
        <v>1</v>
      </c>
      <c r="BO296" s="1">
        <v>1</v>
      </c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>
        <v>1</v>
      </c>
      <c r="CA296" s="1">
        <v>1</v>
      </c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63"/>
    </row>
    <row r="297" spans="2:113" x14ac:dyDescent="0.25">
      <c r="B297" s="64" t="s">
        <v>824</v>
      </c>
      <c r="C297" s="1"/>
      <c r="D297" s="1"/>
      <c r="E297" s="1"/>
      <c r="F297" s="1"/>
      <c r="G297" s="1"/>
      <c r="H297" s="1"/>
      <c r="I297" s="1">
        <v>10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>
        <v>1</v>
      </c>
      <c r="BQ297" s="1">
        <v>1</v>
      </c>
      <c r="BR297" s="1"/>
      <c r="BS297" s="1"/>
      <c r="BT297" s="1"/>
      <c r="BU297" s="1"/>
      <c r="BV297" s="1"/>
      <c r="BW297" s="1"/>
      <c r="BX297" s="1"/>
      <c r="BY297" s="1"/>
      <c r="BZ297" s="1">
        <v>1</v>
      </c>
      <c r="CA297" s="1">
        <v>1</v>
      </c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63"/>
    </row>
    <row r="298" spans="2:113" x14ac:dyDescent="0.25">
      <c r="B298" s="64" t="s">
        <v>825</v>
      </c>
      <c r="C298" s="1"/>
      <c r="D298" s="1"/>
      <c r="E298" s="1"/>
      <c r="F298" s="1"/>
      <c r="G298" s="1"/>
      <c r="H298" s="1"/>
      <c r="I298" s="1"/>
      <c r="J298" s="1"/>
      <c r="K298" s="1">
        <v>10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>
        <v>1</v>
      </c>
      <c r="BQ298" s="1">
        <v>1</v>
      </c>
      <c r="BR298" s="1"/>
      <c r="BS298" s="1"/>
      <c r="BT298" s="1"/>
      <c r="BU298" s="1"/>
      <c r="BV298" s="1"/>
      <c r="BW298" s="1"/>
      <c r="BX298" s="1"/>
      <c r="BY298" s="1"/>
      <c r="BZ298" s="1">
        <v>1</v>
      </c>
      <c r="CA298" s="1">
        <v>1</v>
      </c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63"/>
    </row>
    <row r="299" spans="2:113" x14ac:dyDescent="0.25">
      <c r="B299" s="64" t="s">
        <v>826</v>
      </c>
      <c r="C299" s="1"/>
      <c r="D299" s="1"/>
      <c r="E299" s="1"/>
      <c r="F299" s="1"/>
      <c r="G299" s="1"/>
      <c r="H299" s="1"/>
      <c r="I299" s="1"/>
      <c r="J299" s="1"/>
      <c r="K299" s="1"/>
      <c r="L299" s="1">
        <v>10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>
        <v>1</v>
      </c>
      <c r="BQ299" s="1">
        <v>1</v>
      </c>
      <c r="BR299" s="1"/>
      <c r="BS299" s="1"/>
      <c r="BT299" s="1"/>
      <c r="BU299" s="1"/>
      <c r="BV299" s="1"/>
      <c r="BW299" s="1"/>
      <c r="BX299" s="1"/>
      <c r="BY299" s="1"/>
      <c r="BZ299" s="1">
        <v>1</v>
      </c>
      <c r="CA299" s="1">
        <v>1</v>
      </c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63"/>
    </row>
    <row r="300" spans="2:113" x14ac:dyDescent="0.25">
      <c r="B300" s="64" t="s">
        <v>833</v>
      </c>
      <c r="C300" s="1"/>
      <c r="D300" s="1"/>
      <c r="E300" s="1"/>
      <c r="F300" s="1"/>
      <c r="G300" s="1"/>
      <c r="H300" s="1"/>
      <c r="I300" s="1">
        <v>10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>
        <v>1</v>
      </c>
      <c r="BS300" s="1">
        <v>1</v>
      </c>
      <c r="BT300" s="1"/>
      <c r="BU300" s="1"/>
      <c r="BV300" s="1"/>
      <c r="BW300" s="1"/>
      <c r="BX300" s="1"/>
      <c r="BY300" s="1"/>
      <c r="BZ300" s="1">
        <v>1</v>
      </c>
      <c r="CA300" s="1">
        <v>1</v>
      </c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63"/>
    </row>
    <row r="301" spans="2:113" x14ac:dyDescent="0.25">
      <c r="B301" s="64" t="s">
        <v>834</v>
      </c>
      <c r="C301" s="1"/>
      <c r="D301" s="1"/>
      <c r="E301" s="1"/>
      <c r="F301" s="1"/>
      <c r="G301" s="1"/>
      <c r="H301" s="1"/>
      <c r="I301" s="1"/>
      <c r="J301" s="1"/>
      <c r="K301" s="1">
        <v>10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>
        <v>1</v>
      </c>
      <c r="BS301" s="1">
        <v>1</v>
      </c>
      <c r="BT301" s="1"/>
      <c r="BU301" s="1"/>
      <c r="BV301" s="1"/>
      <c r="BW301" s="1"/>
      <c r="BX301" s="1"/>
      <c r="BY301" s="1"/>
      <c r="BZ301" s="1">
        <v>1</v>
      </c>
      <c r="CA301" s="1">
        <v>1</v>
      </c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63"/>
    </row>
    <row r="302" spans="2:113" x14ac:dyDescent="0.25">
      <c r="B302" s="64" t="s">
        <v>835</v>
      </c>
      <c r="C302" s="1"/>
      <c r="D302" s="1"/>
      <c r="E302" s="1"/>
      <c r="F302" s="1"/>
      <c r="G302" s="1"/>
      <c r="H302" s="1"/>
      <c r="I302" s="1"/>
      <c r="J302" s="1"/>
      <c r="K302" s="1"/>
      <c r="L302" s="1">
        <v>10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>
        <v>1</v>
      </c>
      <c r="BS302" s="1">
        <v>1</v>
      </c>
      <c r="BT302" s="1"/>
      <c r="BU302" s="1"/>
      <c r="BV302" s="1"/>
      <c r="BW302" s="1"/>
      <c r="BX302" s="1"/>
      <c r="BY302" s="1"/>
      <c r="BZ302" s="1">
        <v>1</v>
      </c>
      <c r="CA302" s="1">
        <v>1</v>
      </c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63"/>
    </row>
    <row r="303" spans="2:113" x14ac:dyDescent="0.25">
      <c r="B303" s="64" t="s">
        <v>842</v>
      </c>
      <c r="C303" s="1"/>
      <c r="D303" s="1"/>
      <c r="E303" s="1"/>
      <c r="F303" s="1"/>
      <c r="G303" s="1"/>
      <c r="H303" s="1"/>
      <c r="I303" s="1">
        <v>10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>
        <v>1</v>
      </c>
      <c r="BU303" s="1">
        <v>1</v>
      </c>
      <c r="BV303" s="1"/>
      <c r="BW303" s="1"/>
      <c r="BX303" s="1"/>
      <c r="BY303" s="1"/>
      <c r="BZ303" s="1">
        <v>1</v>
      </c>
      <c r="CA303" s="1">
        <v>1</v>
      </c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63"/>
    </row>
    <row r="304" spans="2:113" x14ac:dyDescent="0.25">
      <c r="B304" s="64" t="s">
        <v>843</v>
      </c>
      <c r="C304" s="1"/>
      <c r="D304" s="1"/>
      <c r="E304" s="1"/>
      <c r="F304" s="1"/>
      <c r="G304" s="1"/>
      <c r="H304" s="1"/>
      <c r="I304" s="1"/>
      <c r="J304" s="1"/>
      <c r="K304" s="1">
        <v>10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>
        <v>1</v>
      </c>
      <c r="BU304" s="1">
        <v>1</v>
      </c>
      <c r="BV304" s="1"/>
      <c r="BW304" s="1"/>
      <c r="BX304" s="1"/>
      <c r="BY304" s="1"/>
      <c r="BZ304" s="1">
        <v>1</v>
      </c>
      <c r="CA304" s="1">
        <v>1</v>
      </c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63"/>
    </row>
    <row r="305" spans="2:113" x14ac:dyDescent="0.25">
      <c r="B305" s="64" t="s">
        <v>844</v>
      </c>
      <c r="C305" s="1"/>
      <c r="D305" s="1"/>
      <c r="E305" s="1"/>
      <c r="F305" s="1"/>
      <c r="G305" s="1"/>
      <c r="H305" s="1"/>
      <c r="I305" s="1"/>
      <c r="J305" s="1"/>
      <c r="K305" s="1"/>
      <c r="L305" s="1">
        <v>10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>
        <v>1</v>
      </c>
      <c r="BU305" s="1">
        <v>1</v>
      </c>
      <c r="BV305" s="1"/>
      <c r="BW305" s="1"/>
      <c r="BX305" s="1"/>
      <c r="BY305" s="1"/>
      <c r="BZ305" s="1">
        <v>1</v>
      </c>
      <c r="CA305" s="1">
        <v>1</v>
      </c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63"/>
    </row>
    <row r="306" spans="2:113" x14ac:dyDescent="0.25">
      <c r="B306" s="64" t="s">
        <v>854</v>
      </c>
      <c r="C306" s="1"/>
      <c r="D306" s="1"/>
      <c r="E306" s="1"/>
      <c r="F306" s="1"/>
      <c r="G306" s="1"/>
      <c r="H306" s="1"/>
      <c r="I306" s="1">
        <v>10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>
        <v>1</v>
      </c>
      <c r="BW306" s="1">
        <v>1</v>
      </c>
      <c r="BX306" s="1"/>
      <c r="BY306" s="1"/>
      <c r="BZ306" s="1">
        <v>1</v>
      </c>
      <c r="CA306" s="1">
        <v>1</v>
      </c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63"/>
    </row>
    <row r="307" spans="2:113" x14ac:dyDescent="0.25">
      <c r="B307" s="64" t="s">
        <v>855</v>
      </c>
      <c r="C307" s="1"/>
      <c r="D307" s="1"/>
      <c r="E307" s="1"/>
      <c r="F307" s="1"/>
      <c r="G307" s="1"/>
      <c r="H307" s="1"/>
      <c r="I307" s="1"/>
      <c r="J307" s="1"/>
      <c r="K307" s="1">
        <v>10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>
        <v>1</v>
      </c>
      <c r="BW307" s="1">
        <v>1</v>
      </c>
      <c r="BX307" s="1"/>
      <c r="BY307" s="1"/>
      <c r="BZ307" s="1">
        <v>1</v>
      </c>
      <c r="CA307" s="1">
        <v>1</v>
      </c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63"/>
    </row>
    <row r="308" spans="2:113" x14ac:dyDescent="0.25">
      <c r="B308" s="64" t="s">
        <v>856</v>
      </c>
      <c r="C308" s="1"/>
      <c r="D308" s="1"/>
      <c r="E308" s="1"/>
      <c r="F308" s="1"/>
      <c r="G308" s="1"/>
      <c r="H308" s="1"/>
      <c r="I308" s="1"/>
      <c r="J308" s="1"/>
      <c r="K308" s="1"/>
      <c r="L308" s="1">
        <v>10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>
        <v>1</v>
      </c>
      <c r="BW308" s="1">
        <v>1</v>
      </c>
      <c r="BX308" s="1"/>
      <c r="BY308" s="1"/>
      <c r="BZ308" s="1">
        <v>1</v>
      </c>
      <c r="CA308" s="1">
        <v>1</v>
      </c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63"/>
    </row>
    <row r="309" spans="2:113" x14ac:dyDescent="0.25">
      <c r="B309" s="64" t="s">
        <v>863</v>
      </c>
      <c r="C309" s="1"/>
      <c r="D309" s="1"/>
      <c r="E309" s="1"/>
      <c r="F309" s="1"/>
      <c r="G309" s="1"/>
      <c r="H309" s="1"/>
      <c r="I309" s="1">
        <v>10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>
        <v>1</v>
      </c>
      <c r="BY309" s="1">
        <v>1</v>
      </c>
      <c r="BZ309" s="1">
        <v>1</v>
      </c>
      <c r="CA309" s="1">
        <v>1</v>
      </c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63"/>
    </row>
    <row r="310" spans="2:113" x14ac:dyDescent="0.25">
      <c r="B310" s="64" t="s">
        <v>864</v>
      </c>
      <c r="C310" s="1"/>
      <c r="D310" s="1"/>
      <c r="E310" s="1"/>
      <c r="F310" s="1"/>
      <c r="G310" s="1"/>
      <c r="H310" s="1"/>
      <c r="I310" s="1"/>
      <c r="J310" s="1"/>
      <c r="K310" s="1">
        <v>10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>
        <v>1</v>
      </c>
      <c r="BY310" s="1">
        <v>1</v>
      </c>
      <c r="BZ310" s="1">
        <v>1</v>
      </c>
      <c r="CA310" s="1">
        <v>1</v>
      </c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63"/>
    </row>
    <row r="311" spans="2:113" x14ac:dyDescent="0.25">
      <c r="B311" s="64" t="s">
        <v>865</v>
      </c>
      <c r="C311" s="1"/>
      <c r="D311" s="1"/>
      <c r="E311" s="1"/>
      <c r="F311" s="1"/>
      <c r="G311" s="1"/>
      <c r="H311" s="1"/>
      <c r="I311" s="1"/>
      <c r="J311" s="1"/>
      <c r="K311" s="1"/>
      <c r="L311" s="1">
        <v>10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>
        <v>1</v>
      </c>
      <c r="BY311" s="1">
        <v>1</v>
      </c>
      <c r="BZ311" s="1">
        <v>1</v>
      </c>
      <c r="CA311" s="1">
        <v>1</v>
      </c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63"/>
    </row>
    <row r="312" spans="2:113" x14ac:dyDescent="0.25">
      <c r="B312" s="65" t="s">
        <v>761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>
        <v>15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>
        <v>1</v>
      </c>
      <c r="CE312" s="1">
        <v>1</v>
      </c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63"/>
    </row>
    <row r="313" spans="2:113" x14ac:dyDescent="0.25">
      <c r="B313" s="65" t="s">
        <v>762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>
        <v>15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>
        <v>1</v>
      </c>
      <c r="CE313" s="1">
        <v>1</v>
      </c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63"/>
    </row>
    <row r="314" spans="2:113" x14ac:dyDescent="0.25">
      <c r="B314" s="65" t="s">
        <v>763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15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>
        <v>1</v>
      </c>
      <c r="CE314" s="1">
        <v>1</v>
      </c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63"/>
    </row>
    <row r="315" spans="2:113" x14ac:dyDescent="0.25">
      <c r="B315" s="65" t="s">
        <v>767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>
        <v>15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>
        <v>1</v>
      </c>
      <c r="CG315" s="1">
        <v>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63"/>
    </row>
    <row r="316" spans="2:113" x14ac:dyDescent="0.25">
      <c r="B316" s="65" t="s">
        <v>768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>
        <v>15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>
        <v>1</v>
      </c>
      <c r="CG316" s="1">
        <v>1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63"/>
    </row>
    <row r="317" spans="2:113" x14ac:dyDescent="0.25">
      <c r="B317" s="65" t="s">
        <v>769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15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>
        <v>1</v>
      </c>
      <c r="CG317" s="1">
        <v>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63"/>
    </row>
    <row r="318" spans="2:113" x14ac:dyDescent="0.25">
      <c r="B318" s="65" t="s">
        <v>773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>
        <v>15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>
        <v>1</v>
      </c>
      <c r="CI318" s="1">
        <v>1</v>
      </c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63"/>
    </row>
    <row r="319" spans="2:113" x14ac:dyDescent="0.25">
      <c r="B319" s="65" t="s">
        <v>774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>
        <v>15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>
        <v>1</v>
      </c>
      <c r="CI319" s="1">
        <v>1</v>
      </c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63"/>
    </row>
    <row r="320" spans="2:113" x14ac:dyDescent="0.25">
      <c r="B320" s="65" t="s">
        <v>775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15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>
        <v>1</v>
      </c>
      <c r="CI320" s="1">
        <v>1</v>
      </c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63"/>
    </row>
    <row r="321" spans="2:113" x14ac:dyDescent="0.25">
      <c r="B321" s="65" t="s">
        <v>782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>
        <v>15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>
        <v>1</v>
      </c>
      <c r="CK321" s="1">
        <v>1</v>
      </c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63"/>
    </row>
    <row r="322" spans="2:113" x14ac:dyDescent="0.25">
      <c r="B322" s="65" t="s">
        <v>783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>
        <v>15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>
        <v>1</v>
      </c>
      <c r="CK322" s="1">
        <v>1</v>
      </c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63"/>
    </row>
    <row r="323" spans="2:113" x14ac:dyDescent="0.25">
      <c r="B323" s="65" t="s">
        <v>784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15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>
        <v>1</v>
      </c>
      <c r="CK323" s="1">
        <v>1</v>
      </c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63"/>
    </row>
    <row r="324" spans="2:113" x14ac:dyDescent="0.25">
      <c r="B324" s="65" t="s">
        <v>788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>
        <v>15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>
        <v>1</v>
      </c>
      <c r="CM324" s="1">
        <v>1</v>
      </c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63"/>
    </row>
    <row r="325" spans="2:113" x14ac:dyDescent="0.25">
      <c r="B325" s="65" t="s">
        <v>789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>
        <v>15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>
        <v>1</v>
      </c>
      <c r="CM325" s="1">
        <v>1</v>
      </c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63"/>
    </row>
    <row r="326" spans="2:113" x14ac:dyDescent="0.25">
      <c r="B326" s="65" t="s">
        <v>790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15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>
        <v>1</v>
      </c>
      <c r="CM326" s="1">
        <v>1</v>
      </c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63"/>
    </row>
    <row r="327" spans="2:113" x14ac:dyDescent="0.25">
      <c r="B327" s="65" t="s">
        <v>791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>
        <v>15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>
        <v>1</v>
      </c>
      <c r="CO327" s="1">
        <v>1</v>
      </c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63"/>
    </row>
    <row r="328" spans="2:113" x14ac:dyDescent="0.25">
      <c r="B328" s="65" t="s">
        <v>792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>
        <v>15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>
        <v>1</v>
      </c>
      <c r="CO328" s="1">
        <v>1</v>
      </c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63"/>
    </row>
    <row r="329" spans="2:113" x14ac:dyDescent="0.25">
      <c r="B329" s="65" t="s">
        <v>793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15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>
        <v>1</v>
      </c>
      <c r="CO329" s="1">
        <v>1</v>
      </c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63"/>
    </row>
    <row r="330" spans="2:113" x14ac:dyDescent="0.25">
      <c r="B330" s="65" t="s">
        <v>797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>
        <v>15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>
        <v>1</v>
      </c>
      <c r="CQ330" s="1">
        <v>1</v>
      </c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63"/>
    </row>
    <row r="331" spans="2:113" x14ac:dyDescent="0.25">
      <c r="B331" s="65" t="s">
        <v>798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>
        <v>15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>
        <v>1</v>
      </c>
      <c r="CQ331" s="1">
        <v>1</v>
      </c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63"/>
    </row>
    <row r="332" spans="2:113" x14ac:dyDescent="0.25">
      <c r="B332" s="65" t="s">
        <v>799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15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>
        <v>1</v>
      </c>
      <c r="CQ332" s="1">
        <v>1</v>
      </c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63"/>
    </row>
    <row r="333" spans="2:113" x14ac:dyDescent="0.25">
      <c r="B333" s="65" t="s">
        <v>806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>
        <v>1</v>
      </c>
      <c r="CS333" s="1">
        <v>1</v>
      </c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63"/>
    </row>
    <row r="334" spans="2:113" x14ac:dyDescent="0.25">
      <c r="B334" s="65" t="s">
        <v>807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>
        <v>15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>
        <v>1</v>
      </c>
      <c r="CS334" s="1">
        <v>1</v>
      </c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63"/>
    </row>
    <row r="335" spans="2:113" x14ac:dyDescent="0.25">
      <c r="B335" s="65" t="s">
        <v>808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15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>
        <v>1</v>
      </c>
      <c r="CS335" s="1">
        <v>1</v>
      </c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63"/>
    </row>
    <row r="336" spans="2:113" x14ac:dyDescent="0.25">
      <c r="B336" s="65" t="s">
        <v>812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>
        <v>15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>
        <v>1</v>
      </c>
      <c r="CU336" s="1">
        <v>1</v>
      </c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63"/>
    </row>
    <row r="337" spans="2:113" x14ac:dyDescent="0.25">
      <c r="B337" s="65" t="s">
        <v>813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>
        <v>15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>
        <v>1</v>
      </c>
      <c r="CU337" s="1">
        <v>1</v>
      </c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63"/>
    </row>
    <row r="338" spans="2:113" x14ac:dyDescent="0.25">
      <c r="B338" s="65" t="s">
        <v>814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15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>
        <v>1</v>
      </c>
      <c r="CU338" s="1">
        <v>1</v>
      </c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63"/>
    </row>
    <row r="339" spans="2:113" x14ac:dyDescent="0.25">
      <c r="B339" s="65" t="s">
        <v>818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>
        <v>15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>
        <v>1</v>
      </c>
      <c r="CW339" s="1">
        <v>1</v>
      </c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63"/>
    </row>
    <row r="340" spans="2:113" x14ac:dyDescent="0.25">
      <c r="B340" s="65" t="s">
        <v>819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>
        <v>15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>
        <v>1</v>
      </c>
      <c r="CW340" s="1">
        <v>1</v>
      </c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63"/>
    </row>
    <row r="341" spans="2:113" x14ac:dyDescent="0.25">
      <c r="B341" s="65" t="s">
        <v>820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15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>
        <v>1</v>
      </c>
      <c r="CW341" s="1">
        <v>1</v>
      </c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63"/>
    </row>
    <row r="342" spans="2:113" x14ac:dyDescent="0.25">
      <c r="B342" s="65" t="s">
        <v>827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>
        <v>15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>
        <v>1</v>
      </c>
      <c r="CY342" s="1">
        <v>1</v>
      </c>
      <c r="CZ342" s="1"/>
      <c r="DA342" s="1"/>
      <c r="DB342" s="1"/>
      <c r="DC342" s="1"/>
      <c r="DD342" s="1"/>
      <c r="DE342" s="1"/>
      <c r="DF342" s="1"/>
      <c r="DG342" s="1"/>
      <c r="DH342" s="1"/>
      <c r="DI342" s="63"/>
    </row>
    <row r="343" spans="2:113" x14ac:dyDescent="0.25">
      <c r="B343" s="65" t="s">
        <v>828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>
        <v>15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>
        <v>1</v>
      </c>
      <c r="CY343" s="1">
        <v>1</v>
      </c>
      <c r="CZ343" s="1"/>
      <c r="DA343" s="1"/>
      <c r="DB343" s="1"/>
      <c r="DC343" s="1"/>
      <c r="DD343" s="1"/>
      <c r="DE343" s="1"/>
      <c r="DF343" s="1"/>
      <c r="DG343" s="1"/>
      <c r="DH343" s="1"/>
      <c r="DI343" s="63"/>
    </row>
    <row r="344" spans="2:113" x14ac:dyDescent="0.25">
      <c r="B344" s="65" t="s">
        <v>829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15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>
        <v>1</v>
      </c>
      <c r="CY344" s="1">
        <v>1</v>
      </c>
      <c r="CZ344" s="1"/>
      <c r="DA344" s="1"/>
      <c r="DB344" s="1"/>
      <c r="DC344" s="1"/>
      <c r="DD344" s="1"/>
      <c r="DE344" s="1"/>
      <c r="DF344" s="1"/>
      <c r="DG344" s="1"/>
      <c r="DH344" s="1"/>
      <c r="DI344" s="63"/>
    </row>
    <row r="345" spans="2:113" x14ac:dyDescent="0.25">
      <c r="B345" s="65" t="s">
        <v>836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>
        <v>15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>
        <v>1</v>
      </c>
      <c r="DA345" s="1">
        <v>1</v>
      </c>
      <c r="DB345" s="1"/>
      <c r="DC345" s="1"/>
      <c r="DD345" s="1"/>
      <c r="DE345" s="1"/>
      <c r="DF345" s="1"/>
      <c r="DG345" s="1"/>
      <c r="DH345" s="1"/>
      <c r="DI345" s="63"/>
    </row>
    <row r="346" spans="2:113" x14ac:dyDescent="0.25">
      <c r="B346" s="65" t="s">
        <v>837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>
        <v>15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>
        <v>1</v>
      </c>
      <c r="DA346" s="1">
        <v>1</v>
      </c>
      <c r="DB346" s="1"/>
      <c r="DC346" s="1"/>
      <c r="DD346" s="1"/>
      <c r="DE346" s="1"/>
      <c r="DF346" s="1"/>
      <c r="DG346" s="1"/>
      <c r="DH346" s="1"/>
      <c r="DI346" s="63"/>
    </row>
    <row r="347" spans="2:113" x14ac:dyDescent="0.25">
      <c r="B347" s="65" t="s">
        <v>838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15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>
        <v>1</v>
      </c>
      <c r="DA347" s="1">
        <v>1</v>
      </c>
      <c r="DB347" s="1"/>
      <c r="DC347" s="1"/>
      <c r="DD347" s="1"/>
      <c r="DE347" s="1"/>
      <c r="DF347" s="1"/>
      <c r="DG347" s="1"/>
      <c r="DH347" s="1"/>
      <c r="DI347" s="63"/>
    </row>
    <row r="348" spans="2:113" x14ac:dyDescent="0.25">
      <c r="B348" s="65" t="s">
        <v>845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>
        <v>15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>
        <v>1</v>
      </c>
      <c r="DC348" s="1">
        <v>1</v>
      </c>
      <c r="DD348" s="1"/>
      <c r="DE348" s="1"/>
      <c r="DF348" s="1"/>
      <c r="DG348" s="1"/>
      <c r="DH348" s="1"/>
      <c r="DI348" s="63"/>
    </row>
    <row r="349" spans="2:113" x14ac:dyDescent="0.25">
      <c r="B349" s="65" t="s">
        <v>846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>
        <v>15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>
        <v>1</v>
      </c>
      <c r="DC349" s="1">
        <v>1</v>
      </c>
      <c r="DD349" s="1"/>
      <c r="DE349" s="1"/>
      <c r="DF349" s="1"/>
      <c r="DG349" s="1"/>
      <c r="DH349" s="1"/>
      <c r="DI349" s="63"/>
    </row>
    <row r="350" spans="2:113" x14ac:dyDescent="0.25">
      <c r="B350" s="65" t="s">
        <v>847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15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>
        <v>1</v>
      </c>
      <c r="DC350" s="1">
        <v>1</v>
      </c>
      <c r="DD350" s="1"/>
      <c r="DE350" s="1"/>
      <c r="DF350" s="1"/>
      <c r="DG350" s="1"/>
      <c r="DH350" s="1"/>
      <c r="DI350" s="63"/>
    </row>
    <row r="351" spans="2:113" x14ac:dyDescent="0.25">
      <c r="B351" s="65" t="s">
        <v>848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>
        <v>15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>
        <v>1</v>
      </c>
      <c r="DE351" s="1">
        <v>1</v>
      </c>
      <c r="DF351" s="1"/>
      <c r="DG351" s="1"/>
      <c r="DH351" s="1"/>
      <c r="DI351" s="63"/>
    </row>
    <row r="352" spans="2:113" x14ac:dyDescent="0.25">
      <c r="B352" s="65" t="s">
        <v>849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>
        <v>15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>
        <v>1</v>
      </c>
      <c r="DE352" s="1">
        <v>1</v>
      </c>
      <c r="DF352" s="1"/>
      <c r="DG352" s="1"/>
      <c r="DH352" s="1"/>
      <c r="DI352" s="63"/>
    </row>
    <row r="353" spans="2:113" x14ac:dyDescent="0.25">
      <c r="B353" s="65" t="s">
        <v>850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15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>
        <v>1</v>
      </c>
      <c r="DE353" s="1">
        <v>1</v>
      </c>
      <c r="DF353" s="1"/>
      <c r="DG353" s="1"/>
      <c r="DH353" s="1"/>
      <c r="DI353" s="63"/>
    </row>
    <row r="354" spans="2:113" x14ac:dyDescent="0.25">
      <c r="B354" s="65" t="s">
        <v>857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>
        <v>15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>
        <v>1</v>
      </c>
      <c r="DG354" s="1">
        <v>1</v>
      </c>
      <c r="DH354" s="1"/>
      <c r="DI354" s="63"/>
    </row>
    <row r="355" spans="2:113" x14ac:dyDescent="0.25">
      <c r="B355" s="65" t="s">
        <v>858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>
        <v>15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>
        <v>1</v>
      </c>
      <c r="DG355" s="1">
        <v>1</v>
      </c>
      <c r="DH355" s="1"/>
      <c r="DI355" s="63"/>
    </row>
    <row r="356" spans="2:113" x14ac:dyDescent="0.25">
      <c r="B356" s="65" t="s">
        <v>859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15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>
        <v>1</v>
      </c>
      <c r="DG356" s="1">
        <v>1</v>
      </c>
      <c r="DH356" s="1"/>
      <c r="DI356" s="63"/>
    </row>
    <row r="357" spans="2:113" x14ac:dyDescent="0.25">
      <c r="B357" s="65" t="s">
        <v>866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>
        <v>15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>
        <v>1</v>
      </c>
      <c r="DI357" s="1">
        <v>1</v>
      </c>
    </row>
    <row r="358" spans="2:113" x14ac:dyDescent="0.25">
      <c r="B358" s="65" t="s">
        <v>867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>
        <v>15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>
        <v>1</v>
      </c>
      <c r="DI358" s="1">
        <v>1</v>
      </c>
    </row>
    <row r="359" spans="2:113" x14ac:dyDescent="0.25">
      <c r="B359" s="65" t="s">
        <v>868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15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>
        <v>1</v>
      </c>
      <c r="DI359" s="1">
        <v>1</v>
      </c>
    </row>
    <row r="360" spans="2:113" x14ac:dyDescent="0.25">
      <c r="B360" s="65" t="s">
        <v>869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>
        <v>15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>
        <v>1</v>
      </c>
      <c r="DI360" s="1">
        <v>1</v>
      </c>
    </row>
    <row r="361" spans="2:113" x14ac:dyDescent="0.25">
      <c r="B361" s="65" t="s">
        <v>870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>
        <v>15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>
        <v>1</v>
      </c>
      <c r="DI361" s="1">
        <v>1</v>
      </c>
    </row>
    <row r="362" spans="2:113" x14ac:dyDescent="0.25">
      <c r="B362" s="65" t="s">
        <v>871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15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>
        <v>1</v>
      </c>
      <c r="DI362" s="1">
        <v>1</v>
      </c>
    </row>
    <row r="363" spans="2:113" x14ac:dyDescent="0.25">
      <c r="B363" s="65" t="s">
        <v>872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>
        <v>15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>
        <v>1</v>
      </c>
      <c r="DI363" s="1">
        <v>1</v>
      </c>
    </row>
    <row r="364" spans="2:113" x14ac:dyDescent="0.25">
      <c r="B364" s="65" t="s">
        <v>873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>
        <v>15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>
        <v>1</v>
      </c>
      <c r="DI364" s="1">
        <v>1</v>
      </c>
    </row>
    <row r="365" spans="2:113" x14ac:dyDescent="0.25">
      <c r="B365" s="65" t="s">
        <v>874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15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>
        <v>1</v>
      </c>
      <c r="DI365" s="1">
        <v>1</v>
      </c>
    </row>
    <row r="366" spans="2:113" x14ac:dyDescent="0.25">
      <c r="B366" s="65" t="s">
        <v>875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>
        <v>15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>
        <v>1</v>
      </c>
      <c r="DI366" s="1">
        <v>1</v>
      </c>
    </row>
    <row r="367" spans="2:113" x14ac:dyDescent="0.25">
      <c r="B367" s="65" t="s">
        <v>876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>
        <v>15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>
        <v>1</v>
      </c>
      <c r="DI367" s="1">
        <v>1</v>
      </c>
    </row>
    <row r="368" spans="2:113" x14ac:dyDescent="0.25">
      <c r="B368" s="65" t="s">
        <v>877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15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>
        <v>1</v>
      </c>
      <c r="DI368" s="1">
        <v>1</v>
      </c>
    </row>
    <row r="369" spans="2:113" x14ac:dyDescent="0.25">
      <c r="B369" s="65" t="s">
        <v>878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>
        <v>15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>
        <v>1</v>
      </c>
      <c r="DI369" s="1">
        <v>1</v>
      </c>
    </row>
    <row r="370" spans="2:113" x14ac:dyDescent="0.25">
      <c r="B370" s="65" t="s">
        <v>879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>
        <v>15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>
        <v>1</v>
      </c>
      <c r="DI370" s="1">
        <v>1</v>
      </c>
    </row>
    <row r="371" spans="2:113" x14ac:dyDescent="0.25">
      <c r="B371" s="65" t="s">
        <v>880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15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>
        <v>1</v>
      </c>
      <c r="DI371" s="1">
        <v>1</v>
      </c>
    </row>
    <row r="372" spans="2:113" x14ac:dyDescent="0.25">
      <c r="B372" s="65" t="s">
        <v>881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>
        <v>15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>
        <v>1</v>
      </c>
      <c r="DI372" s="1">
        <v>1</v>
      </c>
    </row>
    <row r="373" spans="2:113" x14ac:dyDescent="0.25">
      <c r="B373" s="65" t="s">
        <v>882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>
        <v>15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>
        <v>1</v>
      </c>
      <c r="DI373" s="1">
        <v>1</v>
      </c>
    </row>
    <row r="374" spans="2:113" x14ac:dyDescent="0.25">
      <c r="B374" s="65" t="s">
        <v>883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15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>
        <v>1</v>
      </c>
      <c r="DI374" s="1">
        <v>1</v>
      </c>
    </row>
    <row r="375" spans="2:113" x14ac:dyDescent="0.25">
      <c r="B375" s="65" t="s">
        <v>884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>
        <v>15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>
        <v>1</v>
      </c>
      <c r="DI375" s="1">
        <v>1</v>
      </c>
    </row>
    <row r="376" spans="2:113" x14ac:dyDescent="0.25">
      <c r="B376" s="65" t="s">
        <v>885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>
        <v>15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>
        <v>1</v>
      </c>
      <c r="DI376" s="1">
        <v>1</v>
      </c>
    </row>
    <row r="377" spans="2:113" x14ac:dyDescent="0.25">
      <c r="B377" s="66" t="s">
        <v>886</v>
      </c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1"/>
      <c r="N377" s="1"/>
      <c r="O377" s="1">
        <v>15</v>
      </c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1">
        <v>1</v>
      </c>
      <c r="DI377" s="1">
        <v>1</v>
      </c>
    </row>
    <row r="379" spans="2:113" x14ac:dyDescent="0.25">
      <c r="B379" s="69" t="s">
        <v>954</v>
      </c>
      <c r="C379" s="32" t="s">
        <v>438</v>
      </c>
      <c r="D379" s="32" t="s">
        <v>439</v>
      </c>
      <c r="E379" s="32" t="s">
        <v>440</v>
      </c>
      <c r="F379" s="59" t="s">
        <v>443</v>
      </c>
      <c r="G379" s="59" t="s">
        <v>441</v>
      </c>
      <c r="H379" s="59" t="s">
        <v>442</v>
      </c>
      <c r="I379" s="60" t="s">
        <v>444</v>
      </c>
      <c r="J379" s="60" t="s">
        <v>445</v>
      </c>
      <c r="K379" s="60" t="s">
        <v>446</v>
      </c>
      <c r="L379" s="60" t="s">
        <v>447</v>
      </c>
      <c r="M379" s="32" t="s">
        <v>448</v>
      </c>
      <c r="N379" s="32" t="s">
        <v>449</v>
      </c>
      <c r="O379" s="32" t="s">
        <v>450</v>
      </c>
      <c r="P379" s="32" t="s">
        <v>451</v>
      </c>
      <c r="Q379" s="32" t="s">
        <v>452</v>
      </c>
      <c r="R379" s="32" t="s">
        <v>453</v>
      </c>
      <c r="S379" s="32" t="s">
        <v>454</v>
      </c>
      <c r="T379" s="32" t="s">
        <v>455</v>
      </c>
      <c r="U379" s="32" t="s">
        <v>456</v>
      </c>
      <c r="V379" s="32" t="s">
        <v>457</v>
      </c>
      <c r="W379" s="32" t="s">
        <v>458</v>
      </c>
      <c r="X379" s="32" t="s">
        <v>459</v>
      </c>
      <c r="Y379" s="32" t="s">
        <v>460</v>
      </c>
      <c r="Z379" s="32" t="s">
        <v>461</v>
      </c>
      <c r="AA379" s="32" t="s">
        <v>462</v>
      </c>
      <c r="AB379" s="32" t="s">
        <v>463</v>
      </c>
      <c r="AC379" s="32" t="s">
        <v>464</v>
      </c>
      <c r="AD379" s="32" t="s">
        <v>465</v>
      </c>
      <c r="AE379" s="32" t="s">
        <v>466</v>
      </c>
      <c r="AF379" s="32" t="s">
        <v>467</v>
      </c>
      <c r="AG379" s="59" t="s">
        <v>468</v>
      </c>
      <c r="AH379" s="59" t="s">
        <v>469</v>
      </c>
      <c r="AI379" s="59" t="s">
        <v>470</v>
      </c>
      <c r="AJ379" s="59" t="s">
        <v>471</v>
      </c>
      <c r="AK379" s="59" t="s">
        <v>472</v>
      </c>
      <c r="AL379" s="59" t="s">
        <v>473</v>
      </c>
      <c r="AM379" s="59" t="s">
        <v>474</v>
      </c>
      <c r="AN379" s="59" t="s">
        <v>475</v>
      </c>
      <c r="AO379" s="59" t="s">
        <v>476</v>
      </c>
      <c r="AP379" s="59" t="s">
        <v>477</v>
      </c>
      <c r="AQ379" s="59" t="s">
        <v>478</v>
      </c>
      <c r="AR379" s="59" t="s">
        <v>479</v>
      </c>
      <c r="AS379" s="59" t="s">
        <v>480</v>
      </c>
      <c r="AT379" s="59" t="s">
        <v>481</v>
      </c>
      <c r="AU379" s="59" t="s">
        <v>482</v>
      </c>
      <c r="AV379" s="59" t="s">
        <v>483</v>
      </c>
      <c r="AW379" s="59" t="s">
        <v>484</v>
      </c>
      <c r="AX379" s="59" t="s">
        <v>485</v>
      </c>
      <c r="AY379" s="59" t="s">
        <v>486</v>
      </c>
      <c r="AZ379" s="59" t="s">
        <v>487</v>
      </c>
      <c r="BA379" s="60" t="s">
        <v>488</v>
      </c>
      <c r="BB379" s="60" t="s">
        <v>489</v>
      </c>
      <c r="BC379" s="60" t="s">
        <v>490</v>
      </c>
      <c r="BD379" s="60" t="s">
        <v>491</v>
      </c>
      <c r="BE379" s="60" t="s">
        <v>492</v>
      </c>
      <c r="BF379" s="60" t="s">
        <v>493</v>
      </c>
      <c r="BG379" s="60" t="s">
        <v>494</v>
      </c>
      <c r="BH379" s="60" t="s">
        <v>495</v>
      </c>
      <c r="BI379" s="60" t="s">
        <v>964</v>
      </c>
      <c r="BJ379" s="60" t="s">
        <v>496</v>
      </c>
      <c r="BK379" s="60" t="s">
        <v>497</v>
      </c>
      <c r="BL379" s="60" t="s">
        <v>498</v>
      </c>
      <c r="BM379" s="60" t="s">
        <v>499</v>
      </c>
      <c r="BN379" s="60" t="s">
        <v>500</v>
      </c>
      <c r="BO379" s="60" t="s">
        <v>501</v>
      </c>
      <c r="BP379" s="60" t="s">
        <v>502</v>
      </c>
      <c r="BQ379" s="60" t="s">
        <v>503</v>
      </c>
      <c r="BR379" s="60" t="s">
        <v>504</v>
      </c>
      <c r="BS379" s="60" t="s">
        <v>505</v>
      </c>
      <c r="BT379" s="61" t="s">
        <v>506</v>
      </c>
    </row>
    <row r="380" spans="2:113" x14ac:dyDescent="0.25">
      <c r="B380" s="62" t="s">
        <v>116</v>
      </c>
      <c r="C380" s="1">
        <v>64</v>
      </c>
      <c r="D380" s="1"/>
      <c r="E380" s="1"/>
      <c r="F380" s="1"/>
      <c r="G380" s="1"/>
      <c r="H380" s="1"/>
      <c r="I380" s="1"/>
      <c r="J380" s="1"/>
      <c r="K380" s="1"/>
      <c r="L380" s="1"/>
      <c r="M380" s="1">
        <v>24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>
        <v>12</v>
      </c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63"/>
    </row>
    <row r="381" spans="2:113" x14ac:dyDescent="0.25">
      <c r="B381" s="62" t="s">
        <v>123</v>
      </c>
      <c r="C381" s="1">
        <v>64</v>
      </c>
      <c r="D381" s="1"/>
      <c r="E381" s="1"/>
      <c r="F381" s="1"/>
      <c r="G381" s="1"/>
      <c r="H381" s="1"/>
      <c r="I381" s="1"/>
      <c r="J381" s="1"/>
      <c r="K381" s="1"/>
      <c r="L381" s="1"/>
      <c r="M381" s="1">
        <v>24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>
        <v>12</v>
      </c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63"/>
    </row>
    <row r="382" spans="2:113" x14ac:dyDescent="0.25">
      <c r="B382" s="62" t="s">
        <v>125</v>
      </c>
      <c r="C382" s="1">
        <v>64</v>
      </c>
      <c r="D382" s="1"/>
      <c r="E382" s="1"/>
      <c r="F382" s="1"/>
      <c r="G382" s="1"/>
      <c r="H382" s="1"/>
      <c r="I382" s="1"/>
      <c r="J382" s="1"/>
      <c r="K382" s="1"/>
      <c r="L382" s="1"/>
      <c r="M382" s="1">
        <v>24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>
        <v>12</v>
      </c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63"/>
    </row>
    <row r="383" spans="2:113" x14ac:dyDescent="0.25">
      <c r="B383" s="62" t="s">
        <v>126</v>
      </c>
      <c r="C383" s="1">
        <v>64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>
        <v>24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>
        <v>12</v>
      </c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63"/>
    </row>
    <row r="384" spans="2:113" x14ac:dyDescent="0.25">
      <c r="B384" s="62" t="s">
        <v>128</v>
      </c>
      <c r="C384" s="1">
        <v>64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>
        <v>24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>
        <v>12</v>
      </c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63"/>
    </row>
    <row r="385" spans="2:72" x14ac:dyDescent="0.25">
      <c r="B385" s="62" t="s">
        <v>134</v>
      </c>
      <c r="C385" s="1">
        <v>64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>
        <v>24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>
        <v>12</v>
      </c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63"/>
    </row>
    <row r="386" spans="2:72" x14ac:dyDescent="0.25">
      <c r="B386" s="62" t="s">
        <v>135</v>
      </c>
      <c r="C386" s="1">
        <v>64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24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>
        <v>12</v>
      </c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63"/>
    </row>
    <row r="387" spans="2:72" x14ac:dyDescent="0.25">
      <c r="B387" s="62" t="s">
        <v>136</v>
      </c>
      <c r="C387" s="1">
        <v>64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24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>
        <v>12</v>
      </c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63"/>
    </row>
    <row r="388" spans="2:72" x14ac:dyDescent="0.25">
      <c r="B388" s="62" t="s">
        <v>138</v>
      </c>
      <c r="C388" s="1">
        <v>64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24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>
        <v>12</v>
      </c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63"/>
    </row>
    <row r="389" spans="2:72" x14ac:dyDescent="0.25">
      <c r="B389" s="62" t="s">
        <v>139</v>
      </c>
      <c r="C389" s="1">
        <v>64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>
        <v>24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>
        <v>12</v>
      </c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63"/>
    </row>
    <row r="390" spans="2:72" x14ac:dyDescent="0.25">
      <c r="B390" s="62" t="s">
        <v>140</v>
      </c>
      <c r="C390" s="1">
        <v>64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>
        <v>24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>
        <v>12</v>
      </c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63"/>
    </row>
    <row r="391" spans="2:72" x14ac:dyDescent="0.25">
      <c r="B391" s="62" t="s">
        <v>142</v>
      </c>
      <c r="C391" s="1">
        <v>64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>
        <v>24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>
        <v>12</v>
      </c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63"/>
    </row>
    <row r="392" spans="2:72" x14ac:dyDescent="0.25">
      <c r="B392" s="62" t="s">
        <v>107</v>
      </c>
      <c r="C392" s="1">
        <v>64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>
        <v>24</v>
      </c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>
        <v>12</v>
      </c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63"/>
    </row>
    <row r="393" spans="2:72" x14ac:dyDescent="0.25">
      <c r="B393" s="62" t="s">
        <v>143</v>
      </c>
      <c r="C393" s="1">
        <v>64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>
        <v>24</v>
      </c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>
        <v>12</v>
      </c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63"/>
    </row>
    <row r="394" spans="2:72" x14ac:dyDescent="0.25">
      <c r="B394" s="62" t="s">
        <v>144</v>
      </c>
      <c r="C394" s="1">
        <v>64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>
        <v>24</v>
      </c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>
        <v>12</v>
      </c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63"/>
    </row>
    <row r="395" spans="2:72" x14ac:dyDescent="0.25">
      <c r="B395" s="62" t="s">
        <v>146</v>
      </c>
      <c r="C395" s="1">
        <v>64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>
        <v>24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>
        <v>12</v>
      </c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63"/>
    </row>
    <row r="396" spans="2:72" x14ac:dyDescent="0.25">
      <c r="B396" s="62" t="s">
        <v>147</v>
      </c>
      <c r="C396" s="1">
        <v>64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>
        <v>24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>
        <v>12</v>
      </c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63"/>
    </row>
    <row r="397" spans="2:72" x14ac:dyDescent="0.25">
      <c r="B397" s="62" t="s">
        <v>149</v>
      </c>
      <c r="C397" s="1">
        <v>64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>
        <v>24</v>
      </c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>
        <v>12</v>
      </c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63"/>
    </row>
    <row r="398" spans="2:72" x14ac:dyDescent="0.25">
      <c r="B398" s="62" t="s">
        <v>156</v>
      </c>
      <c r="C398" s="1">
        <v>64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>
        <v>24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>
        <v>12</v>
      </c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63"/>
    </row>
    <row r="399" spans="2:72" x14ac:dyDescent="0.25">
      <c r="B399" s="62" t="s">
        <v>180</v>
      </c>
      <c r="C399" s="1"/>
      <c r="D399" s="1">
        <v>64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>
        <v>24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>
        <v>12</v>
      </c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63"/>
    </row>
    <row r="400" spans="2:72" x14ac:dyDescent="0.25">
      <c r="B400" s="62" t="s">
        <v>186</v>
      </c>
      <c r="C400" s="1"/>
      <c r="D400" s="1">
        <v>64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>
        <v>24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>
        <v>12</v>
      </c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63"/>
    </row>
    <row r="401" spans="2:72" x14ac:dyDescent="0.25">
      <c r="B401" s="62" t="s">
        <v>189</v>
      </c>
      <c r="C401" s="1"/>
      <c r="D401" s="1">
        <v>64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>
        <v>24</v>
      </c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>
        <v>12</v>
      </c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63"/>
    </row>
    <row r="402" spans="2:72" x14ac:dyDescent="0.25">
      <c r="B402" s="62" t="s">
        <v>197</v>
      </c>
      <c r="C402" s="1"/>
      <c r="D402" s="1">
        <v>64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>
        <v>24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>
        <v>12</v>
      </c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63"/>
    </row>
    <row r="403" spans="2:72" x14ac:dyDescent="0.25">
      <c r="B403" s="62" t="s">
        <v>198</v>
      </c>
      <c r="C403" s="1"/>
      <c r="D403" s="1">
        <v>64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>
        <v>24</v>
      </c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>
        <v>12</v>
      </c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63"/>
    </row>
    <row r="404" spans="2:72" x14ac:dyDescent="0.25">
      <c r="B404" s="62" t="s">
        <v>199</v>
      </c>
      <c r="C404" s="1"/>
      <c r="D404" s="1">
        <v>64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>
        <v>24</v>
      </c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>
        <v>12</v>
      </c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63"/>
    </row>
    <row r="405" spans="2:72" x14ac:dyDescent="0.25">
      <c r="B405" s="62" t="s">
        <v>209</v>
      </c>
      <c r="C405" s="1"/>
      <c r="D405" s="1">
        <v>64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>
        <v>24</v>
      </c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>
        <v>12</v>
      </c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63"/>
    </row>
    <row r="406" spans="2:72" x14ac:dyDescent="0.25">
      <c r="B406" s="62" t="s">
        <v>214</v>
      </c>
      <c r="C406" s="1"/>
      <c r="D406" s="1">
        <v>64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>
        <v>24</v>
      </c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>
        <v>12</v>
      </c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63"/>
    </row>
    <row r="407" spans="2:72" x14ac:dyDescent="0.25">
      <c r="B407" s="62" t="s">
        <v>219</v>
      </c>
      <c r="C407" s="1"/>
      <c r="D407" s="1">
        <v>64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>
        <v>24</v>
      </c>
      <c r="W407" s="1"/>
      <c r="X407" s="1"/>
      <c r="Y407" s="1"/>
      <c r="Z407" s="1"/>
      <c r="AA407" s="1"/>
      <c r="AB407" s="1"/>
      <c r="AC407" s="1"/>
      <c r="AD407" s="1"/>
      <c r="AE407" s="1"/>
      <c r="AF407" s="1">
        <v>12</v>
      </c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63"/>
    </row>
    <row r="408" spans="2:72" x14ac:dyDescent="0.25">
      <c r="B408" s="62" t="s">
        <v>222</v>
      </c>
      <c r="C408" s="1"/>
      <c r="D408" s="1">
        <v>64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>
        <v>24</v>
      </c>
      <c r="W408" s="1"/>
      <c r="X408" s="1"/>
      <c r="Y408" s="1"/>
      <c r="Z408" s="1"/>
      <c r="AA408" s="1"/>
      <c r="AB408" s="1"/>
      <c r="AC408" s="1"/>
      <c r="AD408" s="1"/>
      <c r="AE408" s="1"/>
      <c r="AF408" s="1">
        <v>12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63"/>
    </row>
    <row r="409" spans="2:72" x14ac:dyDescent="0.25">
      <c r="B409" s="62" t="s">
        <v>223</v>
      </c>
      <c r="C409" s="1"/>
      <c r="D409" s="1">
        <v>64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>
        <v>24</v>
      </c>
      <c r="W409" s="1"/>
      <c r="X409" s="1"/>
      <c r="Y409" s="1"/>
      <c r="Z409" s="1"/>
      <c r="AA409" s="1"/>
      <c r="AB409" s="1"/>
      <c r="AC409" s="1"/>
      <c r="AD409" s="1"/>
      <c r="AE409" s="1"/>
      <c r="AF409" s="1">
        <v>12</v>
      </c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63"/>
    </row>
    <row r="410" spans="2:72" x14ac:dyDescent="0.25">
      <c r="B410" s="62" t="s">
        <v>224</v>
      </c>
      <c r="C410" s="1"/>
      <c r="D410" s="1">
        <v>64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>
        <v>24</v>
      </c>
      <c r="X410" s="1"/>
      <c r="Y410" s="1"/>
      <c r="Z410" s="1"/>
      <c r="AA410" s="1"/>
      <c r="AB410" s="1"/>
      <c r="AC410" s="1"/>
      <c r="AD410" s="1"/>
      <c r="AE410" s="1"/>
      <c r="AF410" s="1">
        <v>12</v>
      </c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63"/>
    </row>
    <row r="411" spans="2:72" x14ac:dyDescent="0.25">
      <c r="B411" s="62" t="s">
        <v>230</v>
      </c>
      <c r="C411" s="1"/>
      <c r="D411" s="1">
        <v>64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>
        <v>24</v>
      </c>
      <c r="X411" s="1"/>
      <c r="Y411" s="1"/>
      <c r="Z411" s="1"/>
      <c r="AA411" s="1"/>
      <c r="AB411" s="1"/>
      <c r="AC411" s="1"/>
      <c r="AD411" s="1"/>
      <c r="AE411" s="1"/>
      <c r="AF411" s="1">
        <v>12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63"/>
    </row>
    <row r="412" spans="2:72" x14ac:dyDescent="0.25">
      <c r="B412" s="62" t="s">
        <v>231</v>
      </c>
      <c r="C412" s="1"/>
      <c r="D412" s="1">
        <v>64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>
        <v>24</v>
      </c>
      <c r="X412" s="1"/>
      <c r="Y412" s="1"/>
      <c r="Z412" s="1"/>
      <c r="AA412" s="1"/>
      <c r="AB412" s="1"/>
      <c r="AC412" s="1"/>
      <c r="AD412" s="1"/>
      <c r="AE412" s="1"/>
      <c r="AF412" s="1">
        <v>12</v>
      </c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63"/>
    </row>
    <row r="413" spans="2:72" x14ac:dyDescent="0.25">
      <c r="B413" s="62" t="s">
        <v>236</v>
      </c>
      <c r="C413" s="1"/>
      <c r="D413" s="1">
        <v>64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>
        <v>24</v>
      </c>
      <c r="Y413" s="1"/>
      <c r="Z413" s="1"/>
      <c r="AA413" s="1"/>
      <c r="AB413" s="1"/>
      <c r="AC413" s="1"/>
      <c r="AD413" s="1"/>
      <c r="AE413" s="1"/>
      <c r="AF413" s="1">
        <v>12</v>
      </c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63"/>
    </row>
    <row r="414" spans="2:72" x14ac:dyDescent="0.25">
      <c r="B414" s="62" t="s">
        <v>242</v>
      </c>
      <c r="C414" s="1"/>
      <c r="D414" s="1">
        <v>64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>
        <v>24</v>
      </c>
      <c r="Y414" s="1"/>
      <c r="Z414" s="1"/>
      <c r="AA414" s="1"/>
      <c r="AB414" s="1"/>
      <c r="AC414" s="1"/>
      <c r="AD414" s="1"/>
      <c r="AE414" s="1"/>
      <c r="AF414" s="1">
        <v>12</v>
      </c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63"/>
    </row>
    <row r="415" spans="2:72" x14ac:dyDescent="0.25">
      <c r="B415" s="62" t="s">
        <v>237</v>
      </c>
      <c r="C415" s="1"/>
      <c r="D415" s="1">
        <v>64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>
        <v>24</v>
      </c>
      <c r="Y415" s="1"/>
      <c r="Z415" s="1"/>
      <c r="AA415" s="1"/>
      <c r="AB415" s="1"/>
      <c r="AC415" s="1"/>
      <c r="AD415" s="1"/>
      <c r="AE415" s="1"/>
      <c r="AF415" s="1">
        <v>12</v>
      </c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63"/>
    </row>
    <row r="416" spans="2:72" x14ac:dyDescent="0.25">
      <c r="B416" s="62" t="s">
        <v>238</v>
      </c>
      <c r="C416" s="1"/>
      <c r="D416" s="1">
        <v>64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>
        <v>24</v>
      </c>
      <c r="Z416" s="1"/>
      <c r="AA416" s="1"/>
      <c r="AB416" s="1"/>
      <c r="AC416" s="1"/>
      <c r="AD416" s="1"/>
      <c r="AE416" s="1"/>
      <c r="AF416" s="1">
        <v>12</v>
      </c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63"/>
    </row>
    <row r="417" spans="2:72" x14ac:dyDescent="0.25">
      <c r="B417" s="62" t="s">
        <v>240</v>
      </c>
      <c r="C417" s="1"/>
      <c r="D417" s="1">
        <v>64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>
        <v>24</v>
      </c>
      <c r="Z417" s="1"/>
      <c r="AA417" s="1"/>
      <c r="AB417" s="1"/>
      <c r="AC417" s="1"/>
      <c r="AD417" s="1"/>
      <c r="AE417" s="1"/>
      <c r="AF417" s="1">
        <v>12</v>
      </c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63"/>
    </row>
    <row r="418" spans="2:72" x14ac:dyDescent="0.25">
      <c r="B418" s="62" t="s">
        <v>247</v>
      </c>
      <c r="C418" s="1"/>
      <c r="D418" s="1"/>
      <c r="E418" s="1">
        <v>64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>
        <v>24</v>
      </c>
      <c r="Z418" s="1"/>
      <c r="AA418" s="1"/>
      <c r="AB418" s="1"/>
      <c r="AC418" s="1"/>
      <c r="AD418" s="1"/>
      <c r="AE418" s="1"/>
      <c r="AF418" s="1">
        <v>12</v>
      </c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63"/>
    </row>
    <row r="419" spans="2:72" x14ac:dyDescent="0.25">
      <c r="B419" s="62" t="s">
        <v>248</v>
      </c>
      <c r="C419" s="1"/>
      <c r="D419" s="1"/>
      <c r="E419" s="1">
        <v>64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>
        <v>24</v>
      </c>
      <c r="AA419" s="1"/>
      <c r="AB419" s="1"/>
      <c r="AC419" s="1"/>
      <c r="AD419" s="1"/>
      <c r="AE419" s="1"/>
      <c r="AF419" s="1">
        <v>12</v>
      </c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63"/>
    </row>
    <row r="420" spans="2:72" x14ac:dyDescent="0.25">
      <c r="B420" s="62" t="s">
        <v>278</v>
      </c>
      <c r="C420" s="1"/>
      <c r="D420" s="1"/>
      <c r="E420" s="1">
        <v>64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>
        <v>24</v>
      </c>
      <c r="AA420" s="1"/>
      <c r="AB420" s="1"/>
      <c r="AC420" s="1"/>
      <c r="AD420" s="1"/>
      <c r="AE420" s="1"/>
      <c r="AF420" s="1">
        <v>12</v>
      </c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63"/>
    </row>
    <row r="421" spans="2:72" x14ac:dyDescent="0.25">
      <c r="B421" s="62" t="s">
        <v>294</v>
      </c>
      <c r="C421" s="1"/>
      <c r="D421" s="1"/>
      <c r="E421" s="1">
        <v>64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>
        <v>24</v>
      </c>
      <c r="AA421" s="1"/>
      <c r="AB421" s="1"/>
      <c r="AC421" s="1"/>
      <c r="AD421" s="1"/>
      <c r="AE421" s="1"/>
      <c r="AF421" s="1">
        <v>12</v>
      </c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63"/>
    </row>
    <row r="422" spans="2:72" x14ac:dyDescent="0.25">
      <c r="B422" s="62" t="s">
        <v>296</v>
      </c>
      <c r="C422" s="1"/>
      <c r="D422" s="1"/>
      <c r="E422" s="1">
        <v>64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>
        <v>24</v>
      </c>
      <c r="AB422" s="1"/>
      <c r="AC422" s="1"/>
      <c r="AD422" s="1"/>
      <c r="AE422" s="1"/>
      <c r="AF422" s="1">
        <v>12</v>
      </c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63"/>
    </row>
    <row r="423" spans="2:72" x14ac:dyDescent="0.25">
      <c r="B423" s="62" t="s">
        <v>301</v>
      </c>
      <c r="C423" s="1"/>
      <c r="D423" s="1"/>
      <c r="E423" s="1">
        <v>64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>
        <v>24</v>
      </c>
      <c r="AB423" s="1"/>
      <c r="AC423" s="1"/>
      <c r="AD423" s="1"/>
      <c r="AE423" s="1"/>
      <c r="AF423" s="1">
        <v>12</v>
      </c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63"/>
    </row>
    <row r="424" spans="2:72" x14ac:dyDescent="0.25">
      <c r="B424" s="62" t="s">
        <v>304</v>
      </c>
      <c r="C424" s="1"/>
      <c r="D424" s="1"/>
      <c r="E424" s="1">
        <v>64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>
        <v>24</v>
      </c>
      <c r="AB424" s="1"/>
      <c r="AC424" s="1"/>
      <c r="AD424" s="1"/>
      <c r="AE424" s="1"/>
      <c r="AF424" s="1">
        <v>12</v>
      </c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63"/>
    </row>
    <row r="425" spans="2:72" x14ac:dyDescent="0.25">
      <c r="B425" s="62" t="s">
        <v>306</v>
      </c>
      <c r="C425" s="1"/>
      <c r="D425" s="1"/>
      <c r="E425" s="1">
        <v>64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>
        <v>24</v>
      </c>
      <c r="AC425" s="1"/>
      <c r="AD425" s="1"/>
      <c r="AE425" s="1"/>
      <c r="AF425" s="1">
        <v>12</v>
      </c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63"/>
    </row>
    <row r="426" spans="2:72" x14ac:dyDescent="0.25">
      <c r="B426" s="62" t="s">
        <v>309</v>
      </c>
      <c r="C426" s="1"/>
      <c r="D426" s="1"/>
      <c r="E426" s="1">
        <v>64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>
        <v>24</v>
      </c>
      <c r="AC426" s="1"/>
      <c r="AD426" s="1"/>
      <c r="AE426" s="1"/>
      <c r="AF426" s="1">
        <v>12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63"/>
    </row>
    <row r="427" spans="2:72" x14ac:dyDescent="0.25">
      <c r="B427" s="62" t="s">
        <v>310</v>
      </c>
      <c r="C427" s="1"/>
      <c r="D427" s="1"/>
      <c r="E427" s="1">
        <v>64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>
        <v>24</v>
      </c>
      <c r="AC427" s="1"/>
      <c r="AD427" s="1"/>
      <c r="AE427" s="1"/>
      <c r="AF427" s="1">
        <v>12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63"/>
    </row>
    <row r="428" spans="2:72" x14ac:dyDescent="0.25">
      <c r="B428" s="62" t="s">
        <v>311</v>
      </c>
      <c r="C428" s="1"/>
      <c r="D428" s="1"/>
      <c r="E428" s="1">
        <v>64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>
        <v>24</v>
      </c>
      <c r="AD428" s="1"/>
      <c r="AE428" s="1"/>
      <c r="AF428" s="1">
        <v>12</v>
      </c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63"/>
    </row>
    <row r="429" spans="2:72" x14ac:dyDescent="0.25">
      <c r="B429" s="62" t="s">
        <v>271</v>
      </c>
      <c r="C429" s="1"/>
      <c r="D429" s="1"/>
      <c r="E429" s="1">
        <v>64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>
        <v>24</v>
      </c>
      <c r="AD429" s="1"/>
      <c r="AE429" s="1"/>
      <c r="AF429" s="1">
        <v>12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63"/>
    </row>
    <row r="430" spans="2:72" x14ac:dyDescent="0.25">
      <c r="B430" s="62" t="s">
        <v>272</v>
      </c>
      <c r="C430" s="1"/>
      <c r="D430" s="1"/>
      <c r="E430" s="1">
        <v>64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>
        <v>24</v>
      </c>
      <c r="AD430" s="1"/>
      <c r="AE430" s="1"/>
      <c r="AF430" s="1">
        <v>12</v>
      </c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63"/>
    </row>
    <row r="431" spans="2:72" x14ac:dyDescent="0.25">
      <c r="B431" s="62" t="s">
        <v>313</v>
      </c>
      <c r="C431" s="1"/>
      <c r="D431" s="1"/>
      <c r="E431" s="1">
        <v>64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>
        <v>24</v>
      </c>
      <c r="AE431" s="1"/>
      <c r="AF431" s="1">
        <v>12</v>
      </c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63"/>
    </row>
    <row r="432" spans="2:72" x14ac:dyDescent="0.25">
      <c r="B432" s="62" t="s">
        <v>316</v>
      </c>
      <c r="C432" s="1"/>
      <c r="D432" s="1"/>
      <c r="E432" s="1">
        <v>64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>
        <v>24</v>
      </c>
      <c r="AE432" s="1"/>
      <c r="AF432" s="1">
        <v>12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63"/>
    </row>
    <row r="433" spans="2:72" x14ac:dyDescent="0.25">
      <c r="B433" s="62" t="s">
        <v>319</v>
      </c>
      <c r="C433" s="1"/>
      <c r="D433" s="1"/>
      <c r="E433" s="1">
        <v>64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>
        <v>24</v>
      </c>
      <c r="AE433" s="1"/>
      <c r="AF433" s="1">
        <v>12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63"/>
    </row>
    <row r="434" spans="2:72" x14ac:dyDescent="0.25">
      <c r="B434" s="62" t="s">
        <v>320</v>
      </c>
      <c r="C434" s="1"/>
      <c r="D434" s="1"/>
      <c r="E434" s="1">
        <v>64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>
        <v>24</v>
      </c>
      <c r="AF434" s="1">
        <v>12</v>
      </c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63"/>
    </row>
    <row r="435" spans="2:72" x14ac:dyDescent="0.25">
      <c r="B435" s="62" t="s">
        <v>322</v>
      </c>
      <c r="C435" s="1"/>
      <c r="D435" s="1"/>
      <c r="E435" s="1">
        <v>64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>
        <v>24</v>
      </c>
      <c r="AF435" s="1">
        <v>12</v>
      </c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63"/>
    </row>
    <row r="436" spans="2:72" x14ac:dyDescent="0.25">
      <c r="B436" s="62" t="s">
        <v>324</v>
      </c>
      <c r="C436" s="1"/>
      <c r="D436" s="1"/>
      <c r="E436" s="1">
        <v>64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>
        <v>24</v>
      </c>
      <c r="AF436" s="1">
        <v>12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63"/>
    </row>
    <row r="437" spans="2:72" x14ac:dyDescent="0.25">
      <c r="B437" s="64" t="s">
        <v>159</v>
      </c>
      <c r="C437" s="1"/>
      <c r="D437" s="1"/>
      <c r="E437" s="1"/>
      <c r="F437" s="1">
        <v>128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>
        <v>48</v>
      </c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>
        <v>24</v>
      </c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63"/>
    </row>
    <row r="438" spans="2:72" x14ac:dyDescent="0.25">
      <c r="B438" s="64" t="s">
        <v>162</v>
      </c>
      <c r="C438" s="1"/>
      <c r="D438" s="1"/>
      <c r="E438" s="1"/>
      <c r="F438" s="1">
        <v>128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>
        <v>48</v>
      </c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>
        <v>24</v>
      </c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63"/>
    </row>
    <row r="439" spans="2:72" x14ac:dyDescent="0.25">
      <c r="B439" s="64" t="s">
        <v>164</v>
      </c>
      <c r="C439" s="1"/>
      <c r="D439" s="1"/>
      <c r="E439" s="1"/>
      <c r="F439" s="1">
        <v>128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>
        <v>48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>
        <v>24</v>
      </c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63"/>
    </row>
    <row r="440" spans="2:72" x14ac:dyDescent="0.25">
      <c r="B440" s="64" t="s">
        <v>166</v>
      </c>
      <c r="C440" s="1"/>
      <c r="D440" s="1"/>
      <c r="E440" s="1"/>
      <c r="F440" s="1">
        <v>128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>
        <v>48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>
        <v>24</v>
      </c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63"/>
    </row>
    <row r="441" spans="2:72" x14ac:dyDescent="0.25">
      <c r="B441" s="64" t="s">
        <v>169</v>
      </c>
      <c r="C441" s="1"/>
      <c r="D441" s="1"/>
      <c r="E441" s="1"/>
      <c r="F441" s="1">
        <v>128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>
        <v>48</v>
      </c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>
        <v>24</v>
      </c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63"/>
    </row>
    <row r="442" spans="2:72" x14ac:dyDescent="0.25">
      <c r="B442" s="64" t="s">
        <v>172</v>
      </c>
      <c r="C442" s="1"/>
      <c r="D442" s="1"/>
      <c r="E442" s="1"/>
      <c r="F442" s="1">
        <v>128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>
        <v>48</v>
      </c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>
        <v>24</v>
      </c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63"/>
    </row>
    <row r="443" spans="2:72" x14ac:dyDescent="0.25">
      <c r="B443" s="64" t="s">
        <v>173</v>
      </c>
      <c r="C443" s="1"/>
      <c r="D443" s="1"/>
      <c r="E443" s="1"/>
      <c r="F443" s="1">
        <v>128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>
        <v>48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>
        <v>24</v>
      </c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63"/>
    </row>
    <row r="444" spans="2:72" x14ac:dyDescent="0.25">
      <c r="B444" s="64" t="s">
        <v>174</v>
      </c>
      <c r="C444" s="1"/>
      <c r="D444" s="1"/>
      <c r="E444" s="1"/>
      <c r="F444" s="1">
        <v>128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>
        <v>48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>
        <v>24</v>
      </c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63"/>
    </row>
    <row r="445" spans="2:72" x14ac:dyDescent="0.25">
      <c r="B445" s="64" t="s">
        <v>153</v>
      </c>
      <c r="C445" s="1"/>
      <c r="D445" s="1"/>
      <c r="E445" s="1"/>
      <c r="F445" s="1">
        <v>128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>
        <v>48</v>
      </c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>
        <v>24</v>
      </c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63"/>
    </row>
    <row r="446" spans="2:72" x14ac:dyDescent="0.25">
      <c r="B446" s="64" t="s">
        <v>154</v>
      </c>
      <c r="C446" s="1"/>
      <c r="D446" s="1"/>
      <c r="E446" s="1"/>
      <c r="F446" s="1">
        <v>128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>
        <v>48</v>
      </c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>
        <v>24</v>
      </c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63"/>
    </row>
    <row r="447" spans="2:72" x14ac:dyDescent="0.25">
      <c r="B447" s="64" t="s">
        <v>176</v>
      </c>
      <c r="C447" s="1"/>
      <c r="D447" s="1"/>
      <c r="E447" s="1"/>
      <c r="F447" s="1">
        <v>128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>
        <v>48</v>
      </c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>
        <v>24</v>
      </c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63"/>
    </row>
    <row r="448" spans="2:72" x14ac:dyDescent="0.25">
      <c r="B448" s="64" t="s">
        <v>177</v>
      </c>
      <c r="C448" s="1"/>
      <c r="D448" s="1"/>
      <c r="E448" s="1"/>
      <c r="F448" s="1">
        <v>128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>
        <v>48</v>
      </c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>
        <v>24</v>
      </c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63"/>
    </row>
    <row r="449" spans="2:72" x14ac:dyDescent="0.25">
      <c r="B449" s="64" t="s">
        <v>178</v>
      </c>
      <c r="C449" s="1"/>
      <c r="D449" s="1"/>
      <c r="E449" s="1"/>
      <c r="F449" s="1">
        <v>128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>
        <v>48</v>
      </c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>
        <v>24</v>
      </c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63"/>
    </row>
    <row r="450" spans="2:72" x14ac:dyDescent="0.25">
      <c r="B450" s="64" t="s">
        <v>102</v>
      </c>
      <c r="C450" s="1"/>
      <c r="D450" s="1"/>
      <c r="E450" s="1"/>
      <c r="F450" s="1">
        <v>128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>
        <v>48</v>
      </c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>
        <v>24</v>
      </c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63"/>
    </row>
    <row r="451" spans="2:72" x14ac:dyDescent="0.25">
      <c r="B451" s="64" t="s">
        <v>131</v>
      </c>
      <c r="C451" s="1"/>
      <c r="D451" s="1"/>
      <c r="E451" s="1"/>
      <c r="F451" s="1">
        <v>128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>
        <v>48</v>
      </c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>
        <v>24</v>
      </c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63"/>
    </row>
    <row r="452" spans="2:72" x14ac:dyDescent="0.25">
      <c r="B452" s="64" t="s">
        <v>132</v>
      </c>
      <c r="C452" s="1"/>
      <c r="D452" s="1"/>
      <c r="E452" s="1"/>
      <c r="F452" s="1"/>
      <c r="G452" s="1">
        <v>128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>
        <v>48</v>
      </c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>
        <v>24</v>
      </c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63"/>
    </row>
    <row r="453" spans="2:72" x14ac:dyDescent="0.25">
      <c r="B453" s="64" t="s">
        <v>119</v>
      </c>
      <c r="C453" s="1"/>
      <c r="D453" s="1"/>
      <c r="E453" s="1"/>
      <c r="F453" s="1"/>
      <c r="G453" s="1">
        <v>128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>
        <v>48</v>
      </c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>
        <v>24</v>
      </c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63"/>
    </row>
    <row r="454" spans="2:72" x14ac:dyDescent="0.25">
      <c r="B454" s="64" t="s">
        <v>182</v>
      </c>
      <c r="C454" s="1"/>
      <c r="D454" s="1"/>
      <c r="E454" s="1"/>
      <c r="F454" s="1"/>
      <c r="G454" s="1">
        <v>128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>
        <v>48</v>
      </c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>
        <v>24</v>
      </c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63"/>
    </row>
    <row r="455" spans="2:72" x14ac:dyDescent="0.25">
      <c r="B455" s="64" t="s">
        <v>184</v>
      </c>
      <c r="C455" s="1"/>
      <c r="D455" s="1"/>
      <c r="E455" s="1"/>
      <c r="F455" s="1"/>
      <c r="G455" s="1">
        <v>128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>
        <v>48</v>
      </c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>
        <v>24</v>
      </c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63"/>
    </row>
    <row r="456" spans="2:72" x14ac:dyDescent="0.25">
      <c r="B456" s="64" t="s">
        <v>190</v>
      </c>
      <c r="C456" s="1"/>
      <c r="D456" s="1"/>
      <c r="E456" s="1"/>
      <c r="F456" s="1"/>
      <c r="G456" s="1">
        <v>128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>
        <v>48</v>
      </c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>
        <v>24</v>
      </c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63"/>
    </row>
    <row r="457" spans="2:72" x14ac:dyDescent="0.25">
      <c r="B457" s="64" t="s">
        <v>196</v>
      </c>
      <c r="C457" s="1"/>
      <c r="D457" s="1"/>
      <c r="E457" s="1"/>
      <c r="F457" s="1"/>
      <c r="G457" s="1">
        <v>128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>
        <v>48</v>
      </c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>
        <v>24</v>
      </c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63"/>
    </row>
    <row r="458" spans="2:72" x14ac:dyDescent="0.25">
      <c r="B458" s="64" t="s">
        <v>188</v>
      </c>
      <c r="C458" s="1"/>
      <c r="D458" s="1"/>
      <c r="E458" s="1"/>
      <c r="F458" s="1"/>
      <c r="G458" s="1">
        <v>128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>
        <v>48</v>
      </c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>
        <v>24</v>
      </c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63"/>
    </row>
    <row r="459" spans="2:72" x14ac:dyDescent="0.25">
      <c r="B459" s="64" t="s">
        <v>213</v>
      </c>
      <c r="C459" s="1"/>
      <c r="D459" s="1"/>
      <c r="E459" s="1"/>
      <c r="F459" s="1"/>
      <c r="G459" s="1">
        <v>128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>
        <v>48</v>
      </c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>
        <v>24</v>
      </c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63"/>
    </row>
    <row r="460" spans="2:72" x14ac:dyDescent="0.25">
      <c r="B460" s="64" t="s">
        <v>225</v>
      </c>
      <c r="C460" s="1"/>
      <c r="D460" s="1"/>
      <c r="E460" s="1"/>
      <c r="F460" s="1"/>
      <c r="G460" s="1">
        <v>128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>
        <v>48</v>
      </c>
      <c r="AQ460" s="1"/>
      <c r="AR460" s="1"/>
      <c r="AS460" s="1"/>
      <c r="AT460" s="1"/>
      <c r="AU460" s="1"/>
      <c r="AV460" s="1"/>
      <c r="AW460" s="1"/>
      <c r="AX460" s="1"/>
      <c r="AY460" s="1"/>
      <c r="AZ460" s="1">
        <v>24</v>
      </c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63"/>
    </row>
    <row r="461" spans="2:72" x14ac:dyDescent="0.25">
      <c r="B461" s="64" t="s">
        <v>226</v>
      </c>
      <c r="C461" s="1"/>
      <c r="D461" s="1"/>
      <c r="E461" s="1"/>
      <c r="F461" s="1"/>
      <c r="G461" s="1">
        <v>128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>
        <v>48</v>
      </c>
      <c r="AQ461" s="1"/>
      <c r="AR461" s="1"/>
      <c r="AS461" s="1"/>
      <c r="AT461" s="1"/>
      <c r="AU461" s="1"/>
      <c r="AV461" s="1"/>
      <c r="AW461" s="1"/>
      <c r="AX461" s="1"/>
      <c r="AY461" s="1"/>
      <c r="AZ461" s="1">
        <v>24</v>
      </c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63"/>
    </row>
    <row r="462" spans="2:72" x14ac:dyDescent="0.25">
      <c r="B462" s="64" t="s">
        <v>220</v>
      </c>
      <c r="C462" s="1"/>
      <c r="D462" s="1"/>
      <c r="E462" s="1"/>
      <c r="F462" s="1"/>
      <c r="G462" s="1">
        <v>128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>
        <v>48</v>
      </c>
      <c r="AR462" s="1"/>
      <c r="AS462" s="1"/>
      <c r="AT462" s="1"/>
      <c r="AU462" s="1"/>
      <c r="AV462" s="1"/>
      <c r="AW462" s="1"/>
      <c r="AX462" s="1"/>
      <c r="AY462" s="1"/>
      <c r="AZ462" s="1">
        <v>24</v>
      </c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63"/>
    </row>
    <row r="463" spans="2:72" x14ac:dyDescent="0.25">
      <c r="B463" s="64" t="s">
        <v>221</v>
      </c>
      <c r="C463" s="1"/>
      <c r="D463" s="1"/>
      <c r="E463" s="1"/>
      <c r="F463" s="1"/>
      <c r="G463" s="1">
        <v>128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>
        <v>48</v>
      </c>
      <c r="AR463" s="1"/>
      <c r="AS463" s="1"/>
      <c r="AT463" s="1"/>
      <c r="AU463" s="1"/>
      <c r="AV463" s="1"/>
      <c r="AW463" s="1"/>
      <c r="AX463" s="1"/>
      <c r="AY463" s="1"/>
      <c r="AZ463" s="1">
        <v>24</v>
      </c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63"/>
    </row>
    <row r="464" spans="2:72" x14ac:dyDescent="0.25">
      <c r="B464" s="64" t="s">
        <v>215</v>
      </c>
      <c r="C464" s="1"/>
      <c r="D464" s="1"/>
      <c r="E464" s="1"/>
      <c r="F464" s="1"/>
      <c r="G464" s="1">
        <v>128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>
        <v>48</v>
      </c>
      <c r="AS464" s="1"/>
      <c r="AT464" s="1"/>
      <c r="AU464" s="1"/>
      <c r="AV464" s="1"/>
      <c r="AW464" s="1"/>
      <c r="AX464" s="1"/>
      <c r="AY464" s="1"/>
      <c r="AZ464" s="1">
        <v>24</v>
      </c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63"/>
    </row>
    <row r="465" spans="2:72" x14ac:dyDescent="0.25">
      <c r="B465" s="64" t="s">
        <v>232</v>
      </c>
      <c r="C465" s="1"/>
      <c r="D465" s="1"/>
      <c r="E465" s="1"/>
      <c r="F465" s="1"/>
      <c r="G465" s="1">
        <v>128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>
        <v>48</v>
      </c>
      <c r="AS465" s="1"/>
      <c r="AT465" s="1"/>
      <c r="AU465" s="1"/>
      <c r="AV465" s="1"/>
      <c r="AW465" s="1"/>
      <c r="AX465" s="1"/>
      <c r="AY465" s="1"/>
      <c r="AZ465" s="1">
        <v>24</v>
      </c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63"/>
    </row>
    <row r="466" spans="2:72" x14ac:dyDescent="0.25">
      <c r="B466" s="64" t="s">
        <v>233</v>
      </c>
      <c r="C466" s="1"/>
      <c r="D466" s="1"/>
      <c r="E466" s="1"/>
      <c r="F466" s="1"/>
      <c r="G466" s="1"/>
      <c r="H466" s="1">
        <v>128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>
        <v>48</v>
      </c>
      <c r="AT466" s="1"/>
      <c r="AU466" s="1"/>
      <c r="AV466" s="1"/>
      <c r="AW466" s="1"/>
      <c r="AX466" s="1"/>
      <c r="AY466" s="1"/>
      <c r="AZ466" s="1">
        <v>24</v>
      </c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63"/>
    </row>
    <row r="467" spans="2:72" x14ac:dyDescent="0.25">
      <c r="B467" s="64" t="s">
        <v>239</v>
      </c>
      <c r="C467" s="1"/>
      <c r="D467" s="1"/>
      <c r="E467" s="1"/>
      <c r="F467" s="1"/>
      <c r="G467" s="1"/>
      <c r="H467" s="1">
        <v>128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>
        <v>48</v>
      </c>
      <c r="AT467" s="1"/>
      <c r="AU467" s="1"/>
      <c r="AV467" s="1"/>
      <c r="AW467" s="1"/>
      <c r="AX467" s="1"/>
      <c r="AY467" s="1"/>
      <c r="AZ467" s="1">
        <v>24</v>
      </c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63"/>
    </row>
    <row r="468" spans="2:72" x14ac:dyDescent="0.25">
      <c r="B468" s="64" t="s">
        <v>249</v>
      </c>
      <c r="C468" s="1"/>
      <c r="D468" s="1"/>
      <c r="E468" s="1"/>
      <c r="F468" s="1"/>
      <c r="G468" s="1"/>
      <c r="H468" s="1">
        <v>128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>
        <v>48</v>
      </c>
      <c r="AU468" s="1"/>
      <c r="AV468" s="1"/>
      <c r="AW468" s="1"/>
      <c r="AX468" s="1"/>
      <c r="AY468" s="1"/>
      <c r="AZ468" s="1">
        <v>24</v>
      </c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63"/>
    </row>
    <row r="469" spans="2:72" x14ac:dyDescent="0.25">
      <c r="B469" s="64" t="s">
        <v>252</v>
      </c>
      <c r="C469" s="1"/>
      <c r="D469" s="1"/>
      <c r="E469" s="1"/>
      <c r="F469" s="1"/>
      <c r="G469" s="1"/>
      <c r="H469" s="1">
        <v>128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>
        <v>48</v>
      </c>
      <c r="AU469" s="1"/>
      <c r="AV469" s="1"/>
      <c r="AW469" s="1"/>
      <c r="AX469" s="1"/>
      <c r="AY469" s="1"/>
      <c r="AZ469" s="1">
        <v>24</v>
      </c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63"/>
    </row>
    <row r="470" spans="2:72" x14ac:dyDescent="0.25">
      <c r="B470" s="64" t="s">
        <v>260</v>
      </c>
      <c r="C470" s="1"/>
      <c r="D470" s="1"/>
      <c r="E470" s="1"/>
      <c r="F470" s="1"/>
      <c r="G470" s="1"/>
      <c r="H470" s="1">
        <v>128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>
        <v>48</v>
      </c>
      <c r="AV470" s="1"/>
      <c r="AW470" s="1"/>
      <c r="AX470" s="1"/>
      <c r="AY470" s="1"/>
      <c r="AZ470" s="1">
        <v>24</v>
      </c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63"/>
    </row>
    <row r="471" spans="2:72" x14ac:dyDescent="0.25">
      <c r="B471" s="64" t="s">
        <v>257</v>
      </c>
      <c r="C471" s="1"/>
      <c r="D471" s="1"/>
      <c r="E471" s="1"/>
      <c r="F471" s="1"/>
      <c r="G471" s="1"/>
      <c r="H471" s="1">
        <v>128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>
        <v>48</v>
      </c>
      <c r="AV471" s="1"/>
      <c r="AW471" s="1"/>
      <c r="AX471" s="1"/>
      <c r="AY471" s="1"/>
      <c r="AZ471" s="1">
        <v>24</v>
      </c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63"/>
    </row>
    <row r="472" spans="2:72" x14ac:dyDescent="0.25">
      <c r="B472" s="64" t="s">
        <v>261</v>
      </c>
      <c r="C472" s="1"/>
      <c r="D472" s="1"/>
      <c r="E472" s="1"/>
      <c r="F472" s="1"/>
      <c r="G472" s="1"/>
      <c r="H472" s="1">
        <v>128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>
        <v>48</v>
      </c>
      <c r="AW472" s="1"/>
      <c r="AX472" s="1"/>
      <c r="AY472" s="1"/>
      <c r="AZ472" s="1">
        <v>24</v>
      </c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63"/>
    </row>
    <row r="473" spans="2:72" x14ac:dyDescent="0.25">
      <c r="B473" s="64" t="s">
        <v>262</v>
      </c>
      <c r="C473" s="1"/>
      <c r="D473" s="1"/>
      <c r="E473" s="1"/>
      <c r="F473" s="1"/>
      <c r="G473" s="1"/>
      <c r="H473" s="1">
        <v>128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>
        <v>48</v>
      </c>
      <c r="AW473" s="1"/>
      <c r="AX473" s="1"/>
      <c r="AY473" s="1"/>
      <c r="AZ473" s="1">
        <v>24</v>
      </c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63"/>
    </row>
    <row r="474" spans="2:72" x14ac:dyDescent="0.25">
      <c r="B474" s="64" t="s">
        <v>241</v>
      </c>
      <c r="C474" s="1"/>
      <c r="D474" s="1"/>
      <c r="E474" s="1"/>
      <c r="F474" s="1"/>
      <c r="G474" s="1"/>
      <c r="H474" s="1">
        <v>128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>
        <v>48</v>
      </c>
      <c r="AX474" s="1"/>
      <c r="AY474" s="1"/>
      <c r="AZ474" s="1">
        <v>24</v>
      </c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63"/>
    </row>
    <row r="475" spans="2:72" x14ac:dyDescent="0.25">
      <c r="B475" s="64" t="s">
        <v>299</v>
      </c>
      <c r="C475" s="1"/>
      <c r="D475" s="1"/>
      <c r="E475" s="1"/>
      <c r="F475" s="1"/>
      <c r="G475" s="1"/>
      <c r="H475" s="1">
        <v>128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>
        <v>48</v>
      </c>
      <c r="AX475" s="1"/>
      <c r="AY475" s="1"/>
      <c r="AZ475" s="1">
        <v>24</v>
      </c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63"/>
    </row>
    <row r="476" spans="2:72" x14ac:dyDescent="0.25">
      <c r="B476" s="64" t="s">
        <v>300</v>
      </c>
      <c r="C476" s="1"/>
      <c r="D476" s="1"/>
      <c r="E476" s="1"/>
      <c r="F476" s="1"/>
      <c r="G476" s="1"/>
      <c r="H476" s="1">
        <v>128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>
        <v>48</v>
      </c>
      <c r="AY476" s="1"/>
      <c r="AZ476" s="1">
        <v>24</v>
      </c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63"/>
    </row>
    <row r="477" spans="2:72" x14ac:dyDescent="0.25">
      <c r="B477" s="64" t="s">
        <v>303</v>
      </c>
      <c r="C477" s="1"/>
      <c r="D477" s="1"/>
      <c r="E477" s="1"/>
      <c r="F477" s="1"/>
      <c r="G477" s="1"/>
      <c r="H477" s="1">
        <v>128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>
        <v>48</v>
      </c>
      <c r="AY477" s="1"/>
      <c r="AZ477" s="1">
        <v>24</v>
      </c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63"/>
    </row>
    <row r="478" spans="2:72" x14ac:dyDescent="0.25">
      <c r="B478" s="64" t="s">
        <v>314</v>
      </c>
      <c r="C478" s="1"/>
      <c r="D478" s="1"/>
      <c r="E478" s="1"/>
      <c r="F478" s="1"/>
      <c r="G478" s="1"/>
      <c r="H478" s="1">
        <v>128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>
        <v>48</v>
      </c>
      <c r="AZ478" s="1">
        <v>24</v>
      </c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63"/>
    </row>
    <row r="479" spans="2:72" x14ac:dyDescent="0.25">
      <c r="B479" s="64" t="s">
        <v>273</v>
      </c>
      <c r="C479" s="1"/>
      <c r="D479" s="1"/>
      <c r="E479" s="1"/>
      <c r="F479" s="1"/>
      <c r="G479" s="1"/>
      <c r="H479" s="1">
        <v>128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>
        <v>48</v>
      </c>
      <c r="AZ479" s="1">
        <v>24</v>
      </c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63"/>
    </row>
    <row r="480" spans="2:72" x14ac:dyDescent="0.25">
      <c r="B480" s="65" t="s">
        <v>243</v>
      </c>
      <c r="C480" s="1"/>
      <c r="D480" s="1"/>
      <c r="E480" s="1"/>
      <c r="F480" s="1"/>
      <c r="G480" s="1"/>
      <c r="H480" s="1"/>
      <c r="I480" s="1">
        <v>256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>
        <v>24</v>
      </c>
      <c r="BB480" s="1"/>
      <c r="BC480" s="1"/>
      <c r="BD480" s="1"/>
      <c r="BE480" s="1"/>
      <c r="BF480" s="1"/>
      <c r="BG480" s="1">
        <v>48</v>
      </c>
      <c r="BH480" s="1">
        <v>48</v>
      </c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spans="2:72" x14ac:dyDescent="0.25">
      <c r="B481" s="65" t="s">
        <v>302</v>
      </c>
      <c r="C481" s="1"/>
      <c r="D481" s="1"/>
      <c r="E481" s="1"/>
      <c r="F481" s="1"/>
      <c r="G481" s="1"/>
      <c r="H481" s="1"/>
      <c r="I481" s="1">
        <v>256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>
        <v>24</v>
      </c>
      <c r="BB481" s="1"/>
      <c r="BC481" s="1"/>
      <c r="BD481" s="1"/>
      <c r="BE481" s="1"/>
      <c r="BF481" s="1"/>
      <c r="BG481" s="1">
        <v>48</v>
      </c>
      <c r="BH481" s="1">
        <v>48</v>
      </c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spans="2:72" x14ac:dyDescent="0.25">
      <c r="B482" s="65" t="s">
        <v>133</v>
      </c>
      <c r="C482" s="1"/>
      <c r="D482" s="1"/>
      <c r="E482" s="1"/>
      <c r="F482" s="1"/>
      <c r="G482" s="1"/>
      <c r="H482" s="1"/>
      <c r="I482" s="1">
        <v>256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>
        <v>24</v>
      </c>
      <c r="BC482" s="1"/>
      <c r="BD482" s="1"/>
      <c r="BE482" s="1"/>
      <c r="BF482" s="1"/>
      <c r="BG482" s="1"/>
      <c r="BH482" s="1"/>
      <c r="BI482" s="1">
        <v>48</v>
      </c>
      <c r="BJ482" s="1">
        <v>48</v>
      </c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spans="2:72" x14ac:dyDescent="0.25">
      <c r="B483" s="65" t="s">
        <v>279</v>
      </c>
      <c r="C483" s="1"/>
      <c r="D483" s="1"/>
      <c r="E483" s="1"/>
      <c r="F483" s="1"/>
      <c r="G483" s="1"/>
      <c r="H483" s="1"/>
      <c r="I483" s="1"/>
      <c r="J483" s="1">
        <v>256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>
        <v>24</v>
      </c>
      <c r="BC483" s="1"/>
      <c r="BD483" s="1"/>
      <c r="BE483" s="1"/>
      <c r="BF483" s="1"/>
      <c r="BG483" s="1"/>
      <c r="BH483" s="1"/>
      <c r="BI483" s="1">
        <v>48</v>
      </c>
      <c r="BJ483" s="1">
        <v>48</v>
      </c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spans="2:72" x14ac:dyDescent="0.25">
      <c r="B484" s="65" t="s">
        <v>289</v>
      </c>
      <c r="C484" s="1"/>
      <c r="D484" s="1"/>
      <c r="E484" s="1"/>
      <c r="F484" s="1"/>
      <c r="G484" s="1"/>
      <c r="H484" s="1"/>
      <c r="I484" s="1"/>
      <c r="J484" s="1">
        <v>256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>
        <v>24</v>
      </c>
      <c r="BD484" s="1"/>
      <c r="BE484" s="1"/>
      <c r="BF484" s="1"/>
      <c r="BG484" s="1"/>
      <c r="BH484" s="1"/>
      <c r="BI484" s="1"/>
      <c r="BJ484" s="1"/>
      <c r="BK484" s="1">
        <v>48</v>
      </c>
      <c r="BL484" s="1">
        <v>48</v>
      </c>
      <c r="BM484" s="1"/>
      <c r="BN484" s="1"/>
      <c r="BO484" s="1"/>
      <c r="BP484" s="1"/>
      <c r="BQ484" s="1"/>
      <c r="BR484" s="1"/>
      <c r="BS484" s="1"/>
      <c r="BT484" s="1"/>
    </row>
    <row r="485" spans="2:72" x14ac:dyDescent="0.25">
      <c r="B485" s="65" t="s">
        <v>268</v>
      </c>
      <c r="C485" s="1"/>
      <c r="D485" s="1"/>
      <c r="E485" s="1"/>
      <c r="F485" s="1"/>
      <c r="G485" s="1"/>
      <c r="H485" s="1"/>
      <c r="I485" s="1"/>
      <c r="J485" s="1">
        <v>256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>
        <v>24</v>
      </c>
      <c r="BD485" s="1"/>
      <c r="BE485" s="1"/>
      <c r="BF485" s="1"/>
      <c r="BG485" s="1"/>
      <c r="BH485" s="1"/>
      <c r="BI485" s="1"/>
      <c r="BJ485" s="1"/>
      <c r="BK485" s="1">
        <v>48</v>
      </c>
      <c r="BL485" s="1">
        <v>48</v>
      </c>
      <c r="BM485" s="1"/>
      <c r="BN485" s="1"/>
      <c r="BO485" s="1"/>
      <c r="BP485" s="1"/>
      <c r="BQ485" s="1"/>
      <c r="BR485" s="1"/>
      <c r="BS485" s="1"/>
      <c r="BT485" s="1"/>
    </row>
    <row r="486" spans="2:72" x14ac:dyDescent="0.25">
      <c r="B486" s="66" t="s">
        <v>315</v>
      </c>
      <c r="C486" s="67"/>
      <c r="D486" s="67"/>
      <c r="E486" s="67"/>
      <c r="F486" s="67"/>
      <c r="G486" s="67"/>
      <c r="H486" s="67"/>
      <c r="I486" s="67"/>
      <c r="J486" s="1">
        <v>256</v>
      </c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1"/>
      <c r="BB486" s="1"/>
      <c r="BC486" s="1"/>
      <c r="BD486" s="1">
        <v>24</v>
      </c>
      <c r="BE486" s="1"/>
      <c r="BF486" s="1"/>
      <c r="BG486" s="1"/>
      <c r="BH486" s="1"/>
      <c r="BI486" s="1"/>
      <c r="BJ486" s="1"/>
      <c r="BK486" s="1"/>
      <c r="BL486" s="1"/>
      <c r="BM486" s="1">
        <v>48</v>
      </c>
      <c r="BN486" s="1">
        <v>48</v>
      </c>
      <c r="BO486" s="1"/>
      <c r="BP486" s="67"/>
      <c r="BQ486" s="67"/>
      <c r="BR486" s="67"/>
      <c r="BS486" s="1"/>
      <c r="BT486" s="67"/>
    </row>
    <row r="487" spans="2:72" x14ac:dyDescent="0.25">
      <c r="B487" s="65" t="s">
        <v>158</v>
      </c>
      <c r="C487" s="1"/>
      <c r="D487" s="1"/>
      <c r="E487" s="1"/>
      <c r="F487" s="1"/>
      <c r="G487" s="1"/>
      <c r="H487" s="1"/>
      <c r="I487" s="1"/>
      <c r="J487" s="1">
        <v>256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>
        <v>24</v>
      </c>
      <c r="BE487" s="1"/>
      <c r="BF487" s="1"/>
      <c r="BG487" s="1"/>
      <c r="BH487" s="1"/>
      <c r="BI487" s="1"/>
      <c r="BJ487" s="1"/>
      <c r="BK487" s="1"/>
      <c r="BL487" s="1"/>
      <c r="BM487" s="1">
        <v>48</v>
      </c>
      <c r="BN487" s="1">
        <v>48</v>
      </c>
      <c r="BO487" s="1"/>
      <c r="BP487" s="1"/>
      <c r="BQ487" s="1"/>
      <c r="BR487" s="1"/>
      <c r="BS487" s="1"/>
      <c r="BT487" s="1"/>
    </row>
    <row r="488" spans="2:72" x14ac:dyDescent="0.25">
      <c r="B488" s="65" t="s">
        <v>234</v>
      </c>
      <c r="C488" s="1"/>
      <c r="D488" s="1"/>
      <c r="E488" s="1"/>
      <c r="F488" s="1"/>
      <c r="G488" s="1"/>
      <c r="H488" s="1"/>
      <c r="I488" s="1"/>
      <c r="J488" s="1"/>
      <c r="K488" s="1">
        <v>256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>
        <v>24</v>
      </c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>
        <v>48</v>
      </c>
      <c r="BP488" s="1">
        <v>48</v>
      </c>
      <c r="BQ488" s="1"/>
      <c r="BR488" s="1"/>
      <c r="BS488" s="1"/>
      <c r="BT488" s="1"/>
    </row>
    <row r="489" spans="2:72" x14ac:dyDescent="0.25">
      <c r="B489" s="65" t="s">
        <v>235</v>
      </c>
      <c r="C489" s="1"/>
      <c r="D489" s="1"/>
      <c r="E489" s="1"/>
      <c r="F489" s="1"/>
      <c r="G489" s="1"/>
      <c r="H489" s="1"/>
      <c r="I489" s="1"/>
      <c r="J489" s="1"/>
      <c r="K489" s="1">
        <v>256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>
        <v>24</v>
      </c>
      <c r="BF489" s="1"/>
      <c r="BG489" s="1"/>
      <c r="BH489" s="1"/>
      <c r="BI489" s="1"/>
      <c r="BJ489" s="1"/>
      <c r="BK489" s="1"/>
      <c r="BL489" s="1"/>
      <c r="BM489" s="1"/>
      <c r="BN489" s="1"/>
      <c r="BO489" s="1">
        <v>48</v>
      </c>
      <c r="BP489" s="1">
        <v>48</v>
      </c>
      <c r="BQ489" s="1"/>
      <c r="BR489" s="1"/>
      <c r="BS489" s="1"/>
      <c r="BT489" s="1"/>
    </row>
    <row r="490" spans="2:72" x14ac:dyDescent="0.25">
      <c r="B490" s="65" t="s">
        <v>187</v>
      </c>
      <c r="C490" s="1"/>
      <c r="D490" s="1"/>
      <c r="E490" s="1"/>
      <c r="F490" s="1"/>
      <c r="G490" s="1"/>
      <c r="H490" s="1"/>
      <c r="I490" s="1"/>
      <c r="J490" s="1"/>
      <c r="K490" s="1">
        <v>256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>
        <v>24</v>
      </c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>
        <v>48</v>
      </c>
      <c r="BR490" s="1">
        <v>48</v>
      </c>
      <c r="BS490" s="1"/>
      <c r="BT490" s="1"/>
    </row>
    <row r="491" spans="2:72" x14ac:dyDescent="0.25">
      <c r="B491" s="65" t="s">
        <v>265</v>
      </c>
      <c r="C491" s="1"/>
      <c r="D491" s="1"/>
      <c r="E491" s="1"/>
      <c r="F491" s="1"/>
      <c r="G491" s="1"/>
      <c r="H491" s="1"/>
      <c r="I491" s="1"/>
      <c r="J491" s="1"/>
      <c r="K491" s="1">
        <v>256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>
        <v>24</v>
      </c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>
        <v>48</v>
      </c>
      <c r="BR491" s="1">
        <v>48</v>
      </c>
      <c r="BS491" s="1"/>
      <c r="BT491" s="1"/>
    </row>
    <row r="492" spans="2:72" x14ac:dyDescent="0.25">
      <c r="B492" s="65" t="s">
        <v>210</v>
      </c>
      <c r="C492" s="1"/>
      <c r="D492" s="1"/>
      <c r="E492" s="1"/>
      <c r="F492" s="1"/>
      <c r="G492" s="1"/>
      <c r="H492" s="1"/>
      <c r="I492" s="1"/>
      <c r="J492" s="1"/>
      <c r="K492" s="1"/>
      <c r="L492" s="1">
        <v>256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>
        <v>24</v>
      </c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>
        <v>48</v>
      </c>
      <c r="BT492" s="1">
        <v>48</v>
      </c>
    </row>
    <row r="493" spans="2:72" x14ac:dyDescent="0.25">
      <c r="B493" s="65" t="s">
        <v>211</v>
      </c>
      <c r="C493" s="1"/>
      <c r="D493" s="1"/>
      <c r="E493" s="1"/>
      <c r="F493" s="1"/>
      <c r="G493" s="1"/>
      <c r="H493" s="1"/>
      <c r="I493" s="1"/>
      <c r="J493" s="1"/>
      <c r="K493" s="1"/>
      <c r="L493" s="1">
        <v>256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>
        <v>24</v>
      </c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>
        <v>48</v>
      </c>
      <c r="BT493" s="1">
        <v>48</v>
      </c>
    </row>
    <row r="494" spans="2:72" x14ac:dyDescent="0.25">
      <c r="B494" s="65" t="s">
        <v>212</v>
      </c>
      <c r="C494" s="1"/>
      <c r="D494" s="1"/>
      <c r="E494" s="1"/>
      <c r="F494" s="1"/>
      <c r="G494" s="1"/>
      <c r="H494" s="1"/>
      <c r="I494" s="1"/>
      <c r="J494" s="1"/>
      <c r="K494" s="1"/>
      <c r="L494" s="1">
        <v>256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67"/>
      <c r="BB494" s="67"/>
      <c r="BC494" s="67"/>
      <c r="BD494" s="67"/>
      <c r="BE494" s="67"/>
      <c r="BF494" s="1">
        <v>24</v>
      </c>
      <c r="BG494" s="67"/>
      <c r="BH494" s="67"/>
      <c r="BI494" s="67"/>
      <c r="BJ494" s="67"/>
      <c r="BK494" s="67"/>
      <c r="BL494" s="67"/>
      <c r="BM494" s="67"/>
      <c r="BN494" s="67"/>
      <c r="BO494" s="67"/>
      <c r="BP494" s="1"/>
      <c r="BQ494" s="1"/>
      <c r="BR494" s="1"/>
      <c r="BS494" s="1">
        <v>48</v>
      </c>
      <c r="BT494" s="1">
        <v>48</v>
      </c>
    </row>
  </sheetData>
  <sortState xmlns:xlrd2="http://schemas.microsoft.com/office/spreadsheetml/2017/richdata2" ref="Q2:Q97">
    <sortCondition ref="Q2:Q97"/>
  </sortState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0F0D-9C84-48BB-AC98-69E089129B46}">
  <dimension ref="B2:J7"/>
  <sheetViews>
    <sheetView zoomScale="400" zoomScaleNormal="400" workbookViewId="0">
      <selection activeCell="B8" sqref="B8"/>
    </sheetView>
  </sheetViews>
  <sheetFormatPr baseColWidth="10" defaultColWidth="3.5703125" defaultRowHeight="18.75" customHeight="1" x14ac:dyDescent="0.25"/>
  <cols>
    <col min="1" max="16384" width="3.5703125" style="2"/>
  </cols>
  <sheetData>
    <row r="2" spans="2:10" ht="18.75" customHeight="1" x14ac:dyDescent="0.25">
      <c r="B2" s="68">
        <v>0</v>
      </c>
      <c r="C2" s="68">
        <v>1</v>
      </c>
      <c r="D2" s="68">
        <v>2</v>
      </c>
      <c r="E2" s="68">
        <v>3</v>
      </c>
      <c r="F2" s="68">
        <v>4</v>
      </c>
      <c r="G2" s="68">
        <v>5</v>
      </c>
      <c r="H2" s="68">
        <v>6</v>
      </c>
      <c r="I2" s="68">
        <v>7</v>
      </c>
      <c r="J2" s="68">
        <v>8</v>
      </c>
    </row>
    <row r="3" spans="2:10" ht="18.75" customHeight="1" x14ac:dyDescent="0.25">
      <c r="B3" s="68">
        <v>9</v>
      </c>
      <c r="C3" s="68">
        <v>10</v>
      </c>
      <c r="D3" s="68">
        <v>11</v>
      </c>
      <c r="E3" s="68">
        <v>12</v>
      </c>
      <c r="F3" s="68">
        <v>13</v>
      </c>
      <c r="G3" s="68">
        <v>14</v>
      </c>
      <c r="H3" s="68">
        <v>15</v>
      </c>
      <c r="I3" s="68">
        <v>16</v>
      </c>
      <c r="J3" s="68">
        <v>17</v>
      </c>
    </row>
    <row r="4" spans="2:10" ht="18.75" customHeight="1" x14ac:dyDescent="0.25">
      <c r="B4" s="68">
        <v>18</v>
      </c>
      <c r="C4" s="68">
        <v>19</v>
      </c>
      <c r="D4" s="68">
        <v>20</v>
      </c>
      <c r="E4" s="68">
        <v>21</v>
      </c>
      <c r="F4" s="68">
        <v>22</v>
      </c>
      <c r="G4" s="68">
        <v>23</v>
      </c>
      <c r="H4" s="68">
        <v>24</v>
      </c>
      <c r="I4" s="68">
        <v>25</v>
      </c>
      <c r="J4" s="68">
        <v>26</v>
      </c>
    </row>
    <row r="5" spans="2:10" ht="18.75" customHeight="1" x14ac:dyDescent="0.25">
      <c r="B5" s="68">
        <v>27</v>
      </c>
      <c r="C5" s="68">
        <v>28</v>
      </c>
      <c r="D5" s="68">
        <v>29</v>
      </c>
      <c r="E5" s="68">
        <v>30</v>
      </c>
      <c r="F5" s="68">
        <v>31</v>
      </c>
      <c r="G5" s="68">
        <v>32</v>
      </c>
      <c r="H5" s="68">
        <v>33</v>
      </c>
      <c r="I5" s="68">
        <v>34</v>
      </c>
      <c r="J5" s="68">
        <v>35</v>
      </c>
    </row>
    <row r="6" spans="2:10" ht="18.75" customHeight="1" x14ac:dyDescent="0.25">
      <c r="B6" s="68">
        <v>36</v>
      </c>
      <c r="C6" s="68">
        <v>37</v>
      </c>
      <c r="D6" s="68">
        <v>38</v>
      </c>
      <c r="E6" s="68">
        <v>39</v>
      </c>
      <c r="F6" s="68">
        <v>40</v>
      </c>
      <c r="G6" s="68">
        <v>41</v>
      </c>
      <c r="H6" s="68">
        <v>42</v>
      </c>
      <c r="I6" s="68">
        <v>43</v>
      </c>
      <c r="J6" s="68">
        <v>44</v>
      </c>
    </row>
    <row r="7" spans="2:10" ht="18.75" customHeight="1" x14ac:dyDescent="0.25">
      <c r="B7" s="68">
        <v>45</v>
      </c>
      <c r="C7" s="68">
        <v>46</v>
      </c>
      <c r="D7" s="68">
        <v>47</v>
      </c>
      <c r="E7" s="68">
        <v>48</v>
      </c>
      <c r="F7" s="68">
        <v>49</v>
      </c>
      <c r="G7" s="68">
        <v>50</v>
      </c>
      <c r="H7" s="68">
        <v>51</v>
      </c>
      <c r="I7" s="68">
        <v>52</v>
      </c>
      <c r="J7" s="68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28BF-E812-4805-BD8C-93E4D5D36099}">
  <dimension ref="B2:K39"/>
  <sheetViews>
    <sheetView workbookViewId="0">
      <selection activeCell="F17" sqref="F17"/>
    </sheetView>
  </sheetViews>
  <sheetFormatPr baseColWidth="10" defaultColWidth="4.140625" defaultRowHeight="15" x14ac:dyDescent="0.25"/>
  <cols>
    <col min="1" max="1" width="4.140625" style="2"/>
    <col min="2" max="2" width="9" style="2" bestFit="1" customWidth="1"/>
    <col min="3" max="3" width="23.42578125" style="2" bestFit="1" customWidth="1"/>
    <col min="4" max="4" width="8" style="2" bestFit="1" customWidth="1"/>
    <col min="5" max="5" width="6" style="2" bestFit="1" customWidth="1"/>
    <col min="6" max="6" width="18.85546875" style="2" bestFit="1" customWidth="1"/>
    <col min="7" max="7" width="4.140625" style="2"/>
    <col min="8" max="8" width="7.5703125" style="2" bestFit="1" customWidth="1"/>
    <col min="9" max="9" width="6.42578125" style="2" bestFit="1" customWidth="1"/>
    <col min="10" max="10" width="7.140625" style="2" bestFit="1" customWidth="1"/>
    <col min="11" max="11" width="9.140625" style="2" bestFit="1" customWidth="1"/>
    <col min="12" max="16384" width="4.140625" style="2"/>
  </cols>
  <sheetData>
    <row r="2" spans="2:11" x14ac:dyDescent="0.25">
      <c r="B2" s="72" t="s">
        <v>992</v>
      </c>
      <c r="C2" s="72" t="s">
        <v>965</v>
      </c>
      <c r="D2" s="72" t="s">
        <v>966</v>
      </c>
      <c r="E2" s="72" t="s">
        <v>967</v>
      </c>
      <c r="H2" s="72" t="s">
        <v>988</v>
      </c>
      <c r="I2" s="72" t="s">
        <v>989</v>
      </c>
      <c r="J2" s="72" t="s">
        <v>990</v>
      </c>
      <c r="K2" s="72" t="s">
        <v>991</v>
      </c>
    </row>
    <row r="3" spans="2:11" x14ac:dyDescent="0.25">
      <c r="B3" s="1">
        <v>64</v>
      </c>
      <c r="C3" s="1" t="s">
        <v>1007</v>
      </c>
      <c r="D3" s="71">
        <f>E3*10</f>
        <v>20</v>
      </c>
      <c r="E3" s="71">
        <v>2</v>
      </c>
      <c r="H3" s="71">
        <v>1</v>
      </c>
      <c r="I3" s="71">
        <f>H3*100</f>
        <v>100</v>
      </c>
      <c r="J3" s="71">
        <f t="shared" ref="J3:K3" si="0">I3*100</f>
        <v>10000</v>
      </c>
      <c r="K3" s="71">
        <f t="shared" si="0"/>
        <v>1000000</v>
      </c>
    </row>
    <row r="4" spans="2:11" x14ac:dyDescent="0.25">
      <c r="B4" s="1">
        <v>64</v>
      </c>
      <c r="C4" s="1" t="s">
        <v>968</v>
      </c>
      <c r="D4" s="71">
        <f t="shared" ref="D4:D15" si="1">E4*10</f>
        <v>50</v>
      </c>
      <c r="E4" s="71">
        <v>5</v>
      </c>
    </row>
    <row r="5" spans="2:11" x14ac:dyDescent="0.25">
      <c r="B5" s="1">
        <v>64</v>
      </c>
      <c r="C5" s="1" t="s">
        <v>969</v>
      </c>
      <c r="D5" s="71">
        <f t="shared" si="1"/>
        <v>100</v>
      </c>
      <c r="E5" s="71">
        <v>10</v>
      </c>
    </row>
    <row r="6" spans="2:11" x14ac:dyDescent="0.25">
      <c r="B6" s="1">
        <v>64</v>
      </c>
      <c r="C6" s="1" t="s">
        <v>970</v>
      </c>
      <c r="D6" s="71">
        <f t="shared" si="1"/>
        <v>150</v>
      </c>
      <c r="E6" s="71">
        <v>15</v>
      </c>
    </row>
    <row r="7" spans="2:11" x14ac:dyDescent="0.25">
      <c r="B7" s="1">
        <v>64</v>
      </c>
      <c r="C7" s="1" t="s">
        <v>971</v>
      </c>
      <c r="D7" s="71">
        <f t="shared" si="1"/>
        <v>50</v>
      </c>
      <c r="E7" s="71">
        <v>5</v>
      </c>
    </row>
    <row r="8" spans="2:11" x14ac:dyDescent="0.25">
      <c r="B8" s="1">
        <v>64</v>
      </c>
      <c r="C8" s="1" t="s">
        <v>972</v>
      </c>
      <c r="D8" s="71">
        <f t="shared" si="1"/>
        <v>100</v>
      </c>
      <c r="E8" s="71">
        <v>10</v>
      </c>
    </row>
    <row r="9" spans="2:11" x14ac:dyDescent="0.25">
      <c r="B9" s="1">
        <v>64</v>
      </c>
      <c r="C9" s="1" t="s">
        <v>973</v>
      </c>
      <c r="D9" s="71">
        <f t="shared" si="1"/>
        <v>150</v>
      </c>
      <c r="E9" s="71">
        <v>15</v>
      </c>
    </row>
    <row r="10" spans="2:11" x14ac:dyDescent="0.25">
      <c r="B10" s="1">
        <v>64</v>
      </c>
      <c r="C10" s="1" t="s">
        <v>974</v>
      </c>
      <c r="D10" s="71">
        <f t="shared" si="1"/>
        <v>50</v>
      </c>
      <c r="E10" s="71">
        <v>5</v>
      </c>
    </row>
    <row r="11" spans="2:11" x14ac:dyDescent="0.25">
      <c r="B11" s="1">
        <v>64</v>
      </c>
      <c r="C11" s="1" t="s">
        <v>975</v>
      </c>
      <c r="D11" s="71">
        <f t="shared" si="1"/>
        <v>120</v>
      </c>
      <c r="E11" s="71">
        <v>12</v>
      </c>
    </row>
    <row r="12" spans="2:11" x14ac:dyDescent="0.25">
      <c r="B12" s="1">
        <v>64</v>
      </c>
      <c r="C12" s="1" t="s">
        <v>976</v>
      </c>
      <c r="D12" s="71">
        <f t="shared" si="1"/>
        <v>200</v>
      </c>
      <c r="E12" s="71">
        <v>20</v>
      </c>
    </row>
    <row r="13" spans="2:11" x14ac:dyDescent="0.25">
      <c r="B13" s="1">
        <v>64</v>
      </c>
      <c r="C13" s="1" t="s">
        <v>977</v>
      </c>
      <c r="D13" s="71">
        <f t="shared" si="1"/>
        <v>120</v>
      </c>
      <c r="E13" s="71">
        <v>12</v>
      </c>
    </row>
    <row r="14" spans="2:11" x14ac:dyDescent="0.25">
      <c r="B14" s="1">
        <v>64</v>
      </c>
      <c r="C14" s="1" t="s">
        <v>978</v>
      </c>
      <c r="D14" s="71">
        <f t="shared" si="1"/>
        <v>200</v>
      </c>
      <c r="E14" s="71">
        <v>20</v>
      </c>
    </row>
    <row r="15" spans="2:11" x14ac:dyDescent="0.25">
      <c r="B15" s="1">
        <v>64</v>
      </c>
      <c r="C15" s="1" t="s">
        <v>979</v>
      </c>
      <c r="D15" s="71">
        <f t="shared" si="1"/>
        <v>300</v>
      </c>
      <c r="E15" s="71">
        <v>30</v>
      </c>
    </row>
    <row r="16" spans="2:11" x14ac:dyDescent="0.25">
      <c r="B16" s="1">
        <v>1</v>
      </c>
      <c r="C16" s="1" t="s">
        <v>993</v>
      </c>
      <c r="D16" s="71">
        <f>E16*50</f>
        <v>250</v>
      </c>
      <c r="E16" s="71">
        <v>5</v>
      </c>
    </row>
    <row r="17" spans="2:6" x14ac:dyDescent="0.25">
      <c r="B17" s="1">
        <v>1</v>
      </c>
      <c r="C17" s="1" t="s">
        <v>994</v>
      </c>
      <c r="D17" s="71">
        <f t="shared" ref="D17:D30" si="2">E17*50</f>
        <v>750</v>
      </c>
      <c r="E17" s="71">
        <v>15</v>
      </c>
    </row>
    <row r="18" spans="2:6" x14ac:dyDescent="0.25">
      <c r="B18" s="1">
        <v>1</v>
      </c>
      <c r="C18" s="1" t="s">
        <v>995</v>
      </c>
      <c r="D18" s="71">
        <f t="shared" si="2"/>
        <v>1500</v>
      </c>
      <c r="E18" s="71">
        <v>30</v>
      </c>
    </row>
    <row r="19" spans="2:6" x14ac:dyDescent="0.25">
      <c r="B19" s="1">
        <v>1</v>
      </c>
      <c r="C19" s="1" t="s">
        <v>1008</v>
      </c>
      <c r="D19" s="71">
        <f t="shared" si="2"/>
        <v>2500</v>
      </c>
      <c r="E19" s="71">
        <v>50</v>
      </c>
    </row>
    <row r="20" spans="2:6" x14ac:dyDescent="0.25">
      <c r="B20" s="1">
        <v>1</v>
      </c>
      <c r="C20" s="1" t="s">
        <v>1009</v>
      </c>
      <c r="D20" s="71">
        <f t="shared" si="2"/>
        <v>3750</v>
      </c>
      <c r="E20" s="71">
        <v>75</v>
      </c>
    </row>
    <row r="21" spans="2:6" x14ac:dyDescent="0.25">
      <c r="B21" s="1">
        <v>1</v>
      </c>
      <c r="C21" s="1" t="s">
        <v>1010</v>
      </c>
      <c r="D21" s="71">
        <f t="shared" si="2"/>
        <v>5250</v>
      </c>
      <c r="E21" s="71">
        <v>105</v>
      </c>
    </row>
    <row r="22" spans="2:6" x14ac:dyDescent="0.25">
      <c r="B22" s="1">
        <v>1</v>
      </c>
      <c r="C22" s="1" t="s">
        <v>996</v>
      </c>
      <c r="D22" s="71">
        <f t="shared" si="2"/>
        <v>350</v>
      </c>
      <c r="E22" s="71">
        <v>7</v>
      </c>
      <c r="F22" s="2" t="s">
        <v>1011</v>
      </c>
    </row>
    <row r="23" spans="2:6" x14ac:dyDescent="0.25">
      <c r="B23" s="1">
        <v>1</v>
      </c>
      <c r="C23" s="1" t="s">
        <v>997</v>
      </c>
      <c r="D23" s="71">
        <f t="shared" si="2"/>
        <v>1500</v>
      </c>
      <c r="E23" s="71">
        <v>30</v>
      </c>
      <c r="F23" s="2" t="s">
        <v>1011</v>
      </c>
    </row>
    <row r="24" spans="2:6" x14ac:dyDescent="0.25">
      <c r="B24" s="1">
        <v>1</v>
      </c>
      <c r="C24" s="1" t="s">
        <v>998</v>
      </c>
      <c r="D24" s="71">
        <f t="shared" si="2"/>
        <v>6000</v>
      </c>
      <c r="E24" s="71">
        <v>120</v>
      </c>
      <c r="F24" s="2" t="s">
        <v>1011</v>
      </c>
    </row>
    <row r="25" spans="2:6" x14ac:dyDescent="0.25">
      <c r="B25" s="1">
        <v>10</v>
      </c>
      <c r="C25" s="1" t="s">
        <v>999</v>
      </c>
      <c r="D25" s="71">
        <f t="shared" si="2"/>
        <v>750</v>
      </c>
      <c r="E25" s="71">
        <v>15</v>
      </c>
    </row>
    <row r="26" spans="2:6" x14ac:dyDescent="0.25">
      <c r="B26" s="1">
        <v>10</v>
      </c>
      <c r="C26" s="1" t="s">
        <v>1000</v>
      </c>
      <c r="D26" s="71">
        <f t="shared" si="2"/>
        <v>1250</v>
      </c>
      <c r="E26" s="71">
        <v>25</v>
      </c>
    </row>
    <row r="27" spans="2:6" x14ac:dyDescent="0.25">
      <c r="B27" s="1">
        <v>10</v>
      </c>
      <c r="C27" s="1" t="s">
        <v>1001</v>
      </c>
      <c r="D27" s="71">
        <f t="shared" si="2"/>
        <v>1750</v>
      </c>
      <c r="E27" s="71">
        <v>35</v>
      </c>
    </row>
    <row r="28" spans="2:6" x14ac:dyDescent="0.25">
      <c r="B28" s="1">
        <v>1</v>
      </c>
      <c r="C28" s="1" t="s">
        <v>1002</v>
      </c>
      <c r="D28" s="71">
        <f t="shared" si="2"/>
        <v>250</v>
      </c>
      <c r="E28" s="71">
        <v>5</v>
      </c>
    </row>
    <row r="29" spans="2:6" x14ac:dyDescent="0.25">
      <c r="B29" s="1">
        <v>1</v>
      </c>
      <c r="C29" s="1" t="s">
        <v>1003</v>
      </c>
      <c r="D29" s="71">
        <f t="shared" si="2"/>
        <v>500</v>
      </c>
      <c r="E29" s="71">
        <v>10</v>
      </c>
    </row>
    <row r="30" spans="2:6" x14ac:dyDescent="0.25">
      <c r="B30" s="1">
        <v>1</v>
      </c>
      <c r="C30" s="1" t="s">
        <v>1004</v>
      </c>
      <c r="D30" s="71">
        <f t="shared" si="2"/>
        <v>750</v>
      </c>
      <c r="E30" s="71">
        <v>15</v>
      </c>
    </row>
    <row r="31" spans="2:6" x14ac:dyDescent="0.25">
      <c r="B31" s="1">
        <v>1</v>
      </c>
      <c r="C31" s="1" t="s">
        <v>980</v>
      </c>
      <c r="D31" s="71">
        <v>100</v>
      </c>
      <c r="E31" s="1" t="s">
        <v>1005</v>
      </c>
    </row>
    <row r="32" spans="2:6" x14ac:dyDescent="0.25">
      <c r="B32" s="1">
        <v>1</v>
      </c>
      <c r="C32" s="1" t="s">
        <v>981</v>
      </c>
      <c r="D32" s="71">
        <v>500</v>
      </c>
      <c r="E32" s="1" t="s">
        <v>1005</v>
      </c>
    </row>
    <row r="33" spans="2:5" x14ac:dyDescent="0.25">
      <c r="B33" s="1">
        <v>1</v>
      </c>
      <c r="C33" s="1" t="s">
        <v>982</v>
      </c>
      <c r="D33" s="71">
        <v>1000</v>
      </c>
      <c r="E33" s="1" t="s">
        <v>1005</v>
      </c>
    </row>
    <row r="34" spans="2:5" x14ac:dyDescent="0.25">
      <c r="B34" s="1">
        <v>1</v>
      </c>
      <c r="C34" s="1" t="s">
        <v>983</v>
      </c>
      <c r="D34" s="71">
        <v>2500</v>
      </c>
      <c r="E34" s="1" t="s">
        <v>1005</v>
      </c>
    </row>
    <row r="35" spans="2:5" x14ac:dyDescent="0.25">
      <c r="B35" s="1">
        <v>1</v>
      </c>
      <c r="C35" s="1" t="s">
        <v>984</v>
      </c>
      <c r="D35" s="71">
        <v>5000</v>
      </c>
      <c r="E35" s="1" t="s">
        <v>1005</v>
      </c>
    </row>
    <row r="36" spans="2:5" x14ac:dyDescent="0.25">
      <c r="B36" s="1">
        <v>1</v>
      </c>
      <c r="C36" s="1" t="s">
        <v>985</v>
      </c>
      <c r="D36" s="71">
        <v>10000</v>
      </c>
      <c r="E36" s="1" t="s">
        <v>1005</v>
      </c>
    </row>
    <row r="37" spans="2:5" x14ac:dyDescent="0.25">
      <c r="B37" s="1">
        <v>64</v>
      </c>
      <c r="C37" s="1" t="s">
        <v>986</v>
      </c>
      <c r="D37" s="71">
        <v>5</v>
      </c>
      <c r="E37" s="1" t="s">
        <v>1005</v>
      </c>
    </row>
    <row r="38" spans="2:5" x14ac:dyDescent="0.25">
      <c r="B38" s="1">
        <v>64</v>
      </c>
      <c r="C38" s="1" t="s">
        <v>987</v>
      </c>
      <c r="D38" s="71">
        <v>10</v>
      </c>
      <c r="E38" s="1" t="s">
        <v>1005</v>
      </c>
    </row>
    <row r="39" spans="2:5" x14ac:dyDescent="0.25">
      <c r="B39" s="1">
        <v>1</v>
      </c>
      <c r="C39" s="1" t="s">
        <v>1006</v>
      </c>
      <c r="D39" s="71">
        <v>100</v>
      </c>
      <c r="E39" s="1" t="s">
        <v>1005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Stats</vt:lpstr>
      <vt:lpstr>Mascotas</vt:lpstr>
      <vt:lpstr>artefactos</vt:lpstr>
      <vt:lpstr>Crafteos</vt:lpstr>
      <vt:lpstr>guia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Marroquin Martin</dc:creator>
  <cp:lastModifiedBy>Andres Felipe Marroquin Martin</cp:lastModifiedBy>
  <dcterms:created xsi:type="dcterms:W3CDTF">2024-06-15T21:07:28Z</dcterms:created>
  <dcterms:modified xsi:type="dcterms:W3CDTF">2025-01-18T13:44:00Z</dcterms:modified>
</cp:coreProperties>
</file>