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Compaq\Desktop\"/>
    </mc:Choice>
  </mc:AlternateContent>
  <xr:revisionPtr revIDLastSave="0" documentId="13_ncr:1_{6D13B8A0-0444-479A-9423-4E21A9CCF635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Hoja1" sheetId="1" r:id="rId1"/>
    <sheet name="Hoja3" sheetId="3" r:id="rId2"/>
    <sheet name="Hoja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4" i="3" l="1"/>
  <c r="T4" i="3"/>
  <c r="S5" i="3"/>
  <c r="T5" i="3"/>
  <c r="S6" i="3"/>
  <c r="T6" i="3"/>
  <c r="S7" i="3"/>
  <c r="T7" i="3"/>
  <c r="S8" i="3"/>
  <c r="T8" i="3"/>
  <c r="S9" i="3"/>
  <c r="T9" i="3"/>
  <c r="S10" i="3"/>
  <c r="T10" i="3"/>
  <c r="S11" i="3"/>
  <c r="T11" i="3"/>
  <c r="S12" i="3"/>
  <c r="T12" i="3"/>
  <c r="S13" i="3"/>
  <c r="T13" i="3"/>
  <c r="S14" i="3"/>
  <c r="T14" i="3"/>
  <c r="S15" i="3"/>
  <c r="T15" i="3"/>
  <c r="S16" i="3"/>
  <c r="T16" i="3"/>
  <c r="S17" i="3"/>
  <c r="T17" i="3"/>
  <c r="S18" i="3"/>
  <c r="T18" i="3"/>
  <c r="S19" i="3"/>
  <c r="T19" i="3"/>
  <c r="L4" i="3"/>
  <c r="M4" i="3"/>
  <c r="L5" i="3"/>
  <c r="M5" i="3"/>
  <c r="L6" i="3"/>
  <c r="M6" i="3"/>
  <c r="L7" i="3"/>
  <c r="M7" i="3"/>
  <c r="L8" i="3"/>
  <c r="M8" i="3"/>
  <c r="L9" i="3"/>
  <c r="M9" i="3"/>
  <c r="L10" i="3"/>
  <c r="M10" i="3"/>
  <c r="L11" i="3"/>
  <c r="M11" i="3"/>
  <c r="L12" i="3"/>
  <c r="M12" i="3"/>
  <c r="L13" i="3"/>
  <c r="M13" i="3"/>
  <c r="L14" i="3"/>
  <c r="M14" i="3"/>
  <c r="L15" i="3"/>
  <c r="M15" i="3"/>
  <c r="L16" i="3"/>
  <c r="M16" i="3"/>
  <c r="L17" i="3"/>
  <c r="M17" i="3"/>
  <c r="L18" i="3"/>
  <c r="M18" i="3"/>
  <c r="L19" i="3"/>
  <c r="M19" i="3"/>
  <c r="T3" i="3"/>
  <c r="S3" i="3"/>
  <c r="T2" i="3"/>
  <c r="S2" i="3"/>
  <c r="M3" i="3"/>
  <c r="M2" i="3"/>
  <c r="L3" i="3"/>
  <c r="L2" i="3"/>
  <c r="L4" i="2"/>
  <c r="K4" i="2"/>
  <c r="M4" i="2" s="1"/>
  <c r="J4" i="2"/>
  <c r="L3" i="2"/>
  <c r="K3" i="2"/>
  <c r="M3" i="2" s="1"/>
  <c r="J3" i="2"/>
  <c r="E39" i="1"/>
  <c r="E38" i="1"/>
  <c r="C39" i="1"/>
  <c r="C38" i="1"/>
  <c r="E37" i="1"/>
  <c r="E36" i="1"/>
  <c r="C37" i="1"/>
  <c r="C36" i="1"/>
  <c r="C35" i="1"/>
  <c r="E35" i="1" s="1"/>
  <c r="E29" i="1"/>
  <c r="E32" i="1"/>
  <c r="E33" i="1"/>
  <c r="C29" i="1"/>
  <c r="C30" i="1"/>
  <c r="E30" i="1" s="1"/>
  <c r="C31" i="1"/>
  <c r="E31" i="1" s="1"/>
  <c r="C32" i="1"/>
  <c r="C33" i="1"/>
  <c r="C34" i="1"/>
  <c r="E34" i="1" s="1"/>
  <c r="C28" i="1"/>
  <c r="E28" i="1" s="1"/>
  <c r="E25" i="1"/>
  <c r="C25" i="1"/>
  <c r="E24" i="1"/>
  <c r="C24" i="1"/>
  <c r="E23" i="1"/>
  <c r="C23" i="1"/>
  <c r="E22" i="1"/>
  <c r="C22" i="1"/>
  <c r="E21" i="1"/>
  <c r="C21" i="1"/>
  <c r="E15" i="1"/>
  <c r="C15" i="1"/>
  <c r="C16" i="1"/>
  <c r="E16" i="1" s="1"/>
  <c r="C17" i="1"/>
  <c r="E17" i="1" s="1"/>
  <c r="C18" i="1"/>
  <c r="E18" i="1" s="1"/>
  <c r="C19" i="1"/>
  <c r="E19" i="1" s="1"/>
  <c r="C20" i="1"/>
  <c r="E20" i="1" s="1"/>
  <c r="E14" i="1"/>
  <c r="C14" i="1"/>
  <c r="E4" i="1"/>
  <c r="E5" i="1"/>
  <c r="E6" i="1"/>
  <c r="E7" i="1"/>
  <c r="E8" i="1"/>
  <c r="E9" i="1"/>
  <c r="E10" i="1"/>
  <c r="E11" i="1"/>
  <c r="E3" i="1"/>
  <c r="C4" i="1"/>
  <c r="C5" i="1"/>
  <c r="C6" i="1"/>
  <c r="C7" i="1"/>
  <c r="C8" i="1"/>
  <c r="C9" i="1"/>
  <c r="C10" i="1"/>
  <c r="C11" i="1"/>
  <c r="C3" i="1"/>
</calcChain>
</file>

<file path=xl/sharedStrings.xml><?xml version="1.0" encoding="utf-8"?>
<sst xmlns="http://schemas.openxmlformats.org/spreadsheetml/2006/main" count="233" uniqueCount="131">
  <si>
    <t>Team</t>
  </si>
  <si>
    <t xml:space="preserve">Chelsea </t>
  </si>
  <si>
    <t>Salzburgo</t>
  </si>
  <si>
    <t>SOFA</t>
  </si>
  <si>
    <t>CUOTA</t>
  </si>
  <si>
    <t>PROBABILIDAD</t>
  </si>
  <si>
    <t>Leipzig</t>
  </si>
  <si>
    <t xml:space="preserve">Real Madrid </t>
  </si>
  <si>
    <t>Manchester City</t>
  </si>
  <si>
    <t>Sevilla</t>
  </si>
  <si>
    <t>BVB</t>
  </si>
  <si>
    <t xml:space="preserve">Juventus </t>
  </si>
  <si>
    <t>Benfica</t>
  </si>
  <si>
    <t>ERROR</t>
  </si>
  <si>
    <t>Resultado</t>
  </si>
  <si>
    <t xml:space="preserve">Roma </t>
  </si>
  <si>
    <t>Local</t>
  </si>
  <si>
    <t>PSV</t>
  </si>
  <si>
    <t>Visitante</t>
  </si>
  <si>
    <t xml:space="preserve">Arsenal </t>
  </si>
  <si>
    <t>Sporting Braga</t>
  </si>
  <si>
    <t>Real Sociedad</t>
  </si>
  <si>
    <t>Manchester United</t>
  </si>
  <si>
    <t>Lazio</t>
  </si>
  <si>
    <t>Midtjylland</t>
  </si>
  <si>
    <t>Feyernoord</t>
  </si>
  <si>
    <t>Freigburg</t>
  </si>
  <si>
    <t xml:space="preserve">Monaco </t>
  </si>
  <si>
    <t>Estrella roja</t>
  </si>
  <si>
    <t>z</t>
  </si>
  <si>
    <t>Crystal palace</t>
  </si>
  <si>
    <t>leeds</t>
  </si>
  <si>
    <t>visitante</t>
  </si>
  <si>
    <t>Valladolid</t>
  </si>
  <si>
    <t>Betis</t>
  </si>
  <si>
    <t>West Ham</t>
  </si>
  <si>
    <t>Fulham</t>
  </si>
  <si>
    <t xml:space="preserve">Udinense </t>
  </si>
  <si>
    <t xml:space="preserve">Atalanta </t>
  </si>
  <si>
    <t>Salernita</t>
  </si>
  <si>
    <t>Hellas Verona</t>
  </si>
  <si>
    <t xml:space="preserve">Monza </t>
  </si>
  <si>
    <t>Spezia</t>
  </si>
  <si>
    <t>Atalanta</t>
  </si>
  <si>
    <t>Udinense</t>
  </si>
  <si>
    <t xml:space="preserve">5 victorias </t>
  </si>
  <si>
    <t>Todos</t>
  </si>
  <si>
    <t>Local/Visitante</t>
  </si>
  <si>
    <t>9 goles anotados</t>
  </si>
  <si>
    <t xml:space="preserve">3 victorias </t>
  </si>
  <si>
    <t xml:space="preserve">4 Victorias </t>
  </si>
  <si>
    <t>Atalanta gana-empata y anota un gol</t>
  </si>
  <si>
    <t>Historial</t>
  </si>
  <si>
    <t>Udinese</t>
  </si>
  <si>
    <t>GE</t>
  </si>
  <si>
    <t>GG</t>
  </si>
  <si>
    <t>Ganados</t>
  </si>
  <si>
    <t>Empatados</t>
  </si>
  <si>
    <t>Perdidos</t>
  </si>
  <si>
    <t>Hellas verona</t>
  </si>
  <si>
    <t>Conceder 5 partidos</t>
  </si>
  <si>
    <t>perder 3 partidos</t>
  </si>
  <si>
    <t>ninguna</t>
  </si>
  <si>
    <t>conceder en 10 partidos</t>
  </si>
  <si>
    <t>ambos marcan</t>
  </si>
  <si>
    <t>conceder en 7 partidos</t>
  </si>
  <si>
    <t>5 partidos sin empate</t>
  </si>
  <si>
    <t>4 partidos perdisod</t>
  </si>
  <si>
    <t>Crystal Palace</t>
  </si>
  <si>
    <t>Leeds</t>
  </si>
  <si>
    <t>6 concediendo</t>
  </si>
  <si>
    <t>8 concediendo</t>
  </si>
  <si>
    <t>5 partidos marcando</t>
  </si>
  <si>
    <t>ninguno</t>
  </si>
  <si>
    <t>West Ham gana y ambos marcan</t>
  </si>
  <si>
    <t>BMG</t>
  </si>
  <si>
    <t>COLONIA</t>
  </si>
  <si>
    <t>7 partdios concediendo</t>
  </si>
  <si>
    <t>10 partidos marcando</t>
  </si>
  <si>
    <t>BMG anota almenos un gol o colonia almenos anota un gol</t>
  </si>
  <si>
    <t>Liverpool</t>
  </si>
  <si>
    <t xml:space="preserve">4 victorias </t>
  </si>
  <si>
    <t>5 sin ganar</t>
  </si>
  <si>
    <t>Arsenal gana</t>
  </si>
  <si>
    <t xml:space="preserve">Everton </t>
  </si>
  <si>
    <t xml:space="preserve">5 partidos sin perdedor </t>
  </si>
  <si>
    <t>5 partidos marcando gol</t>
  </si>
  <si>
    <t>Manchester marca gol ||Manchester gana</t>
  </si>
  <si>
    <t>Lecce</t>
  </si>
  <si>
    <t>10 partidos concediendo</t>
  </si>
  <si>
    <t>5 partidos concediendo</t>
  </si>
  <si>
    <t>Roma gana ||roma anota +2 goles</t>
  </si>
  <si>
    <t>Arsenal</t>
  </si>
  <si>
    <t>Everton</t>
  </si>
  <si>
    <t xml:space="preserve">Monza gana </t>
  </si>
  <si>
    <t>A. Madrid</t>
  </si>
  <si>
    <t xml:space="preserve">5 partidos sin empate </t>
  </si>
  <si>
    <t>Brujas</t>
  </si>
  <si>
    <t xml:space="preserve">gana Atletico o brujas +2,5 goles </t>
  </si>
  <si>
    <t>Napoli</t>
  </si>
  <si>
    <t>Ajax</t>
  </si>
  <si>
    <t>5 victorias</t>
  </si>
  <si>
    <t>10 partidos anotando</t>
  </si>
  <si>
    <t>Gana empata Napoli &amp;&amp; ambos marcan</t>
  </si>
  <si>
    <t xml:space="preserve">Leverkusen </t>
  </si>
  <si>
    <t>Porto</t>
  </si>
  <si>
    <t>sin racha (cambio de dt)</t>
  </si>
  <si>
    <t>sin racha</t>
  </si>
  <si>
    <t>8 partidos anotando</t>
  </si>
  <si>
    <t>Porto +0,5 goles</t>
  </si>
  <si>
    <t xml:space="preserve">Barcelona </t>
  </si>
  <si>
    <t>Inter</t>
  </si>
  <si>
    <t>6 partidos marcando</t>
  </si>
  <si>
    <t>Gana barcelona &amp;&amp; ambos marcan</t>
  </si>
  <si>
    <t>Plzen</t>
  </si>
  <si>
    <t>Bayern M</t>
  </si>
  <si>
    <t xml:space="preserve">sin racha  </t>
  </si>
  <si>
    <t xml:space="preserve">sin racha </t>
  </si>
  <si>
    <t>Gana empata Plzen</t>
  </si>
  <si>
    <t xml:space="preserve">Rangers </t>
  </si>
  <si>
    <t>sin empates 5 partidos</t>
  </si>
  <si>
    <t>5 partidos anotando</t>
  </si>
  <si>
    <t>5 partidos sin ganar</t>
  </si>
  <si>
    <t>gana empata rangers +2</t>
  </si>
  <si>
    <t xml:space="preserve">Sporting </t>
  </si>
  <si>
    <t xml:space="preserve">Marsella </t>
  </si>
  <si>
    <t xml:space="preserve">8 partidos anotando </t>
  </si>
  <si>
    <t xml:space="preserve">Gana sporting </t>
  </si>
  <si>
    <t xml:space="preserve">Tottenham </t>
  </si>
  <si>
    <t>Frankfurt</t>
  </si>
  <si>
    <t>Gana Tottenham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</si>
</sst>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164" fontId="0" fillId="0" borderId="2" xfId="0" applyNumberFormat="1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164" fontId="0" fillId="0" borderId="5" xfId="0" applyNumberFormat="1" applyBorder="1" applyAlignment="1">
      <alignment horizontal="left"/>
    </xf>
    <xf numFmtId="0" fontId="0" fillId="0" borderId="6" xfId="0" applyBorder="1" applyAlignment="1">
      <alignment horizontal="left"/>
    </xf>
    <xf numFmtId="164" fontId="0" fillId="0" borderId="2" xfId="0" applyNumberFormat="1" applyBorder="1"/>
    <xf numFmtId="0" fontId="0" fillId="0" borderId="2" xfId="0" applyBorder="1"/>
    <xf numFmtId="0" fontId="0" fillId="0" borderId="3" xfId="0" applyBorder="1"/>
    <xf numFmtId="164" fontId="0" fillId="0" borderId="5" xfId="0" applyNumberFormat="1" applyBorder="1"/>
    <xf numFmtId="0" fontId="0" fillId="0" borderId="5" xfId="0" applyBorder="1"/>
    <xf numFmtId="0" fontId="0" fillId="0" borderId="6" xfId="0" applyBorder="1"/>
    <xf numFmtId="0" fontId="0" fillId="0" borderId="7" xfId="0" applyBorder="1" applyAlignment="1">
      <alignment horizontal="left"/>
    </xf>
    <xf numFmtId="164" fontId="0" fillId="0" borderId="0" xfId="0" applyNumberFormat="1"/>
    <xf numFmtId="0" fontId="0" fillId="0" borderId="8" xfId="0" applyBorder="1"/>
    <xf numFmtId="0" fontId="0" fillId="0" borderId="0" xfId="0" applyAlignment="1">
      <alignment horizontal="right"/>
    </xf>
    <xf numFmtId="2" fontId="0" fillId="0" borderId="0" xfId="0" applyNumberFormat="1"/>
    <xf numFmtId="0" fontId="0" fillId="0" borderId="1" xfId="0" applyBorder="1"/>
    <xf numFmtId="0" fontId="0" fillId="0" borderId="4" xfId="0" applyBorder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7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8" xfId="0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9"/>
  <sheetViews>
    <sheetView topLeftCell="A25" zoomScale="130" zoomScaleNormal="130" workbookViewId="0">
      <selection activeCell="I31" sqref="I31"/>
    </sheetView>
  </sheetViews>
  <sheetFormatPr baseColWidth="10" defaultColWidth="9.140625" defaultRowHeight="15" x14ac:dyDescent="0.25"/>
  <cols>
    <col min="1" max="1" width="18" bestFit="1" customWidth="1"/>
    <col min="3" max="3" width="14.140625" bestFit="1" customWidth="1"/>
  </cols>
  <sheetData>
    <row r="1" spans="1:9" ht="15.75" thickBot="1" x14ac:dyDescent="0.3"/>
    <row r="2" spans="1:9" x14ac:dyDescent="0.25">
      <c r="A2" s="3" t="s">
        <v>0</v>
      </c>
      <c r="B2" s="4" t="s">
        <v>4</v>
      </c>
      <c r="C2" s="4" t="s">
        <v>5</v>
      </c>
      <c r="D2" s="4" t="s">
        <v>3</v>
      </c>
      <c r="E2" s="4" t="s">
        <v>13</v>
      </c>
      <c r="F2" s="4" t="s">
        <v>14</v>
      </c>
      <c r="G2" s="13"/>
    </row>
    <row r="3" spans="1:9" x14ac:dyDescent="0.25">
      <c r="A3" s="17" t="s">
        <v>2</v>
      </c>
      <c r="B3" s="1">
        <v>1.75</v>
      </c>
      <c r="C3" s="2">
        <f>(1/B3)*100</f>
        <v>57.142857142857139</v>
      </c>
      <c r="D3" s="1">
        <v>67</v>
      </c>
      <c r="E3">
        <f>((D3-C3)/C3)*100</f>
        <v>17.250000000000007</v>
      </c>
      <c r="F3">
        <v>3</v>
      </c>
      <c r="G3" s="19" t="s">
        <v>16</v>
      </c>
    </row>
    <row r="4" spans="1:9" x14ac:dyDescent="0.25">
      <c r="A4" s="17" t="s">
        <v>1</v>
      </c>
      <c r="B4" s="1">
        <v>1.73</v>
      </c>
      <c r="C4" s="2">
        <f t="shared" ref="C4:C11" si="0">(1/B4)*100</f>
        <v>57.80346820809249</v>
      </c>
      <c r="D4" s="1">
        <v>58</v>
      </c>
      <c r="E4">
        <f t="shared" ref="E4:E11" si="1">((D4-C4)/C4)*100</f>
        <v>0.33999999999999309</v>
      </c>
      <c r="F4">
        <v>3</v>
      </c>
      <c r="G4" s="19" t="s">
        <v>16</v>
      </c>
      <c r="I4" t="s">
        <v>29</v>
      </c>
    </row>
    <row r="5" spans="1:9" x14ac:dyDescent="0.25">
      <c r="A5" s="17" t="s">
        <v>6</v>
      </c>
      <c r="B5" s="1">
        <v>1.5</v>
      </c>
      <c r="C5" s="2">
        <f t="shared" si="0"/>
        <v>66.666666666666657</v>
      </c>
      <c r="D5" s="1">
        <v>67</v>
      </c>
      <c r="E5">
        <f t="shared" si="1"/>
        <v>0.50000000000001432</v>
      </c>
      <c r="F5">
        <v>3</v>
      </c>
      <c r="G5" s="19" t="s">
        <v>16</v>
      </c>
    </row>
    <row r="6" spans="1:9" x14ac:dyDescent="0.25">
      <c r="A6" s="17" t="s">
        <v>7</v>
      </c>
      <c r="B6" s="1">
        <v>1.2</v>
      </c>
      <c r="C6" s="2">
        <f t="shared" si="0"/>
        <v>83.333333333333343</v>
      </c>
      <c r="D6" s="1">
        <v>47</v>
      </c>
      <c r="E6">
        <f t="shared" si="1"/>
        <v>-43.600000000000009</v>
      </c>
      <c r="F6">
        <v>3</v>
      </c>
      <c r="G6" s="19" t="s">
        <v>16</v>
      </c>
    </row>
    <row r="7" spans="1:9" ht="15.75" thickBot="1" x14ac:dyDescent="0.3">
      <c r="A7" s="17" t="s">
        <v>8</v>
      </c>
      <c r="B7" s="1">
        <v>1.05</v>
      </c>
      <c r="C7" s="2">
        <f t="shared" si="0"/>
        <v>95.238095238095227</v>
      </c>
      <c r="D7" s="1">
        <v>92</v>
      </c>
      <c r="E7">
        <f t="shared" si="1"/>
        <v>-3.3999999999999884</v>
      </c>
      <c r="F7">
        <v>3</v>
      </c>
      <c r="G7" s="19" t="s">
        <v>16</v>
      </c>
    </row>
    <row r="8" spans="1:9" x14ac:dyDescent="0.25">
      <c r="A8" s="3" t="s">
        <v>9</v>
      </c>
      <c r="B8" s="4">
        <v>3.1</v>
      </c>
      <c r="C8" s="5">
        <f t="shared" si="0"/>
        <v>32.258064516129032</v>
      </c>
      <c r="D8" s="6">
        <v>38</v>
      </c>
      <c r="E8">
        <f t="shared" si="1"/>
        <v>17.8</v>
      </c>
      <c r="F8">
        <v>0</v>
      </c>
      <c r="G8" s="19" t="s">
        <v>16</v>
      </c>
    </row>
    <row r="9" spans="1:9" ht="15.75" thickBot="1" x14ac:dyDescent="0.3">
      <c r="A9" s="7" t="s">
        <v>10</v>
      </c>
      <c r="B9" s="8">
        <v>2.25</v>
      </c>
      <c r="C9" s="9">
        <f t="shared" si="0"/>
        <v>44.444444444444443</v>
      </c>
      <c r="D9" s="10">
        <v>47</v>
      </c>
      <c r="E9">
        <f t="shared" si="1"/>
        <v>5.7500000000000036</v>
      </c>
      <c r="F9">
        <v>3</v>
      </c>
      <c r="G9" s="19" t="s">
        <v>18</v>
      </c>
    </row>
    <row r="10" spans="1:9" x14ac:dyDescent="0.25">
      <c r="A10" s="17" t="s">
        <v>11</v>
      </c>
      <c r="B10" s="1">
        <v>1.4</v>
      </c>
      <c r="C10" s="2">
        <f t="shared" si="0"/>
        <v>71.428571428571431</v>
      </c>
      <c r="D10" s="1">
        <v>78</v>
      </c>
      <c r="E10">
        <f t="shared" si="1"/>
        <v>9.1999999999999975</v>
      </c>
      <c r="F10">
        <v>3</v>
      </c>
      <c r="G10" s="19" t="s">
        <v>16</v>
      </c>
    </row>
    <row r="11" spans="1:9" ht="15.75" thickBot="1" x14ac:dyDescent="0.3">
      <c r="A11" s="7" t="s">
        <v>12</v>
      </c>
      <c r="B11" s="8">
        <v>3.75</v>
      </c>
      <c r="C11" s="9">
        <f t="shared" si="0"/>
        <v>26.666666666666668</v>
      </c>
      <c r="D11" s="8">
        <v>20</v>
      </c>
      <c r="E11" s="15">
        <f t="shared" si="1"/>
        <v>-25.000000000000007</v>
      </c>
      <c r="F11" s="15">
        <v>1</v>
      </c>
      <c r="G11" s="16" t="s">
        <v>16</v>
      </c>
    </row>
    <row r="12" spans="1:9" ht="15.75" thickBot="1" x14ac:dyDescent="0.3">
      <c r="A12" s="1"/>
      <c r="B12" s="1"/>
      <c r="C12" s="2"/>
      <c r="D12" s="1"/>
    </row>
    <row r="13" spans="1:9" x14ac:dyDescent="0.25">
      <c r="A13" s="3" t="s">
        <v>0</v>
      </c>
      <c r="B13" s="4" t="s">
        <v>4</v>
      </c>
      <c r="C13" s="4" t="s">
        <v>5</v>
      </c>
      <c r="D13" s="4" t="s">
        <v>3</v>
      </c>
      <c r="E13" s="4" t="s">
        <v>13</v>
      </c>
      <c r="F13" s="4" t="s">
        <v>14</v>
      </c>
      <c r="G13" s="13"/>
    </row>
    <row r="14" spans="1:9" x14ac:dyDescent="0.25">
      <c r="A14" s="17" t="s">
        <v>15</v>
      </c>
      <c r="B14" s="1">
        <v>1.75</v>
      </c>
      <c r="C14" s="18">
        <f>(1/B14)*100</f>
        <v>57.142857142857139</v>
      </c>
      <c r="D14" s="1">
        <v>80</v>
      </c>
      <c r="E14">
        <f>((D14-C14)/C14)*100</f>
        <v>40.000000000000007</v>
      </c>
      <c r="G14" s="19" t="s">
        <v>16</v>
      </c>
    </row>
    <row r="15" spans="1:9" x14ac:dyDescent="0.25">
      <c r="A15" s="17" t="s">
        <v>17</v>
      </c>
      <c r="B15" s="1">
        <v>1.62</v>
      </c>
      <c r="C15" s="18">
        <f t="shared" ref="C15:C25" si="2">(1/B15)*100</f>
        <v>61.728395061728392</v>
      </c>
      <c r="D15" s="1">
        <v>68</v>
      </c>
      <c r="E15">
        <f t="shared" ref="E15:E25" si="3">((D15-C15)/C15)*100</f>
        <v>10.160000000000005</v>
      </c>
      <c r="G15" s="19" t="s">
        <v>18</v>
      </c>
    </row>
    <row r="16" spans="1:9" x14ac:dyDescent="0.25">
      <c r="A16" s="17" t="s">
        <v>19</v>
      </c>
      <c r="B16" s="1">
        <v>1.22</v>
      </c>
      <c r="C16" s="18">
        <f t="shared" si="2"/>
        <v>81.967213114754102</v>
      </c>
      <c r="D16" s="1">
        <v>90</v>
      </c>
      <c r="E16">
        <f t="shared" si="3"/>
        <v>9.7999999999999954</v>
      </c>
      <c r="G16" s="19" t="s">
        <v>16</v>
      </c>
    </row>
    <row r="17" spans="1:7" x14ac:dyDescent="0.25">
      <c r="A17" s="17" t="s">
        <v>20</v>
      </c>
      <c r="B17" s="1">
        <v>1.8</v>
      </c>
      <c r="C17" s="18">
        <f t="shared" si="2"/>
        <v>55.555555555555557</v>
      </c>
      <c r="D17" s="1">
        <v>58</v>
      </c>
      <c r="E17">
        <f t="shared" si="3"/>
        <v>4.3999999999999968</v>
      </c>
      <c r="G17" s="19" t="s">
        <v>16</v>
      </c>
    </row>
    <row r="18" spans="1:7" x14ac:dyDescent="0.25">
      <c r="A18" s="17" t="s">
        <v>21</v>
      </c>
      <c r="B18" s="1">
        <v>1.73</v>
      </c>
      <c r="C18" s="18">
        <f t="shared" si="2"/>
        <v>57.80346820809249</v>
      </c>
      <c r="D18" s="1">
        <v>50</v>
      </c>
      <c r="E18">
        <f t="shared" si="3"/>
        <v>-13.500000000000007</v>
      </c>
      <c r="G18" s="19" t="s">
        <v>18</v>
      </c>
    </row>
    <row r="19" spans="1:7" x14ac:dyDescent="0.25">
      <c r="A19" s="17" t="s">
        <v>22</v>
      </c>
      <c r="B19" s="1">
        <v>1.17</v>
      </c>
      <c r="C19" s="18">
        <f t="shared" si="2"/>
        <v>85.470085470085479</v>
      </c>
      <c r="D19" s="1">
        <v>50</v>
      </c>
      <c r="E19">
        <f t="shared" si="3"/>
        <v>-41.5</v>
      </c>
      <c r="G19" s="19" t="s">
        <v>18</v>
      </c>
    </row>
    <row r="20" spans="1:7" ht="15.75" thickBot="1" x14ac:dyDescent="0.3">
      <c r="A20" s="17" t="s">
        <v>23</v>
      </c>
      <c r="B20" s="1">
        <v>1.8</v>
      </c>
      <c r="C20" s="18">
        <f t="shared" si="2"/>
        <v>55.555555555555557</v>
      </c>
      <c r="D20" s="1">
        <v>44</v>
      </c>
      <c r="E20">
        <f t="shared" si="3"/>
        <v>-20.8</v>
      </c>
      <c r="G20" s="19" t="s">
        <v>18</v>
      </c>
    </row>
    <row r="21" spans="1:7" x14ac:dyDescent="0.25">
      <c r="A21" s="3" t="s">
        <v>24</v>
      </c>
      <c r="B21" s="4">
        <v>3.1</v>
      </c>
      <c r="C21" s="11">
        <f t="shared" si="2"/>
        <v>32.258064516129032</v>
      </c>
      <c r="D21" s="4">
        <v>50</v>
      </c>
      <c r="E21" s="12">
        <f t="shared" si="3"/>
        <v>55.000000000000007</v>
      </c>
      <c r="F21" s="12"/>
      <c r="G21" s="13" t="s">
        <v>16</v>
      </c>
    </row>
    <row r="22" spans="1:7" ht="15.75" thickBot="1" x14ac:dyDescent="0.3">
      <c r="A22" s="7" t="s">
        <v>25</v>
      </c>
      <c r="B22" s="8">
        <v>2.2000000000000002</v>
      </c>
      <c r="C22" s="14">
        <f t="shared" si="2"/>
        <v>45.454545454545453</v>
      </c>
      <c r="D22" s="8">
        <v>42</v>
      </c>
      <c r="E22" s="15">
        <f t="shared" si="3"/>
        <v>-7.599999999999997</v>
      </c>
      <c r="F22" s="15"/>
      <c r="G22" s="16" t="s">
        <v>18</v>
      </c>
    </row>
    <row r="23" spans="1:7" x14ac:dyDescent="0.25">
      <c r="A23" s="17" t="s">
        <v>26</v>
      </c>
      <c r="B23" s="1">
        <v>1.45</v>
      </c>
      <c r="C23" s="18">
        <f t="shared" si="2"/>
        <v>68.965517241379317</v>
      </c>
      <c r="D23" s="1">
        <v>86</v>
      </c>
      <c r="E23">
        <f t="shared" si="3"/>
        <v>24.699999999999989</v>
      </c>
      <c r="G23" s="19" t="s">
        <v>16</v>
      </c>
    </row>
    <row r="24" spans="1:7" x14ac:dyDescent="0.25">
      <c r="A24" s="17" t="s">
        <v>27</v>
      </c>
      <c r="B24" s="1">
        <v>1.53</v>
      </c>
      <c r="C24" s="18">
        <f t="shared" si="2"/>
        <v>65.359477124183002</v>
      </c>
      <c r="D24" s="1">
        <v>60</v>
      </c>
      <c r="E24">
        <f t="shared" si="3"/>
        <v>-8.199999999999994</v>
      </c>
      <c r="G24" s="19" t="s">
        <v>16</v>
      </c>
    </row>
    <row r="25" spans="1:7" ht="15.75" thickBot="1" x14ac:dyDescent="0.3">
      <c r="A25" s="7" t="s">
        <v>28</v>
      </c>
      <c r="B25" s="8">
        <v>1.95</v>
      </c>
      <c r="C25" s="14">
        <f t="shared" si="2"/>
        <v>51.282051282051292</v>
      </c>
      <c r="D25" s="8">
        <v>33</v>
      </c>
      <c r="E25" s="15">
        <f t="shared" si="3"/>
        <v>-35.650000000000013</v>
      </c>
      <c r="F25" s="15"/>
      <c r="G25" s="16" t="s">
        <v>16</v>
      </c>
    </row>
    <row r="26" spans="1:7" ht="15.75" thickBot="1" x14ac:dyDescent="0.3"/>
    <row r="27" spans="1:7" x14ac:dyDescent="0.25">
      <c r="A27" s="3" t="s">
        <v>0</v>
      </c>
      <c r="B27" s="4" t="s">
        <v>4</v>
      </c>
      <c r="C27" s="4" t="s">
        <v>5</v>
      </c>
      <c r="D27" s="4" t="s">
        <v>3</v>
      </c>
      <c r="E27" s="4" t="s">
        <v>13</v>
      </c>
      <c r="F27" s="4" t="s">
        <v>14</v>
      </c>
      <c r="G27" s="13"/>
    </row>
    <row r="28" spans="1:7" x14ac:dyDescent="0.25">
      <c r="A28" s="17" t="s">
        <v>30</v>
      </c>
      <c r="B28" s="1">
        <v>2.0499999999999998</v>
      </c>
      <c r="C28" s="18">
        <f>(1/B28)*100</f>
        <v>48.780487804878057</v>
      </c>
      <c r="D28" s="20">
        <v>46</v>
      </c>
      <c r="E28">
        <f>((D28-C28)/C28)*100</f>
        <v>-5.7000000000000144</v>
      </c>
      <c r="G28" s="19" t="s">
        <v>16</v>
      </c>
    </row>
    <row r="29" spans="1:7" x14ac:dyDescent="0.25">
      <c r="A29" s="1" t="s">
        <v>31</v>
      </c>
      <c r="B29" s="1">
        <v>3.5</v>
      </c>
      <c r="C29" s="18">
        <f t="shared" ref="C29:C39" si="4">(1/B29)*100</f>
        <v>28.571428571428569</v>
      </c>
      <c r="D29">
        <v>27</v>
      </c>
      <c r="E29">
        <f t="shared" ref="E29:E39" si="5">((D29-C29)/C29)*100</f>
        <v>-5.4999999999999929</v>
      </c>
      <c r="G29" t="s">
        <v>32</v>
      </c>
    </row>
    <row r="30" spans="1:7" x14ac:dyDescent="0.25">
      <c r="A30" s="1" t="s">
        <v>33</v>
      </c>
      <c r="B30" s="1">
        <v>2.8</v>
      </c>
      <c r="C30" s="18">
        <f t="shared" si="4"/>
        <v>35.714285714285715</v>
      </c>
      <c r="D30">
        <v>38</v>
      </c>
      <c r="E30">
        <f t="shared" si="5"/>
        <v>6.3999999999999977</v>
      </c>
      <c r="G30" t="s">
        <v>16</v>
      </c>
    </row>
    <row r="31" spans="1:7" x14ac:dyDescent="0.25">
      <c r="A31" s="1" t="s">
        <v>34</v>
      </c>
      <c r="B31" s="1">
        <v>2.4</v>
      </c>
      <c r="C31" s="18">
        <f t="shared" si="4"/>
        <v>41.666666666666671</v>
      </c>
      <c r="D31">
        <v>56</v>
      </c>
      <c r="E31">
        <f t="shared" si="5"/>
        <v>34.399999999999984</v>
      </c>
      <c r="G31" t="s">
        <v>18</v>
      </c>
    </row>
    <row r="32" spans="1:7" x14ac:dyDescent="0.25">
      <c r="A32" s="1" t="s">
        <v>35</v>
      </c>
      <c r="B32" s="1">
        <v>1.6</v>
      </c>
      <c r="C32" s="18">
        <f t="shared" si="4"/>
        <v>62.5</v>
      </c>
      <c r="D32">
        <v>64</v>
      </c>
      <c r="E32">
        <f t="shared" si="5"/>
        <v>2.4</v>
      </c>
      <c r="G32" t="s">
        <v>16</v>
      </c>
    </row>
    <row r="33" spans="1:7" x14ac:dyDescent="0.25">
      <c r="A33" s="1" t="s">
        <v>36</v>
      </c>
      <c r="B33" s="1">
        <v>3</v>
      </c>
      <c r="C33" s="18">
        <f t="shared" si="4"/>
        <v>33.333333333333329</v>
      </c>
      <c r="D33">
        <v>30</v>
      </c>
      <c r="E33">
        <f t="shared" si="5"/>
        <v>-9.9999999999999858</v>
      </c>
      <c r="G33" t="s">
        <v>18</v>
      </c>
    </row>
    <row r="34" spans="1:7" x14ac:dyDescent="0.25">
      <c r="A34" s="1" t="s">
        <v>37</v>
      </c>
      <c r="B34" s="1">
        <v>2.38</v>
      </c>
      <c r="C34" s="18">
        <f t="shared" si="4"/>
        <v>42.016806722689076</v>
      </c>
      <c r="D34">
        <v>35</v>
      </c>
      <c r="E34">
        <f t="shared" si="5"/>
        <v>-16.7</v>
      </c>
      <c r="G34" t="s">
        <v>16</v>
      </c>
    </row>
    <row r="35" spans="1:7" x14ac:dyDescent="0.25">
      <c r="A35" s="1" t="s">
        <v>38</v>
      </c>
      <c r="B35" s="1">
        <v>2.8</v>
      </c>
      <c r="C35" s="18">
        <f t="shared" si="4"/>
        <v>35.714285714285715</v>
      </c>
      <c r="D35">
        <v>19</v>
      </c>
      <c r="E35">
        <f t="shared" si="5"/>
        <v>-46.800000000000004</v>
      </c>
      <c r="G35" t="s">
        <v>18</v>
      </c>
    </row>
    <row r="36" spans="1:7" x14ac:dyDescent="0.25">
      <c r="A36" s="1" t="s">
        <v>39</v>
      </c>
      <c r="B36" s="1">
        <v>2.4</v>
      </c>
      <c r="C36" s="18">
        <f t="shared" si="4"/>
        <v>41.666666666666671</v>
      </c>
      <c r="D36">
        <v>58</v>
      </c>
      <c r="E36">
        <f t="shared" si="5"/>
        <v>39.199999999999982</v>
      </c>
      <c r="G36" t="s">
        <v>16</v>
      </c>
    </row>
    <row r="37" spans="1:7" x14ac:dyDescent="0.25">
      <c r="A37" s="1" t="s">
        <v>40</v>
      </c>
      <c r="B37" s="1">
        <v>2.9</v>
      </c>
      <c r="C37" s="18">
        <f t="shared" si="4"/>
        <v>34.482758620689658</v>
      </c>
      <c r="D37">
        <v>42</v>
      </c>
      <c r="E37">
        <f t="shared" si="5"/>
        <v>21.79999999999999</v>
      </c>
      <c r="G37" t="s">
        <v>18</v>
      </c>
    </row>
    <row r="38" spans="1:7" x14ac:dyDescent="0.25">
      <c r="A38" s="1" t="s">
        <v>41</v>
      </c>
      <c r="B38" s="1">
        <v>1.95</v>
      </c>
      <c r="C38" s="18">
        <f t="shared" si="4"/>
        <v>51.282051282051292</v>
      </c>
      <c r="D38">
        <v>50</v>
      </c>
      <c r="E38">
        <f t="shared" si="5"/>
        <v>-2.5000000000000187</v>
      </c>
      <c r="G38" t="s">
        <v>16</v>
      </c>
    </row>
    <row r="39" spans="1:7" x14ac:dyDescent="0.25">
      <c r="A39" s="1" t="s">
        <v>42</v>
      </c>
      <c r="B39" s="1">
        <v>4</v>
      </c>
      <c r="C39" s="18">
        <f t="shared" si="4"/>
        <v>25</v>
      </c>
      <c r="D39">
        <v>21</v>
      </c>
      <c r="E39">
        <f t="shared" si="5"/>
        <v>-16</v>
      </c>
      <c r="G39" t="s">
        <v>18</v>
      </c>
    </row>
  </sheetData>
  <conditionalFormatting sqref="E3:E11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3:F11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:D11 D14:D25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:C11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4:E25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4:C25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4:D25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8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8:E3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8:C39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8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DEA6D-94EA-44F8-91D3-01EFCC71803F}">
  <dimension ref="A1:T38"/>
  <sheetViews>
    <sheetView tabSelected="1" topLeftCell="A21" workbookViewId="0">
      <selection activeCell="H33" sqref="H33"/>
    </sheetView>
  </sheetViews>
  <sheetFormatPr baseColWidth="10" defaultRowHeight="15" x14ac:dyDescent="0.25"/>
  <cols>
    <col min="1" max="1" width="18" bestFit="1" customWidth="1"/>
    <col min="2" max="2" width="22.140625" bestFit="1" customWidth="1"/>
    <col min="3" max="3" width="22.28515625" bestFit="1" customWidth="1"/>
    <col min="8" max="8" width="18" bestFit="1" customWidth="1"/>
    <col min="15" max="15" width="18" bestFit="1" customWidth="1"/>
  </cols>
  <sheetData>
    <row r="1" spans="1:20" ht="15.75" thickBot="1" x14ac:dyDescent="0.3">
      <c r="B1" t="s">
        <v>46</v>
      </c>
      <c r="C1" t="s">
        <v>47</v>
      </c>
      <c r="H1" t="s">
        <v>52</v>
      </c>
      <c r="I1" t="s">
        <v>56</v>
      </c>
      <c r="J1" t="s">
        <v>57</v>
      </c>
      <c r="K1" t="s">
        <v>58</v>
      </c>
      <c r="L1" t="s">
        <v>54</v>
      </c>
      <c r="M1" t="s">
        <v>55</v>
      </c>
      <c r="O1" t="s">
        <v>52</v>
      </c>
      <c r="P1" t="s">
        <v>56</v>
      </c>
      <c r="Q1" t="s">
        <v>57</v>
      </c>
      <c r="R1" t="s">
        <v>58</v>
      </c>
      <c r="S1" t="s">
        <v>54</v>
      </c>
      <c r="T1" t="s">
        <v>55</v>
      </c>
    </row>
    <row r="2" spans="1:20" x14ac:dyDescent="0.25">
      <c r="A2" s="22" t="s">
        <v>44</v>
      </c>
      <c r="B2" s="12" t="s">
        <v>45</v>
      </c>
      <c r="C2" s="12" t="s">
        <v>49</v>
      </c>
      <c r="D2" s="36" t="s">
        <v>51</v>
      </c>
      <c r="E2" s="37"/>
      <c r="F2" s="38"/>
      <c r="H2" t="s">
        <v>53</v>
      </c>
      <c r="I2">
        <v>0</v>
      </c>
      <c r="J2">
        <v>2</v>
      </c>
      <c r="K2">
        <v>4</v>
      </c>
      <c r="L2" s="18">
        <f>(SUM(I2:J2))/SUM(I2:K2)</f>
        <v>0.33333333333333331</v>
      </c>
      <c r="M2" s="18">
        <f>I2/SUM(I2:K2)</f>
        <v>0</v>
      </c>
      <c r="O2" t="s">
        <v>53</v>
      </c>
      <c r="P2">
        <v>1</v>
      </c>
      <c r="Q2">
        <v>2</v>
      </c>
      <c r="R2">
        <v>3</v>
      </c>
      <c r="S2" s="18">
        <f>(SUM(P2:Q2))/SUM(P2:R2)</f>
        <v>0.5</v>
      </c>
      <c r="T2" s="18">
        <f>P2/SUM(P2:R2)</f>
        <v>0.16666666666666666</v>
      </c>
    </row>
    <row r="3" spans="1:20" ht="15.75" thickBot="1" x14ac:dyDescent="0.3">
      <c r="A3" s="23" t="s">
        <v>38</v>
      </c>
      <c r="B3" s="15" t="s">
        <v>48</v>
      </c>
      <c r="C3" s="15" t="s">
        <v>50</v>
      </c>
      <c r="D3" s="39"/>
      <c r="E3" s="40"/>
      <c r="F3" s="41"/>
      <c r="H3" t="s">
        <v>43</v>
      </c>
      <c r="I3">
        <v>4</v>
      </c>
      <c r="J3">
        <v>2</v>
      </c>
      <c r="K3">
        <v>0</v>
      </c>
      <c r="L3" s="18">
        <f>(SUM(I3:J3))/SUM(I3:K3)</f>
        <v>1</v>
      </c>
      <c r="M3" s="18">
        <f>I3/SUM(I3:K3)</f>
        <v>0.66666666666666663</v>
      </c>
      <c r="O3" t="s">
        <v>43</v>
      </c>
      <c r="P3">
        <v>3</v>
      </c>
      <c r="Q3">
        <v>2</v>
      </c>
      <c r="R3">
        <v>1</v>
      </c>
      <c r="S3" s="18">
        <f>(SUM(P3:Q3))/SUM(P3:R3)</f>
        <v>0.83333333333333337</v>
      </c>
      <c r="T3" s="18">
        <f>P3/SUM(P3:R3)</f>
        <v>0.5</v>
      </c>
    </row>
    <row r="4" spans="1:20" x14ac:dyDescent="0.25">
      <c r="A4" s="22" t="s">
        <v>39</v>
      </c>
      <c r="B4" s="12" t="s">
        <v>60</v>
      </c>
      <c r="C4" s="12" t="s">
        <v>62</v>
      </c>
      <c r="D4" s="24" t="s">
        <v>64</v>
      </c>
      <c r="E4" s="25"/>
      <c r="F4" s="26"/>
      <c r="L4" s="18" t="e">
        <f t="shared" ref="L4:L19" si="0">(SUM(I4:J4))/SUM(I4:K4)</f>
        <v>#DIV/0!</v>
      </c>
      <c r="M4" s="18" t="e">
        <f t="shared" ref="M4:M19" si="1">I4/SUM(I4:K4)</f>
        <v>#DIV/0!</v>
      </c>
      <c r="S4" s="18" t="e">
        <f t="shared" ref="S4:S19" si="2">(SUM(P4:Q4))/SUM(P4:R4)</f>
        <v>#DIV/0!</v>
      </c>
      <c r="T4" s="18" t="e">
        <f t="shared" ref="T4:T19" si="3">P4/SUM(P4:R4)</f>
        <v>#DIV/0!</v>
      </c>
    </row>
    <row r="5" spans="1:20" ht="15.75" thickBot="1" x14ac:dyDescent="0.3">
      <c r="A5" s="23" t="s">
        <v>59</v>
      </c>
      <c r="B5" s="15" t="s">
        <v>61</v>
      </c>
      <c r="C5" s="15" t="s">
        <v>63</v>
      </c>
      <c r="D5" s="27"/>
      <c r="E5" s="28"/>
      <c r="F5" s="29"/>
      <c r="L5" s="18" t="e">
        <f t="shared" si="0"/>
        <v>#DIV/0!</v>
      </c>
      <c r="M5" s="18" t="e">
        <f t="shared" si="1"/>
        <v>#DIV/0!</v>
      </c>
      <c r="S5" s="18" t="e">
        <f t="shared" si="2"/>
        <v>#DIV/0!</v>
      </c>
      <c r="T5" s="18" t="e">
        <f t="shared" si="3"/>
        <v>#DIV/0!</v>
      </c>
    </row>
    <row r="6" spans="1:20" x14ac:dyDescent="0.25">
      <c r="A6" s="22" t="s">
        <v>41</v>
      </c>
      <c r="B6" s="12"/>
      <c r="C6" s="12" t="s">
        <v>66</v>
      </c>
      <c r="D6" s="24" t="s">
        <v>94</v>
      </c>
      <c r="E6" s="25"/>
      <c r="F6" s="26"/>
      <c r="L6" s="18" t="e">
        <f t="shared" si="0"/>
        <v>#DIV/0!</v>
      </c>
      <c r="M6" s="18" t="e">
        <f t="shared" si="1"/>
        <v>#DIV/0!</v>
      </c>
      <c r="S6" s="18" t="e">
        <f t="shared" si="2"/>
        <v>#DIV/0!</v>
      </c>
      <c r="T6" s="18" t="e">
        <f t="shared" si="3"/>
        <v>#DIV/0!</v>
      </c>
    </row>
    <row r="7" spans="1:20" ht="15.75" thickBot="1" x14ac:dyDescent="0.3">
      <c r="A7" s="23" t="s">
        <v>42</v>
      </c>
      <c r="B7" s="15" t="s">
        <v>65</v>
      </c>
      <c r="C7" s="15" t="s">
        <v>67</v>
      </c>
      <c r="D7" s="27"/>
      <c r="E7" s="28"/>
      <c r="F7" s="29"/>
      <c r="L7" s="18" t="e">
        <f t="shared" si="0"/>
        <v>#DIV/0!</v>
      </c>
      <c r="M7" s="18" t="e">
        <f t="shared" si="1"/>
        <v>#DIV/0!</v>
      </c>
      <c r="S7" s="18" t="e">
        <f t="shared" si="2"/>
        <v>#DIV/0!</v>
      </c>
      <c r="T7" s="18" t="e">
        <f t="shared" si="3"/>
        <v>#DIV/0!</v>
      </c>
    </row>
    <row r="8" spans="1:20" x14ac:dyDescent="0.25">
      <c r="A8" s="22" t="s">
        <v>68</v>
      </c>
      <c r="B8" s="12" t="s">
        <v>62</v>
      </c>
      <c r="C8" s="12" t="s">
        <v>70</v>
      </c>
      <c r="D8" s="24" t="s">
        <v>64</v>
      </c>
      <c r="E8" s="25"/>
      <c r="F8" s="26"/>
      <c r="L8" s="18" t="e">
        <f t="shared" si="0"/>
        <v>#DIV/0!</v>
      </c>
      <c r="M8" s="18" t="e">
        <f t="shared" si="1"/>
        <v>#DIV/0!</v>
      </c>
      <c r="S8" s="18" t="e">
        <f t="shared" si="2"/>
        <v>#DIV/0!</v>
      </c>
      <c r="T8" s="18" t="e">
        <f t="shared" si="3"/>
        <v>#DIV/0!</v>
      </c>
    </row>
    <row r="9" spans="1:20" ht="15.75" thickBot="1" x14ac:dyDescent="0.3">
      <c r="A9" s="23" t="s">
        <v>69</v>
      </c>
      <c r="B9" s="15" t="s">
        <v>62</v>
      </c>
      <c r="C9" s="15" t="s">
        <v>71</v>
      </c>
      <c r="D9" s="27"/>
      <c r="E9" s="28"/>
      <c r="F9" s="29"/>
      <c r="L9" s="18" t="e">
        <f t="shared" si="0"/>
        <v>#DIV/0!</v>
      </c>
      <c r="M9" s="18" t="e">
        <f t="shared" si="1"/>
        <v>#DIV/0!</v>
      </c>
      <c r="S9" s="18" t="e">
        <f t="shared" si="2"/>
        <v>#DIV/0!</v>
      </c>
      <c r="T9" s="18" t="e">
        <f t="shared" si="3"/>
        <v>#DIV/0!</v>
      </c>
    </row>
    <row r="10" spans="1:20" x14ac:dyDescent="0.25">
      <c r="A10" s="22" t="s">
        <v>35</v>
      </c>
      <c r="B10" s="12" t="s">
        <v>66</v>
      </c>
      <c r="C10" s="12" t="s">
        <v>73</v>
      </c>
      <c r="D10" s="24" t="s">
        <v>74</v>
      </c>
      <c r="E10" s="25"/>
      <c r="F10" s="26"/>
      <c r="L10" s="18" t="e">
        <f t="shared" si="0"/>
        <v>#DIV/0!</v>
      </c>
      <c r="M10" s="18" t="e">
        <f t="shared" si="1"/>
        <v>#DIV/0!</v>
      </c>
      <c r="S10" s="18" t="e">
        <f t="shared" si="2"/>
        <v>#DIV/0!</v>
      </c>
      <c r="T10" s="18" t="e">
        <f t="shared" si="3"/>
        <v>#DIV/0!</v>
      </c>
    </row>
    <row r="11" spans="1:20" ht="15.75" thickBot="1" x14ac:dyDescent="0.3">
      <c r="A11" s="23" t="s">
        <v>36</v>
      </c>
      <c r="B11" s="15" t="s">
        <v>72</v>
      </c>
      <c r="C11" s="15" t="s">
        <v>73</v>
      </c>
      <c r="D11" s="27"/>
      <c r="E11" s="28"/>
      <c r="F11" s="29"/>
      <c r="L11" s="18" t="e">
        <f t="shared" si="0"/>
        <v>#DIV/0!</v>
      </c>
      <c r="M11" s="18" t="e">
        <f t="shared" si="1"/>
        <v>#DIV/0!</v>
      </c>
      <c r="S11" s="18" t="e">
        <f t="shared" si="2"/>
        <v>#DIV/0!</v>
      </c>
      <c r="T11" s="18" t="e">
        <f t="shared" si="3"/>
        <v>#DIV/0!</v>
      </c>
    </row>
    <row r="12" spans="1:20" x14ac:dyDescent="0.25">
      <c r="A12" s="22" t="s">
        <v>75</v>
      </c>
      <c r="B12" s="12" t="s">
        <v>62</v>
      </c>
      <c r="C12" s="12" t="s">
        <v>62</v>
      </c>
      <c r="D12" s="30" t="s">
        <v>79</v>
      </c>
      <c r="E12" s="31"/>
      <c r="F12" s="32"/>
      <c r="L12" s="18" t="e">
        <f t="shared" si="0"/>
        <v>#DIV/0!</v>
      </c>
      <c r="M12" s="18" t="e">
        <f t="shared" si="1"/>
        <v>#DIV/0!</v>
      </c>
      <c r="S12" s="18" t="e">
        <f t="shared" si="2"/>
        <v>#DIV/0!</v>
      </c>
      <c r="T12" s="18" t="e">
        <f t="shared" si="3"/>
        <v>#DIV/0!</v>
      </c>
    </row>
    <row r="13" spans="1:20" ht="15.75" thickBot="1" x14ac:dyDescent="0.3">
      <c r="A13" s="23" t="s">
        <v>76</v>
      </c>
      <c r="B13" s="15" t="s">
        <v>77</v>
      </c>
      <c r="C13" s="15" t="s">
        <v>78</v>
      </c>
      <c r="D13" s="33"/>
      <c r="E13" s="34"/>
      <c r="F13" s="35"/>
      <c r="L13" s="18" t="e">
        <f t="shared" si="0"/>
        <v>#DIV/0!</v>
      </c>
      <c r="M13" s="18" t="e">
        <f t="shared" si="1"/>
        <v>#DIV/0!</v>
      </c>
      <c r="S13" s="18" t="e">
        <f t="shared" si="2"/>
        <v>#DIV/0!</v>
      </c>
      <c r="T13" s="18" t="e">
        <f t="shared" si="3"/>
        <v>#DIV/0!</v>
      </c>
    </row>
    <row r="14" spans="1:20" x14ac:dyDescent="0.25">
      <c r="A14" s="22" t="s">
        <v>19</v>
      </c>
      <c r="B14" s="12" t="s">
        <v>81</v>
      </c>
      <c r="C14" s="12" t="s">
        <v>45</v>
      </c>
      <c r="D14" s="24" t="s">
        <v>83</v>
      </c>
      <c r="E14" s="25"/>
      <c r="F14" s="26"/>
      <c r="H14" t="s">
        <v>92</v>
      </c>
      <c r="I14">
        <v>1</v>
      </c>
      <c r="J14">
        <v>1</v>
      </c>
      <c r="K14">
        <v>4</v>
      </c>
      <c r="L14" s="18">
        <f t="shared" si="0"/>
        <v>0.33333333333333331</v>
      </c>
      <c r="M14" s="18">
        <f t="shared" si="1"/>
        <v>0.16666666666666666</v>
      </c>
      <c r="O14" t="s">
        <v>92</v>
      </c>
      <c r="P14">
        <v>1</v>
      </c>
      <c r="Q14">
        <v>2</v>
      </c>
      <c r="R14">
        <v>3</v>
      </c>
      <c r="S14" s="18">
        <f t="shared" si="2"/>
        <v>0.5</v>
      </c>
      <c r="T14" s="18">
        <f t="shared" si="3"/>
        <v>0.16666666666666666</v>
      </c>
    </row>
    <row r="15" spans="1:20" ht="15.75" thickBot="1" x14ac:dyDescent="0.3">
      <c r="A15" s="23" t="s">
        <v>80</v>
      </c>
      <c r="B15" s="15" t="s">
        <v>62</v>
      </c>
      <c r="C15" s="15" t="s">
        <v>82</v>
      </c>
      <c r="D15" s="27"/>
      <c r="E15" s="28"/>
      <c r="F15" s="29"/>
      <c r="H15" t="s">
        <v>80</v>
      </c>
      <c r="I15">
        <v>4</v>
      </c>
      <c r="J15">
        <v>1</v>
      </c>
      <c r="K15">
        <v>1</v>
      </c>
      <c r="L15" s="18">
        <f t="shared" si="0"/>
        <v>0.83333333333333337</v>
      </c>
      <c r="M15" s="18">
        <f t="shared" si="1"/>
        <v>0.66666666666666663</v>
      </c>
      <c r="O15" t="s">
        <v>80</v>
      </c>
      <c r="P15">
        <v>3</v>
      </c>
      <c r="Q15">
        <v>2</v>
      </c>
      <c r="R15">
        <v>1</v>
      </c>
      <c r="S15" s="18">
        <f t="shared" si="2"/>
        <v>0.83333333333333337</v>
      </c>
      <c r="T15" s="18">
        <f t="shared" si="3"/>
        <v>0.5</v>
      </c>
    </row>
    <row r="16" spans="1:20" x14ac:dyDescent="0.25">
      <c r="A16" s="22" t="s">
        <v>84</v>
      </c>
      <c r="B16" s="12" t="s">
        <v>85</v>
      </c>
      <c r="C16" s="12" t="s">
        <v>62</v>
      </c>
      <c r="D16" s="30" t="s">
        <v>87</v>
      </c>
      <c r="E16" s="31"/>
      <c r="F16" s="32"/>
      <c r="H16" t="s">
        <v>84</v>
      </c>
      <c r="I16">
        <v>1</v>
      </c>
      <c r="J16">
        <v>2</v>
      </c>
      <c r="K16">
        <v>3</v>
      </c>
      <c r="L16" s="18">
        <f t="shared" si="0"/>
        <v>0.5</v>
      </c>
      <c r="M16" s="18">
        <f t="shared" si="1"/>
        <v>0.16666666666666666</v>
      </c>
      <c r="O16" t="s">
        <v>93</v>
      </c>
      <c r="P16">
        <v>2</v>
      </c>
      <c r="Q16">
        <v>2</v>
      </c>
      <c r="R16">
        <v>2</v>
      </c>
      <c r="S16" s="18">
        <f t="shared" si="2"/>
        <v>0.66666666666666663</v>
      </c>
      <c r="T16" s="18">
        <f t="shared" si="3"/>
        <v>0.33333333333333331</v>
      </c>
    </row>
    <row r="17" spans="1:20" ht="15.75" thickBot="1" x14ac:dyDescent="0.3">
      <c r="A17" s="23" t="s">
        <v>22</v>
      </c>
      <c r="B17" s="15" t="s">
        <v>66</v>
      </c>
      <c r="C17" s="15" t="s">
        <v>86</v>
      </c>
      <c r="D17" s="33"/>
      <c r="E17" s="34"/>
      <c r="F17" s="35"/>
      <c r="H17" t="s">
        <v>22</v>
      </c>
      <c r="I17">
        <v>3</v>
      </c>
      <c r="J17">
        <v>2</v>
      </c>
      <c r="K17">
        <v>1</v>
      </c>
      <c r="L17" s="18">
        <f t="shared" si="0"/>
        <v>0.83333333333333337</v>
      </c>
      <c r="M17" s="18">
        <f t="shared" si="1"/>
        <v>0.5</v>
      </c>
      <c r="O17" t="s">
        <v>22</v>
      </c>
      <c r="P17">
        <v>2</v>
      </c>
      <c r="Q17">
        <v>2</v>
      </c>
      <c r="R17">
        <v>2</v>
      </c>
      <c r="S17" s="18">
        <f t="shared" si="2"/>
        <v>0.66666666666666663</v>
      </c>
      <c r="T17" s="18">
        <f t="shared" si="3"/>
        <v>0.33333333333333331</v>
      </c>
    </row>
    <row r="18" spans="1:20" x14ac:dyDescent="0.25">
      <c r="A18" s="22" t="s">
        <v>15</v>
      </c>
      <c r="B18" s="12" t="s">
        <v>66</v>
      </c>
      <c r="C18" s="12" t="s">
        <v>66</v>
      </c>
      <c r="D18" s="24" t="s">
        <v>91</v>
      </c>
      <c r="E18" s="25"/>
      <c r="F18" s="26"/>
      <c r="H18" t="s">
        <v>15</v>
      </c>
      <c r="L18" s="18" t="e">
        <f t="shared" si="0"/>
        <v>#DIV/0!</v>
      </c>
      <c r="M18" s="18" t="e">
        <f t="shared" si="1"/>
        <v>#DIV/0!</v>
      </c>
      <c r="S18" s="18" t="e">
        <f t="shared" si="2"/>
        <v>#DIV/0!</v>
      </c>
      <c r="T18" s="18" t="e">
        <f t="shared" si="3"/>
        <v>#DIV/0!</v>
      </c>
    </row>
    <row r="19" spans="1:20" ht="15.75" thickBot="1" x14ac:dyDescent="0.3">
      <c r="A19" s="23" t="s">
        <v>88</v>
      </c>
      <c r="B19" s="15" t="s">
        <v>89</v>
      </c>
      <c r="C19" s="15" t="s">
        <v>90</v>
      </c>
      <c r="D19" s="27"/>
      <c r="E19" s="28"/>
      <c r="F19" s="29"/>
      <c r="H19" t="s">
        <v>88</v>
      </c>
      <c r="L19" s="18" t="e">
        <f t="shared" si="0"/>
        <v>#DIV/0!</v>
      </c>
      <c r="M19" s="18" t="e">
        <f t="shared" si="1"/>
        <v>#DIV/0!</v>
      </c>
      <c r="S19" s="18" t="e">
        <f t="shared" si="2"/>
        <v>#DIV/0!</v>
      </c>
      <c r="T19" s="18" t="e">
        <f t="shared" si="3"/>
        <v>#DIV/0!</v>
      </c>
    </row>
    <row r="22" spans="1:20" ht="15.75" thickBot="1" x14ac:dyDescent="0.3"/>
    <row r="23" spans="1:20" x14ac:dyDescent="0.25">
      <c r="A23" t="s">
        <v>95</v>
      </c>
      <c r="B23" t="s">
        <v>96</v>
      </c>
      <c r="C23" t="s">
        <v>90</v>
      </c>
      <c r="D23" s="24" t="s">
        <v>98</v>
      </c>
      <c r="E23" s="25"/>
      <c r="F23" s="26"/>
    </row>
    <row r="24" spans="1:20" x14ac:dyDescent="0.25">
      <c r="A24" t="s">
        <v>97</v>
      </c>
      <c r="B24" t="s">
        <v>96</v>
      </c>
      <c r="C24" t="s">
        <v>66</v>
      </c>
      <c r="D24" s="42"/>
      <c r="E24" s="43"/>
      <c r="F24" s="44"/>
    </row>
    <row r="25" spans="1:20" x14ac:dyDescent="0.25">
      <c r="A25" t="s">
        <v>99</v>
      </c>
      <c r="B25" t="s">
        <v>101</v>
      </c>
      <c r="C25" t="s">
        <v>49</v>
      </c>
      <c r="D25" s="45" t="s">
        <v>103</v>
      </c>
      <c r="E25" s="46"/>
      <c r="F25" s="47"/>
    </row>
    <row r="26" spans="1:20" x14ac:dyDescent="0.25">
      <c r="A26" t="s">
        <v>100</v>
      </c>
      <c r="B26" t="s">
        <v>102</v>
      </c>
      <c r="C26" t="s">
        <v>102</v>
      </c>
      <c r="D26" s="45"/>
      <c r="E26" s="46"/>
      <c r="F26" s="47"/>
    </row>
    <row r="27" spans="1:20" x14ac:dyDescent="0.25">
      <c r="A27" t="s">
        <v>104</v>
      </c>
      <c r="B27" t="s">
        <v>106</v>
      </c>
      <c r="C27" t="s">
        <v>107</v>
      </c>
      <c r="D27" s="42" t="s">
        <v>109</v>
      </c>
      <c r="E27" s="43"/>
      <c r="F27" s="44"/>
    </row>
    <row r="28" spans="1:20" x14ac:dyDescent="0.25">
      <c r="A28" t="s">
        <v>105</v>
      </c>
      <c r="B28" t="s">
        <v>49</v>
      </c>
      <c r="C28" t="s">
        <v>108</v>
      </c>
      <c r="D28" s="42"/>
      <c r="E28" s="43"/>
      <c r="F28" s="44"/>
    </row>
    <row r="29" spans="1:20" x14ac:dyDescent="0.25">
      <c r="A29" t="s">
        <v>110</v>
      </c>
      <c r="B29" t="s">
        <v>96</v>
      </c>
      <c r="C29" t="s">
        <v>81</v>
      </c>
      <c r="D29" s="42" t="s">
        <v>113</v>
      </c>
      <c r="E29" s="43"/>
      <c r="F29" s="44"/>
    </row>
    <row r="30" spans="1:20" x14ac:dyDescent="0.25">
      <c r="A30" t="s">
        <v>111</v>
      </c>
      <c r="B30" t="s">
        <v>112</v>
      </c>
      <c r="C30" t="s">
        <v>112</v>
      </c>
      <c r="D30" s="42"/>
      <c r="E30" s="43"/>
      <c r="F30" s="44"/>
    </row>
    <row r="31" spans="1:20" x14ac:dyDescent="0.25">
      <c r="A31" t="s">
        <v>114</v>
      </c>
      <c r="B31" t="s">
        <v>117</v>
      </c>
      <c r="C31" t="s">
        <v>96</v>
      </c>
      <c r="D31" s="42" t="s">
        <v>118</v>
      </c>
      <c r="E31" s="43"/>
      <c r="F31" s="44"/>
    </row>
    <row r="32" spans="1:20" x14ac:dyDescent="0.25">
      <c r="A32" t="s">
        <v>115</v>
      </c>
      <c r="B32" t="s">
        <v>116</v>
      </c>
      <c r="C32" t="s">
        <v>117</v>
      </c>
      <c r="D32" s="42"/>
      <c r="E32" s="43"/>
      <c r="F32" s="44"/>
    </row>
    <row r="33" spans="1:6" x14ac:dyDescent="0.25">
      <c r="A33" t="s">
        <v>119</v>
      </c>
      <c r="B33" t="s">
        <v>120</v>
      </c>
      <c r="C33" t="s">
        <v>66</v>
      </c>
      <c r="D33" s="42" t="s">
        <v>123</v>
      </c>
      <c r="E33" s="43"/>
      <c r="F33" s="44"/>
    </row>
    <row r="34" spans="1:6" x14ac:dyDescent="0.25">
      <c r="A34" t="s">
        <v>80</v>
      </c>
      <c r="B34" t="s">
        <v>121</v>
      </c>
      <c r="C34" t="s">
        <v>122</v>
      </c>
      <c r="D34" s="42"/>
      <c r="E34" s="43"/>
      <c r="F34" s="44"/>
    </row>
    <row r="35" spans="1:6" x14ac:dyDescent="0.25">
      <c r="A35" t="s">
        <v>124</v>
      </c>
      <c r="B35" t="s">
        <v>126</v>
      </c>
      <c r="C35" t="s">
        <v>49</v>
      </c>
      <c r="D35" s="42" t="s">
        <v>127</v>
      </c>
      <c r="E35" s="43"/>
      <c r="F35" s="44"/>
    </row>
    <row r="36" spans="1:6" x14ac:dyDescent="0.25">
      <c r="A36" t="s">
        <v>125</v>
      </c>
      <c r="B36" t="s">
        <v>117</v>
      </c>
      <c r="C36" t="s">
        <v>107</v>
      </c>
      <c r="D36" s="42"/>
      <c r="E36" s="43"/>
      <c r="F36" s="44"/>
    </row>
    <row r="37" spans="1:6" x14ac:dyDescent="0.25">
      <c r="A37" t="s">
        <v>128</v>
      </c>
      <c r="B37" t="s">
        <v>107</v>
      </c>
      <c r="C37" t="s">
        <v>45</v>
      </c>
      <c r="D37" s="42" t="s">
        <v>130</v>
      </c>
      <c r="E37" s="43"/>
      <c r="F37" s="44"/>
    </row>
    <row r="38" spans="1:6" ht="15.75" thickBot="1" x14ac:dyDescent="0.3">
      <c r="A38" t="s">
        <v>129</v>
      </c>
      <c r="B38" t="s">
        <v>107</v>
      </c>
      <c r="C38" t="s">
        <v>107</v>
      </c>
      <c r="D38" s="27"/>
      <c r="E38" s="28"/>
      <c r="F38" s="29"/>
    </row>
  </sheetData>
  <mergeCells count="17">
    <mergeCell ref="D33:F34"/>
    <mergeCell ref="D35:F36"/>
    <mergeCell ref="D37:F38"/>
    <mergeCell ref="D23:F24"/>
    <mergeCell ref="D25:F26"/>
    <mergeCell ref="D27:F28"/>
    <mergeCell ref="D29:F30"/>
    <mergeCell ref="D31:F32"/>
    <mergeCell ref="D14:F15"/>
    <mergeCell ref="D16:F17"/>
    <mergeCell ref="D18:F19"/>
    <mergeCell ref="D2:F3"/>
    <mergeCell ref="D4:F5"/>
    <mergeCell ref="D6:F7"/>
    <mergeCell ref="D8:F9"/>
    <mergeCell ref="D10:F11"/>
    <mergeCell ref="D12:F13"/>
  </mergeCells>
  <conditionalFormatting sqref="L2:L19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:M19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:S19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:T19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4:L15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4:M15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6:L17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6:M1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3F735-339E-4554-ADCB-72EAE48EC45B}">
  <dimension ref="A3:M4"/>
  <sheetViews>
    <sheetView workbookViewId="0">
      <selection activeCell="O8" sqref="O8"/>
    </sheetView>
  </sheetViews>
  <sheetFormatPr baseColWidth="10" defaultRowHeight="15" x14ac:dyDescent="0.25"/>
  <cols>
    <col min="2" max="3" width="3" bestFit="1" customWidth="1"/>
    <col min="4" max="5" width="4" bestFit="1" customWidth="1"/>
    <col min="6" max="8" width="3" bestFit="1" customWidth="1"/>
    <col min="9" max="9" width="4" bestFit="1" customWidth="1"/>
    <col min="10" max="10" width="6" bestFit="1" customWidth="1"/>
    <col min="11" max="11" width="5" bestFit="1" customWidth="1"/>
    <col min="12" max="13" width="4.5703125" bestFit="1" customWidth="1"/>
  </cols>
  <sheetData>
    <row r="3" spans="1:13" x14ac:dyDescent="0.25">
      <c r="A3" t="s">
        <v>37</v>
      </c>
      <c r="B3">
        <v>83</v>
      </c>
      <c r="C3">
        <v>93</v>
      </c>
      <c r="D3">
        <v>100</v>
      </c>
      <c r="E3">
        <v>100</v>
      </c>
      <c r="F3">
        <v>67</v>
      </c>
      <c r="G3">
        <v>79</v>
      </c>
      <c r="H3">
        <v>90</v>
      </c>
      <c r="I3">
        <v>100</v>
      </c>
      <c r="J3">
        <f>AVERAGE(B3:E3)</f>
        <v>94</v>
      </c>
      <c r="K3">
        <f>AVERAGE(F3:I3)</f>
        <v>84</v>
      </c>
      <c r="L3" s="21">
        <f>(J3)/(SUM(J3:J4))</f>
        <v>0.52734922861150069</v>
      </c>
      <c r="M3" s="21">
        <f>(K3)/(SUM(K3:K4))</f>
        <v>0.51376146788990829</v>
      </c>
    </row>
    <row r="4" spans="1:13" x14ac:dyDescent="0.25">
      <c r="A4" t="s">
        <v>43</v>
      </c>
      <c r="B4">
        <v>78</v>
      </c>
      <c r="C4">
        <v>86</v>
      </c>
      <c r="D4">
        <v>90</v>
      </c>
      <c r="E4">
        <v>83</v>
      </c>
      <c r="F4">
        <v>67</v>
      </c>
      <c r="G4">
        <v>71</v>
      </c>
      <c r="H4">
        <v>80</v>
      </c>
      <c r="I4">
        <v>100</v>
      </c>
      <c r="J4">
        <f>AVERAGE(B4:E4)</f>
        <v>84.25</v>
      </c>
      <c r="K4">
        <f>AVERAGE(F4:I4)</f>
        <v>79.5</v>
      </c>
      <c r="L4" s="21">
        <f>J4/(SUM(J3:J4))</f>
        <v>0.47265077138849931</v>
      </c>
      <c r="M4" s="21">
        <f>K4/(SUM(K3:K4))</f>
        <v>0.48623853211009177</v>
      </c>
    </row>
  </sheetData>
  <conditionalFormatting sqref="L3:L4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3:M4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Hoja3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Compaq</dc:creator>
  <cp:lastModifiedBy>Compaq</cp:lastModifiedBy>
  <dcterms:created xsi:type="dcterms:W3CDTF">2015-06-05T18:19:34Z</dcterms:created>
  <dcterms:modified xsi:type="dcterms:W3CDTF">2022-10-12T12:36:22Z</dcterms:modified>
</cp:coreProperties>
</file>