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pepinto/Documents/College : Study/FCT - Mestrado Integrado em Engenharia Química e Bioquímica/FCT - Mestrado Integrado em Engenharia Química e Bioquímica/2022.2-1o_Semestre/TEQB-Termodinâmica_para_Engenharia_Química_e_Biológica/TEQB-Trabalho/"/>
    </mc:Choice>
  </mc:AlternateContent>
  <xr:revisionPtr revIDLastSave="0" documentId="8_{221AB617-6A0F-2C43-A028-D41D35CC9D5A}" xr6:coauthVersionLast="47" xr6:coauthVersionMax="47" xr10:uidLastSave="{00000000-0000-0000-0000-000000000000}"/>
  <bookViews>
    <workbookView xWindow="1060" yWindow="820" windowWidth="28040" windowHeight="17440" activeTab="2" xr2:uid="{C4A34012-374B-534E-8772-B2026E211A68}"/>
  </bookViews>
  <sheets>
    <sheet name="G10" sheetId="1" r:id="rId1"/>
    <sheet name="Data" sheetId="3" r:id="rId2"/>
    <sheet name="P_2 x T_2" sheetId="4" r:id="rId3"/>
    <sheet name="Constantes" sheetId="2" r:id="rId4"/>
  </sheets>
  <definedNames>
    <definedName name="_xlchart.v1.0" hidden="1">'G10'!$L$10:$L$31</definedName>
    <definedName name="_xlchart.v1.1" hidden="1">'G10'!$N$10:$N$31</definedName>
    <definedName name="_xlchart.v1.2" hidden="1">'G10'!$L$10:$L$31</definedName>
    <definedName name="_xlchart.v1.3" hidden="1">'G10'!$N$10:$N$31</definedName>
    <definedName name="_xlchart.v1.4" hidden="1">'G10'!$L$10:$L$31</definedName>
    <definedName name="_xlchart.v1.5" hidden="1">'G10'!$N$10:$N$31</definedName>
    <definedName name="_xlchart.v1.6" hidden="1">'G10'!$L$10:$L$31</definedName>
    <definedName name="_xlchart.v1.7" hidden="1">'G10'!$N$10:$N$31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B3" i="4"/>
  <c r="A4" i="4"/>
  <c r="A5" i="4" s="1"/>
  <c r="B5" i="4" s="1"/>
  <c r="G14" i="1"/>
  <c r="D2" i="3"/>
  <c r="B4" i="4" l="1"/>
  <c r="A6" i="4"/>
  <c r="A7" i="4" l="1"/>
  <c r="B6" i="4"/>
  <c r="A8" i="4" l="1"/>
  <c r="B7" i="4"/>
  <c r="A9" i="4" l="1"/>
  <c r="B8" i="4"/>
  <c r="A10" i="4" l="1"/>
  <c r="B9" i="4"/>
  <c r="A11" i="4" l="1"/>
  <c r="B10" i="4"/>
  <c r="A12" i="4" l="1"/>
  <c r="B11" i="4"/>
  <c r="A13" i="4" l="1"/>
  <c r="B12" i="4"/>
  <c r="A14" i="4" l="1"/>
  <c r="B13" i="4"/>
  <c r="A15" i="4" l="1"/>
  <c r="B14" i="4"/>
  <c r="A16" i="4" l="1"/>
  <c r="B15" i="4"/>
  <c r="A17" i="4" l="1"/>
  <c r="B16" i="4"/>
  <c r="A18" i="4" l="1"/>
  <c r="B17" i="4"/>
  <c r="A19" i="4" l="1"/>
  <c r="B18" i="4"/>
  <c r="A20" i="4" l="1"/>
  <c r="B19" i="4"/>
  <c r="A21" i="4" l="1"/>
  <c r="B20" i="4"/>
  <c r="A22" i="4" l="1"/>
  <c r="B21" i="4"/>
  <c r="A23" i="4" l="1"/>
  <c r="B22" i="4"/>
  <c r="A24" i="4" l="1"/>
  <c r="B23" i="4"/>
  <c r="A25" i="4" l="1"/>
  <c r="B24" i="4"/>
  <c r="A26" i="4" l="1"/>
  <c r="B25" i="4"/>
  <c r="A27" i="4" l="1"/>
  <c r="B26" i="4"/>
  <c r="A28" i="4" l="1"/>
  <c r="B27" i="4"/>
  <c r="A29" i="4" l="1"/>
  <c r="B28" i="4"/>
  <c r="A30" i="4" l="1"/>
  <c r="B29" i="4"/>
  <c r="A31" i="4" l="1"/>
  <c r="B30" i="4"/>
  <c r="A32" i="4" l="1"/>
  <c r="B31" i="4"/>
  <c r="A33" i="4" l="1"/>
  <c r="B32" i="4"/>
  <c r="A34" i="4" l="1"/>
  <c r="B33" i="4"/>
  <c r="A35" i="4" l="1"/>
  <c r="B34" i="4"/>
  <c r="A36" i="4" l="1"/>
  <c r="B35" i="4"/>
  <c r="A37" i="4" l="1"/>
  <c r="B36" i="4"/>
  <c r="B37" i="4" l="1"/>
  <c r="A38" i="4"/>
  <c r="B38" i="4" l="1"/>
  <c r="A39" i="4"/>
  <c r="A40" i="4" l="1"/>
  <c r="B39" i="4"/>
  <c r="B40" i="4" l="1"/>
  <c r="A41" i="4"/>
  <c r="B41" i="4" l="1"/>
  <c r="A42" i="4"/>
  <c r="A43" i="4" l="1"/>
  <c r="B42" i="4"/>
  <c r="A44" i="4" l="1"/>
  <c r="B43" i="4"/>
  <c r="B44" i="4" l="1"/>
  <c r="A45" i="4"/>
  <c r="A46" i="4" l="1"/>
  <c r="B45" i="4"/>
  <c r="B46" i="4" l="1"/>
  <c r="A47" i="4"/>
  <c r="A48" i="4" l="1"/>
  <c r="B47" i="4"/>
  <c r="B48" i="4" l="1"/>
  <c r="A49" i="4"/>
  <c r="A50" i="4" l="1"/>
  <c r="B49" i="4"/>
  <c r="A51" i="4" l="1"/>
  <c r="B50" i="4"/>
  <c r="B51" i="4" l="1"/>
  <c r="A52" i="4"/>
  <c r="A53" i="4" l="1"/>
  <c r="B52" i="4"/>
  <c r="A54" i="4" l="1"/>
  <c r="B53" i="4"/>
  <c r="A55" i="4" l="1"/>
  <c r="B54" i="4"/>
  <c r="A56" i="4" l="1"/>
  <c r="B55" i="4"/>
  <c r="B56" i="4" l="1"/>
  <c r="A57" i="4"/>
  <c r="A58" i="4" l="1"/>
  <c r="B57" i="4"/>
  <c r="B58" i="4" l="1"/>
  <c r="A59" i="4"/>
  <c r="A60" i="4" l="1"/>
  <c r="B59" i="4"/>
  <c r="B60" i="4" l="1"/>
  <c r="A61" i="4"/>
  <c r="A62" i="4" l="1"/>
  <c r="B61" i="4"/>
  <c r="A63" i="4" l="1"/>
  <c r="B62" i="4"/>
  <c r="A64" i="4" l="1"/>
  <c r="B63" i="4"/>
  <c r="B64" i="4" l="1"/>
  <c r="A65" i="4"/>
  <c r="B65" i="4" l="1"/>
  <c r="A66" i="4"/>
  <c r="B66" i="4" l="1"/>
  <c r="A67" i="4"/>
  <c r="A68" i="4" l="1"/>
  <c r="B67" i="4"/>
  <c r="A69" i="4" l="1"/>
  <c r="B68" i="4"/>
  <c r="B69" i="4" l="1"/>
  <c r="A70" i="4"/>
  <c r="B70" i="4" l="1"/>
  <c r="A71" i="4"/>
  <c r="A72" i="4" l="1"/>
  <c r="B71" i="4"/>
  <c r="B72" i="4" l="1"/>
  <c r="A73" i="4"/>
  <c r="A74" i="4" l="1"/>
  <c r="B73" i="4"/>
  <c r="A75" i="4" l="1"/>
  <c r="B74" i="4"/>
  <c r="B75" i="4" l="1"/>
  <c r="A76" i="4"/>
  <c r="A77" i="4" l="1"/>
  <c r="B76" i="4"/>
  <c r="A78" i="4" l="1"/>
  <c r="B77" i="4"/>
  <c r="B78" i="4" l="1"/>
  <c r="A79" i="4"/>
  <c r="A80" i="4" l="1"/>
  <c r="B79" i="4"/>
  <c r="B80" i="4" l="1"/>
  <c r="A81" i="4"/>
  <c r="B81" i="4" l="1"/>
  <c r="A82" i="4"/>
  <c r="A83" i="4" l="1"/>
  <c r="B82" i="4"/>
  <c r="A84" i="4" l="1"/>
  <c r="B83" i="4"/>
  <c r="B84" i="4" l="1"/>
  <c r="A85" i="4"/>
  <c r="A86" i="4" l="1"/>
  <c r="B85" i="4"/>
  <c r="B86" i="4" l="1"/>
  <c r="A87" i="4"/>
  <c r="B87" i="4" l="1"/>
  <c r="A88" i="4"/>
  <c r="B88" i="4" l="1"/>
  <c r="A89" i="4"/>
  <c r="B89" i="4" l="1"/>
  <c r="A90" i="4"/>
  <c r="B90" i="4" l="1"/>
  <c r="A91" i="4"/>
  <c r="A92" i="4" l="1"/>
  <c r="B91" i="4"/>
  <c r="B92" i="4" l="1"/>
  <c r="A93" i="4"/>
  <c r="B93" i="4" l="1"/>
  <c r="A94" i="4"/>
  <c r="A95" i="4" l="1"/>
  <c r="B94" i="4"/>
  <c r="A96" i="4" l="1"/>
  <c r="B95" i="4"/>
  <c r="B96" i="4" l="1"/>
  <c r="A97" i="4"/>
  <c r="A98" i="4" l="1"/>
  <c r="B97" i="4"/>
  <c r="A99" i="4" l="1"/>
  <c r="B98" i="4"/>
  <c r="A100" i="4" l="1"/>
  <c r="B99" i="4"/>
  <c r="A101" i="4" l="1"/>
  <c r="B100" i="4"/>
  <c r="B101" i="4" l="1"/>
  <c r="A102" i="4"/>
  <c r="B102" i="4" l="1"/>
  <c r="A103" i="4"/>
  <c r="A104" i="4" l="1"/>
  <c r="B103" i="4"/>
  <c r="B104" i="4" l="1"/>
  <c r="A105" i="4"/>
  <c r="B105" i="4" l="1"/>
  <c r="A106" i="4"/>
  <c r="B106" i="4" l="1"/>
  <c r="A107" i="4"/>
  <c r="A108" i="4" l="1"/>
  <c r="B107" i="4"/>
  <c r="B108" i="4" l="1"/>
  <c r="A109" i="4"/>
  <c r="B109" i="4" l="1"/>
  <c r="A110" i="4"/>
  <c r="A111" i="4" l="1"/>
  <c r="B110" i="4"/>
  <c r="A112" i="4" l="1"/>
  <c r="B111" i="4"/>
  <c r="B112" i="4" l="1"/>
  <c r="A113" i="4"/>
  <c r="B113" i="4" l="1"/>
  <c r="A114" i="4"/>
  <c r="B114" i="4" l="1"/>
  <c r="A115" i="4"/>
  <c r="A116" i="4" l="1"/>
  <c r="B115" i="4"/>
  <c r="B116" i="4" l="1"/>
  <c r="A117" i="4"/>
  <c r="B117" i="4" l="1"/>
  <c r="A118" i="4"/>
  <c r="B118" i="4" l="1"/>
  <c r="A119" i="4"/>
  <c r="A120" i="4" l="1"/>
  <c r="B119" i="4"/>
  <c r="B120" i="4" l="1"/>
  <c r="A121" i="4"/>
  <c r="B121" i="4" l="1"/>
  <c r="A122" i="4"/>
  <c r="B122" i="4" l="1"/>
  <c r="A123" i="4"/>
  <c r="A124" i="4" l="1"/>
  <c r="B123" i="4"/>
  <c r="B124" i="4" l="1"/>
  <c r="A125" i="4"/>
  <c r="B125" i="4" l="1"/>
  <c r="A126" i="4"/>
  <c r="B126" i="4" l="1"/>
  <c r="A127" i="4"/>
  <c r="A128" i="4" l="1"/>
  <c r="B127" i="4"/>
  <c r="B128" i="4" l="1"/>
  <c r="A129" i="4"/>
  <c r="A130" i="4" l="1"/>
  <c r="B129" i="4"/>
  <c r="A131" i="4" l="1"/>
  <c r="B130" i="4"/>
  <c r="A132" i="4" l="1"/>
  <c r="B131" i="4"/>
  <c r="B132" i="4" l="1"/>
  <c r="A133" i="4"/>
  <c r="B133" i="4" l="1"/>
  <c r="A134" i="4"/>
  <c r="A135" i="4" l="1"/>
  <c r="B134" i="4"/>
  <c r="A136" i="4" l="1"/>
  <c r="B136" i="4" s="1"/>
  <c r="B135" i="4"/>
</calcChain>
</file>

<file path=xl/sharedStrings.xml><?xml version="1.0" encoding="utf-8"?>
<sst xmlns="http://schemas.openxmlformats.org/spreadsheetml/2006/main" count="26" uniqueCount="24">
  <si>
    <t>T (K)</t>
  </si>
  <si>
    <t>ΔH (vap)</t>
  </si>
  <si>
    <t>Sulfureto de H</t>
  </si>
  <si>
    <t>ΔH (fus)</t>
  </si>
  <si>
    <t>Constantes</t>
  </si>
  <si>
    <t>Valor</t>
  </si>
  <si>
    <t>R</t>
  </si>
  <si>
    <t>ΔH (sub)</t>
  </si>
  <si>
    <t>T_1 / K</t>
  </si>
  <si>
    <t>P_1 / pas</t>
  </si>
  <si>
    <t>Compost</t>
  </si>
  <si>
    <t>J/kmol</t>
  </si>
  <si>
    <t>P_2</t>
  </si>
  <si>
    <t>T_2</t>
  </si>
  <si>
    <t>Step</t>
  </si>
  <si>
    <t>kmol/m3</t>
  </si>
  <si>
    <t>*</t>
  </si>
  <si>
    <t>m3/kmol</t>
  </si>
  <si>
    <t>Grupo G10</t>
  </si>
  <si>
    <t>Sebastião Carvalhal</t>
  </si>
  <si>
    <t>Felipe Pinto</t>
  </si>
  <si>
    <t>Numero Aluno</t>
  </si>
  <si>
    <t>Q2</t>
  </si>
  <si>
    <t>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</si>
</sst>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71" formatCode="0.000"/>
  </numFmts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11" fontId="0" fillId="0" borderId="0" xfId="0" applyNumberFormat="1"/>
    <xf numFmtId="0" fontId="1" fillId="0" borderId="0" xfId="0" applyFont="1"/>
    <xf numFmtId="0" fontId="2" fillId="2" borderId="1" xfId="0" applyFont="1" applyFill="1" applyBorder="1"/>
    <xf numFmtId="17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7">
    <dxf>
      <numFmt numFmtId="15" formatCode="0.00E+00"/>
    </dxf>
    <dxf>
      <numFmt numFmtId="171" formatCode="0.000"/>
    </dxf>
    <dxf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  <dxf>
      <numFmt numFmtId="15" formatCode="0.00E+00"/>
    </dxf>
    <dxf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663280542120242"/>
                  <c:y val="-0.351320020358671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'G10'!$L$10:$L$31</c:f>
              <c:numCache>
                <c:formatCode>General</c:formatCode>
                <c:ptCount val="22"/>
                <c:pt idx="14">
                  <c:v>275</c:v>
                </c:pt>
                <c:pt idx="15">
                  <c:v>279.173</c:v>
                </c:pt>
                <c:pt idx="16">
                  <c:v>283.346</c:v>
                </c:pt>
                <c:pt idx="17">
                  <c:v>287.51799999999997</c:v>
                </c:pt>
                <c:pt idx="18">
                  <c:v>291.69099999999997</c:v>
                </c:pt>
                <c:pt idx="19">
                  <c:v>295.86399999999998</c:v>
                </c:pt>
                <c:pt idx="20">
                  <c:v>300.03699999999998</c:v>
                </c:pt>
              </c:numCache>
            </c:numRef>
          </c:xVal>
          <c:yVal>
            <c:numRef>
              <c:f>'G10'!$N$10:$N$31</c:f>
              <c:numCache>
                <c:formatCode>0.00E+00</c:formatCode>
                <c:ptCount val="22"/>
                <c:pt idx="0">
                  <c:v>3.7274906160423738E-5</c:v>
                </c:pt>
                <c:pt idx="1">
                  <c:v>3.7767773514215793E-5</c:v>
                </c:pt>
                <c:pt idx="2">
                  <c:v>3.8285278927399627E-5</c:v>
                </c:pt>
                <c:pt idx="3">
                  <c:v>3.8829975187645856E-5</c:v>
                </c:pt>
                <c:pt idx="4">
                  <c:v>3.9404829455898115E-5</c:v>
                </c:pt>
                <c:pt idx="5">
                  <c:v>4.001328441042426E-5</c:v>
                </c:pt>
                <c:pt idx="6">
                  <c:v>4.0659331723223798E-5</c:v>
                </c:pt>
                <c:pt idx="7">
                  <c:v>4.1347942939838741E-5</c:v>
                </c:pt>
                <c:pt idx="8">
                  <c:v>4.2084885213475579E-5</c:v>
                </c:pt>
                <c:pt idx="9">
                  <c:v>4.2877417750393403E-5</c:v>
                </c:pt>
                <c:pt idx="10">
                  <c:v>4.3734774831511776E-5</c:v>
                </c:pt>
                <c:pt idx="11">
                  <c:v>4.4668182406989679E-5</c:v>
                </c:pt>
                <c:pt idx="12">
                  <c:v>4.5692562164730825E-5</c:v>
                </c:pt>
                <c:pt idx="13">
                  <c:v>4.6827660162304668E-5</c:v>
                </c:pt>
                <c:pt idx="14">
                  <c:v>4.8100510827424987E-5</c:v>
                </c:pt>
                <c:pt idx="15">
                  <c:v>4.9550330748457748E-5</c:v>
                </c:pt>
                <c:pt idx="16">
                  <c:v>5.1235545171818401E-5</c:v>
                </c:pt>
                <c:pt idx="17">
                  <c:v>5.3251538969476222E-5</c:v>
                </c:pt>
                <c:pt idx="18">
                  <c:v>5.5769338017957727E-5</c:v>
                </c:pt>
                <c:pt idx="19">
                  <c:v>5.9151996971417758E-5</c:v>
                </c:pt>
                <c:pt idx="20">
                  <c:v>6.4457908985432507E-5</c:v>
                </c:pt>
                <c:pt idx="21">
                  <c:v>9.3101201005492973E-5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F0-764A-BC44-4BD6AFCEF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686687"/>
        <c:axId val="439688335"/>
      </c:scatterChart>
      <c:valAx>
        <c:axId val="43968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39688335"/>
        <c:crosses val="autoZero"/>
        <c:crossBetween val="midCat"/>
      </c:valAx>
      <c:valAx>
        <c:axId val="43968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3968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Curva de Sublimação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'P_2 x T_2'!$A$3:$A$136</c:f>
              <c:numCache>
                <c:formatCode>General</c:formatCode>
                <c:ptCount val="134"/>
                <c:pt idx="0" formatCode="0.00E+0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  <c:pt idx="20">
                  <c:v>2100000</c:v>
                </c:pt>
                <c:pt idx="21">
                  <c:v>2200000</c:v>
                </c:pt>
                <c:pt idx="22">
                  <c:v>2300000</c:v>
                </c:pt>
                <c:pt idx="23">
                  <c:v>2400000</c:v>
                </c:pt>
                <c:pt idx="24">
                  <c:v>2500000</c:v>
                </c:pt>
                <c:pt idx="25">
                  <c:v>2600000</c:v>
                </c:pt>
                <c:pt idx="26">
                  <c:v>2700000</c:v>
                </c:pt>
                <c:pt idx="27">
                  <c:v>2800000</c:v>
                </c:pt>
                <c:pt idx="28">
                  <c:v>2900000</c:v>
                </c:pt>
                <c:pt idx="29">
                  <c:v>3000000</c:v>
                </c:pt>
                <c:pt idx="30">
                  <c:v>3100000</c:v>
                </c:pt>
                <c:pt idx="31">
                  <c:v>3200000</c:v>
                </c:pt>
                <c:pt idx="32">
                  <c:v>3300000</c:v>
                </c:pt>
                <c:pt idx="33">
                  <c:v>3400000</c:v>
                </c:pt>
                <c:pt idx="34">
                  <c:v>3500000</c:v>
                </c:pt>
                <c:pt idx="35">
                  <c:v>3600000</c:v>
                </c:pt>
                <c:pt idx="36">
                  <c:v>3700000</c:v>
                </c:pt>
                <c:pt idx="37">
                  <c:v>3800000</c:v>
                </c:pt>
                <c:pt idx="38">
                  <c:v>3900000</c:v>
                </c:pt>
                <c:pt idx="39">
                  <c:v>4000000</c:v>
                </c:pt>
                <c:pt idx="40">
                  <c:v>4100000</c:v>
                </c:pt>
                <c:pt idx="41">
                  <c:v>4200000</c:v>
                </c:pt>
                <c:pt idx="42">
                  <c:v>4300000</c:v>
                </c:pt>
                <c:pt idx="43">
                  <c:v>4400000</c:v>
                </c:pt>
                <c:pt idx="44">
                  <c:v>4500000</c:v>
                </c:pt>
                <c:pt idx="45">
                  <c:v>4600000</c:v>
                </c:pt>
                <c:pt idx="46">
                  <c:v>4700000</c:v>
                </c:pt>
                <c:pt idx="47">
                  <c:v>4800000</c:v>
                </c:pt>
                <c:pt idx="48">
                  <c:v>4900000</c:v>
                </c:pt>
                <c:pt idx="49">
                  <c:v>5000000</c:v>
                </c:pt>
                <c:pt idx="50">
                  <c:v>5100000</c:v>
                </c:pt>
                <c:pt idx="51">
                  <c:v>5200000</c:v>
                </c:pt>
                <c:pt idx="52">
                  <c:v>5300000</c:v>
                </c:pt>
                <c:pt idx="53">
                  <c:v>5400000</c:v>
                </c:pt>
                <c:pt idx="54">
                  <c:v>5500000</c:v>
                </c:pt>
                <c:pt idx="55">
                  <c:v>5600000</c:v>
                </c:pt>
                <c:pt idx="56">
                  <c:v>5700000</c:v>
                </c:pt>
                <c:pt idx="57">
                  <c:v>5800000</c:v>
                </c:pt>
                <c:pt idx="58">
                  <c:v>5900000</c:v>
                </c:pt>
                <c:pt idx="59">
                  <c:v>6000000</c:v>
                </c:pt>
                <c:pt idx="60">
                  <c:v>6100000</c:v>
                </c:pt>
                <c:pt idx="61">
                  <c:v>6200000</c:v>
                </c:pt>
                <c:pt idx="62">
                  <c:v>6300000</c:v>
                </c:pt>
                <c:pt idx="63">
                  <c:v>6400000</c:v>
                </c:pt>
                <c:pt idx="64">
                  <c:v>6500000</c:v>
                </c:pt>
                <c:pt idx="65">
                  <c:v>6600000</c:v>
                </c:pt>
                <c:pt idx="66">
                  <c:v>6700000</c:v>
                </c:pt>
                <c:pt idx="67">
                  <c:v>6800000</c:v>
                </c:pt>
                <c:pt idx="68">
                  <c:v>6900000</c:v>
                </c:pt>
                <c:pt idx="69">
                  <c:v>7000000</c:v>
                </c:pt>
                <c:pt idx="70">
                  <c:v>7100000</c:v>
                </c:pt>
                <c:pt idx="71">
                  <c:v>7200000</c:v>
                </c:pt>
                <c:pt idx="72">
                  <c:v>7300000</c:v>
                </c:pt>
                <c:pt idx="73">
                  <c:v>7400000</c:v>
                </c:pt>
                <c:pt idx="74">
                  <c:v>7500000</c:v>
                </c:pt>
                <c:pt idx="75">
                  <c:v>7600000</c:v>
                </c:pt>
                <c:pt idx="76">
                  <c:v>7700000</c:v>
                </c:pt>
                <c:pt idx="77">
                  <c:v>7800000</c:v>
                </c:pt>
                <c:pt idx="78">
                  <c:v>7900000</c:v>
                </c:pt>
                <c:pt idx="79">
                  <c:v>8000000</c:v>
                </c:pt>
                <c:pt idx="80">
                  <c:v>8100000</c:v>
                </c:pt>
                <c:pt idx="81">
                  <c:v>8200000</c:v>
                </c:pt>
                <c:pt idx="82">
                  <c:v>8300000</c:v>
                </c:pt>
                <c:pt idx="83">
                  <c:v>8400000</c:v>
                </c:pt>
                <c:pt idx="84">
                  <c:v>8500000</c:v>
                </c:pt>
                <c:pt idx="85">
                  <c:v>8600000</c:v>
                </c:pt>
                <c:pt idx="86">
                  <c:v>8700000</c:v>
                </c:pt>
                <c:pt idx="87">
                  <c:v>8800000</c:v>
                </c:pt>
                <c:pt idx="88">
                  <c:v>8900000</c:v>
                </c:pt>
                <c:pt idx="89">
                  <c:v>9000000</c:v>
                </c:pt>
                <c:pt idx="90">
                  <c:v>9100000</c:v>
                </c:pt>
                <c:pt idx="91">
                  <c:v>9200000</c:v>
                </c:pt>
                <c:pt idx="92">
                  <c:v>9300000</c:v>
                </c:pt>
                <c:pt idx="93">
                  <c:v>9400000</c:v>
                </c:pt>
                <c:pt idx="94">
                  <c:v>9500000</c:v>
                </c:pt>
                <c:pt idx="95">
                  <c:v>9600000</c:v>
                </c:pt>
                <c:pt idx="96">
                  <c:v>9700000</c:v>
                </c:pt>
                <c:pt idx="97">
                  <c:v>9800000</c:v>
                </c:pt>
                <c:pt idx="98">
                  <c:v>9900000</c:v>
                </c:pt>
                <c:pt idx="99">
                  <c:v>10000000</c:v>
                </c:pt>
                <c:pt idx="100">
                  <c:v>10100000</c:v>
                </c:pt>
                <c:pt idx="101">
                  <c:v>10200000</c:v>
                </c:pt>
                <c:pt idx="102">
                  <c:v>10300000</c:v>
                </c:pt>
                <c:pt idx="103">
                  <c:v>10400000</c:v>
                </c:pt>
                <c:pt idx="104">
                  <c:v>10500000</c:v>
                </c:pt>
                <c:pt idx="105">
                  <c:v>10600000</c:v>
                </c:pt>
                <c:pt idx="106">
                  <c:v>10700000</c:v>
                </c:pt>
                <c:pt idx="107">
                  <c:v>10800000</c:v>
                </c:pt>
                <c:pt idx="108">
                  <c:v>10900000</c:v>
                </c:pt>
                <c:pt idx="109">
                  <c:v>11000000</c:v>
                </c:pt>
                <c:pt idx="110">
                  <c:v>11100000</c:v>
                </c:pt>
                <c:pt idx="111">
                  <c:v>11200000</c:v>
                </c:pt>
                <c:pt idx="112">
                  <c:v>11300000</c:v>
                </c:pt>
                <c:pt idx="113">
                  <c:v>11400000</c:v>
                </c:pt>
                <c:pt idx="114">
                  <c:v>11500000</c:v>
                </c:pt>
                <c:pt idx="115">
                  <c:v>11600000</c:v>
                </c:pt>
                <c:pt idx="116">
                  <c:v>11700000</c:v>
                </c:pt>
                <c:pt idx="117">
                  <c:v>11800000</c:v>
                </c:pt>
                <c:pt idx="118">
                  <c:v>11900000</c:v>
                </c:pt>
                <c:pt idx="119">
                  <c:v>12000000</c:v>
                </c:pt>
                <c:pt idx="120">
                  <c:v>12100000</c:v>
                </c:pt>
                <c:pt idx="121">
                  <c:v>12200000</c:v>
                </c:pt>
                <c:pt idx="122">
                  <c:v>12300000</c:v>
                </c:pt>
                <c:pt idx="123">
                  <c:v>12400000</c:v>
                </c:pt>
                <c:pt idx="124">
                  <c:v>12500000</c:v>
                </c:pt>
                <c:pt idx="125">
                  <c:v>12600000</c:v>
                </c:pt>
                <c:pt idx="126">
                  <c:v>12700000</c:v>
                </c:pt>
                <c:pt idx="127">
                  <c:v>12800000</c:v>
                </c:pt>
                <c:pt idx="128">
                  <c:v>12900000</c:v>
                </c:pt>
                <c:pt idx="129">
                  <c:v>13000000</c:v>
                </c:pt>
                <c:pt idx="130">
                  <c:v>13100000</c:v>
                </c:pt>
                <c:pt idx="131">
                  <c:v>13200000</c:v>
                </c:pt>
                <c:pt idx="132">
                  <c:v>13300000</c:v>
                </c:pt>
                <c:pt idx="133">
                  <c:v>13400000</c:v>
                </c:pt>
              </c:numCache>
            </c:numRef>
          </c:xVal>
          <c:yVal>
            <c:numRef>
              <c:f>'P_2 x T_2'!$B$3:$B$136</c:f>
              <c:numCache>
                <c:formatCode>0.000</c:formatCode>
                <c:ptCount val="134"/>
                <c:pt idx="0">
                  <c:v>187.69999216302509</c:v>
                </c:pt>
                <c:pt idx="1">
                  <c:v>187.70947848617948</c:v>
                </c:pt>
                <c:pt idx="2">
                  <c:v>187.71502807401461</c:v>
                </c:pt>
                <c:pt idx="3">
                  <c:v>187.71896576825637</c:v>
                </c:pt>
                <c:pt idx="4">
                  <c:v>187.72202019496726</c:v>
                </c:pt>
                <c:pt idx="5">
                  <c:v>187.72451591709262</c:v>
                </c:pt>
                <c:pt idx="6">
                  <c:v>187.72662607185615</c:v>
                </c:pt>
                <c:pt idx="7">
                  <c:v>187.72845400940116</c:v>
                </c:pt>
                <c:pt idx="8">
                  <c:v>187.73006639413293</c:v>
                </c:pt>
                <c:pt idx="9">
                  <c:v>187.73150874489392</c:v>
                </c:pt>
                <c:pt idx="10">
                  <c:v>187.73281352896015</c:v>
                </c:pt>
                <c:pt idx="11">
                  <c:v>187.73400471932362</c:v>
                </c:pt>
                <c:pt idx="12">
                  <c:v>187.73510052158383</c:v>
                </c:pt>
                <c:pt idx="13">
                  <c:v>187.73611508741527</c:v>
                </c:pt>
                <c:pt idx="14">
                  <c:v>187.73705963546394</c:v>
                </c:pt>
                <c:pt idx="15">
                  <c:v>187.73794320975932</c:v>
                </c:pt>
                <c:pt idx="16">
                  <c:v>187.73877320780528</c:v>
                </c:pt>
                <c:pt idx="17">
                  <c:v>187.73955575749991</c:v>
                </c:pt>
                <c:pt idx="18">
                  <c:v>187.74029599201373</c:v>
                </c:pt>
                <c:pt idx="19">
                  <c:v>187.74099825408081</c:v>
                </c:pt>
                <c:pt idx="20">
                  <c:v>187.7416662503955</c:v>
                </c:pt>
                <c:pt idx="21">
                  <c:v>187.74230317006004</c:v>
                </c:pt>
                <c:pt idx="22">
                  <c:v>187.7429117766813</c:v>
                </c:pt>
                <c:pt idx="23">
                  <c:v>187.74349448085309</c:v>
                </c:pt>
                <c:pt idx="24">
                  <c:v>187.74405339783286</c:v>
                </c:pt>
                <c:pt idx="25">
                  <c:v>187.74459039389976</c:v>
                </c:pt>
                <c:pt idx="26">
                  <c:v>187.74510712395914</c:v>
                </c:pt>
                <c:pt idx="27">
                  <c:v>187.7456050623052</c:v>
                </c:pt>
                <c:pt idx="28">
                  <c:v>187.74608552798301</c:v>
                </c:pt>
                <c:pt idx="29">
                  <c:v>187.74654970584947</c:v>
                </c:pt>
                <c:pt idx="30">
                  <c:v>187.74699866417947</c:v>
                </c:pt>
                <c:pt idx="31">
                  <c:v>187.74743336947634</c:v>
                </c:pt>
                <c:pt idx="32">
                  <c:v>187.74785469900218</c:v>
                </c:pt>
                <c:pt idx="33">
                  <c:v>187.74826345143748</c:v>
                </c:pt>
                <c:pt idx="34">
                  <c:v>187.74866035599521</c:v>
                </c:pt>
                <c:pt idx="35">
                  <c:v>187.74904608025042</c:v>
                </c:pt>
                <c:pt idx="36">
                  <c:v>187.74942123689735</c:v>
                </c:pt>
                <c:pt idx="37">
                  <c:v>187.74978638960474</c:v>
                </c:pt>
                <c:pt idx="38">
                  <c:v>187.75014205811084</c:v>
                </c:pt>
                <c:pt idx="39">
                  <c:v>187.75048872267334</c:v>
                </c:pt>
                <c:pt idx="40">
                  <c:v>187.75082682796926</c:v>
                </c:pt>
                <c:pt idx="41">
                  <c:v>187.75115678652543</c:v>
                </c:pt>
                <c:pt idx="42">
                  <c:v>187.75147898174492</c:v>
                </c:pt>
                <c:pt idx="43">
                  <c:v>187.75179377058564</c:v>
                </c:pt>
                <c:pt idx="44">
                  <c:v>187.75210148593774</c:v>
                </c:pt>
                <c:pt idx="45">
                  <c:v>187.75240243874015</c:v>
                </c:pt>
                <c:pt idx="46">
                  <c:v>187.75269691986873</c:v>
                </c:pt>
                <c:pt idx="47">
                  <c:v>187.75298520182648</c:v>
                </c:pt>
                <c:pt idx="48">
                  <c:v>187.7532675402588</c:v>
                </c:pt>
                <c:pt idx="49">
                  <c:v>187.75354417531599</c:v>
                </c:pt>
                <c:pt idx="50">
                  <c:v>187.75381533288075</c:v>
                </c:pt>
                <c:pt idx="51">
                  <c:v>187.75408122567643</c:v>
                </c:pt>
                <c:pt idx="52">
                  <c:v>187.75434205426996</c:v>
                </c:pt>
                <c:pt idx="53">
                  <c:v>187.75459800798055</c:v>
                </c:pt>
                <c:pt idx="54">
                  <c:v>187.7548492657055</c:v>
                </c:pt>
                <c:pt idx="55">
                  <c:v>187.75509599667143</c:v>
                </c:pt>
                <c:pt idx="56">
                  <c:v>187.75533836111893</c:v>
                </c:pt>
                <c:pt idx="57">
                  <c:v>187.75557651092765</c:v>
                </c:pt>
                <c:pt idx="58">
                  <c:v>187.75581059018819</c:v>
                </c:pt>
                <c:pt idx="59">
                  <c:v>187.75604073572578</c:v>
                </c:pt>
                <c:pt idx="60">
                  <c:v>187.7562670775805</c:v>
                </c:pt>
                <c:pt idx="61">
                  <c:v>187.7564897394488</c:v>
                </c:pt>
                <c:pt idx="62">
                  <c:v>187.7567088390895</c:v>
                </c:pt>
                <c:pt idx="63">
                  <c:v>187.75692448869768</c:v>
                </c:pt>
                <c:pt idx="64">
                  <c:v>187.75713679525001</c:v>
                </c:pt>
                <c:pt idx="65">
                  <c:v>187.75734586082322</c:v>
                </c:pt>
                <c:pt idx="66">
                  <c:v>187.75755178288898</c:v>
                </c:pt>
                <c:pt idx="67">
                  <c:v>187.75775465458673</c:v>
                </c:pt>
                <c:pt idx="68">
                  <c:v>187.7579545649767</c:v>
                </c:pt>
                <c:pt idx="69">
                  <c:v>187.75815159927478</c:v>
                </c:pt>
                <c:pt idx="70">
                  <c:v>187.7583458390705</c:v>
                </c:pt>
                <c:pt idx="71">
                  <c:v>187.75853736253003</c:v>
                </c:pt>
                <c:pt idx="72">
                  <c:v>187.75872624458498</c:v>
                </c:pt>
                <c:pt idx="73">
                  <c:v>187.75891255710852</c:v>
                </c:pt>
                <c:pt idx="74">
                  <c:v>187.75909636907957</c:v>
                </c:pt>
                <c:pt idx="75">
                  <c:v>187.7592777467361</c:v>
                </c:pt>
                <c:pt idx="76">
                  <c:v>187.75945675371847</c:v>
                </c:pt>
                <c:pt idx="77">
                  <c:v>187.75963345120357</c:v>
                </c:pt>
                <c:pt idx="78">
                  <c:v>187.75980789803023</c:v>
                </c:pt>
                <c:pt idx="79">
                  <c:v>187.75998015081703</c:v>
                </c:pt>
                <c:pt idx="80">
                  <c:v>187.76015026407248</c:v>
                </c:pt>
                <c:pt idx="81">
                  <c:v>187.76031829029861</c:v>
                </c:pt>
                <c:pt idx="82">
                  <c:v>187.76048428008832</c:v>
                </c:pt>
                <c:pt idx="83">
                  <c:v>187.76064828221678</c:v>
                </c:pt>
                <c:pt idx="84">
                  <c:v>187.76081034372751</c:v>
                </c:pt>
                <c:pt idx="85">
                  <c:v>187.76097051001338</c:v>
                </c:pt>
                <c:pt idx="86">
                  <c:v>187.76112882489295</c:v>
                </c:pt>
                <c:pt idx="87">
                  <c:v>187.7612853306824</c:v>
                </c:pt>
                <c:pt idx="88">
                  <c:v>187.76144006826345</c:v>
                </c:pt>
                <c:pt idx="89">
                  <c:v>187.76159307714767</c:v>
                </c:pt>
                <c:pt idx="90">
                  <c:v>187.7617443955366</c:v>
                </c:pt>
                <c:pt idx="91">
                  <c:v>187.76189406037946</c:v>
                </c:pt>
                <c:pt idx="92">
                  <c:v>187.76204210742711</c:v>
                </c:pt>
                <c:pt idx="93">
                  <c:v>187.76218857128319</c:v>
                </c:pt>
                <c:pt idx="94">
                  <c:v>187.76233348545304</c:v>
                </c:pt>
                <c:pt idx="95">
                  <c:v>187.76247688238931</c:v>
                </c:pt>
                <c:pt idx="96">
                  <c:v>187.76261879353589</c:v>
                </c:pt>
                <c:pt idx="97">
                  <c:v>187.76275924936911</c:v>
                </c:pt>
                <c:pt idx="98">
                  <c:v>187.76289827943711</c:v>
                </c:pt>
                <c:pt idx="99">
                  <c:v>187.76303591239713</c:v>
                </c:pt>
                <c:pt idx="100">
                  <c:v>187.76317217605103</c:v>
                </c:pt>
                <c:pt idx="101">
                  <c:v>187.76330709737894</c:v>
                </c:pt>
                <c:pt idx="102">
                  <c:v>187.76344070257124</c:v>
                </c:pt>
                <c:pt idx="103">
                  <c:v>187.76357301705937</c:v>
                </c:pt>
                <c:pt idx="104">
                  <c:v>187.76370406554454</c:v>
                </c:pt>
                <c:pt idx="105">
                  <c:v>187.76383387202563</c:v>
                </c:pt>
                <c:pt idx="106">
                  <c:v>187.76396245982548</c:v>
                </c:pt>
                <c:pt idx="107">
                  <c:v>187.76408985161609</c:v>
                </c:pt>
                <c:pt idx="108">
                  <c:v>187.76421606944257</c:v>
                </c:pt>
                <c:pt idx="109">
                  <c:v>187.76434113474613</c:v>
                </c:pt>
                <c:pt idx="110">
                  <c:v>187.76446506838582</c:v>
                </c:pt>
                <c:pt idx="111">
                  <c:v>187.76458789065947</c:v>
                </c:pt>
                <c:pt idx="112">
                  <c:v>187.76470962132373</c:v>
                </c:pt>
                <c:pt idx="113">
                  <c:v>187.76483027961291</c:v>
                </c:pt>
                <c:pt idx="114">
                  <c:v>187.76494988425748</c:v>
                </c:pt>
                <c:pt idx="115">
                  <c:v>187.76506845350144</c:v>
                </c:pt>
                <c:pt idx="116">
                  <c:v>187.76518600511892</c:v>
                </c:pt>
                <c:pt idx="117">
                  <c:v>187.76530255643027</c:v>
                </c:pt>
                <c:pt idx="118">
                  <c:v>187.76541812431742</c:v>
                </c:pt>
                <c:pt idx="119">
                  <c:v>187.76553272523839</c:v>
                </c:pt>
                <c:pt idx="120">
                  <c:v>187.76564637524157</c:v>
                </c:pt>
                <c:pt idx="121">
                  <c:v>187.7657590899791</c:v>
                </c:pt>
                <c:pt idx="122">
                  <c:v>187.7658708847197</c:v>
                </c:pt>
                <c:pt idx="123">
                  <c:v>187.76598177436131</c:v>
                </c:pt>
                <c:pt idx="124">
                  <c:v>187.76609177344287</c:v>
                </c:pt>
                <c:pt idx="125">
                  <c:v>187.76620089615574</c:v>
                </c:pt>
                <c:pt idx="126">
                  <c:v>187.76630915635479</c:v>
                </c:pt>
                <c:pt idx="127">
                  <c:v>187.76641656756885</c:v>
                </c:pt>
                <c:pt idx="128">
                  <c:v>187.76652314301103</c:v>
                </c:pt>
                <c:pt idx="129">
                  <c:v>187.76662889558813</c:v>
                </c:pt>
                <c:pt idx="130">
                  <c:v>187.76673383791049</c:v>
                </c:pt>
                <c:pt idx="131">
                  <c:v>187.76683798230061</c:v>
                </c:pt>
                <c:pt idx="132">
                  <c:v>187.76694134080205</c:v>
                </c:pt>
                <c:pt idx="133">
                  <c:v>187.76704392518778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DA-6C4A-8CF8-93C9D0B00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43312"/>
        <c:axId val="435662496"/>
      </c:scatterChart>
      <c:valAx>
        <c:axId val="43544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35662496"/>
        <c:crosses val="autoZero"/>
        <c:crossBetween val="midCat"/>
      </c:valAx>
      <c:valAx>
        <c:axId val="4356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T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43544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9</xdr:row>
      <xdr:rowOff>152400</xdr:rowOff>
    </xdr:from>
    <xdr:to>
      <xdr:col>10</xdr:col>
      <xdr:colOff>457200</xdr:colOff>
      <xdr:row>34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3A97C-9028-4D5B-E3C1-015D2A7B4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1</xdr:row>
      <xdr:rowOff>25400</xdr:rowOff>
    </xdr:from>
    <xdr:to>
      <xdr:col>12</xdr:col>
      <xdr:colOff>266700</xdr:colOff>
      <xdr:row>39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C45A0A-AA3E-F417-1A45-BC85B6221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AF05025-FAD5-7F4A-97FB-020224B19109}" name="Table4" displayName="Table4" ref="L9:N31" totalsRowShown="0">
  <autoFilter ref="L9:N31" xr:uid="{FAF05025-FAD5-7F4A-97FB-020224B19109}"/>
  <tableColumns count="3">
    <tableColumn id="1" xr3:uid="{F28984BD-AFB9-E049-9F91-109A149B485C}" name="T (K)"/>
    <tableColumn id="2" xr3:uid="{2DEF0075-31AB-4543-8718-3E1F09323DF5}" name="kmol/m3"/>
    <tableColumn id="3" xr3:uid="{4A75ADC4-D884-9945-9356-B7B3B0CB6E57}" name="m3/kmol" dataDxfId="0">
      <calculatedColumnFormula>1/(M10*1000)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9A99F7-CA54-3F44-A771-0068C879BC1E}" name="Table2" displayName="Table2" ref="A1:F2" totalsRowShown="0" headerRowDxfId="3">
  <autoFilter ref="A1:F2" xr:uid="{719A99F7-CA54-3F44-A771-0068C879BC1E}"/>
  <tableColumns count="6">
    <tableColumn id="1" xr3:uid="{01F7AF6E-469F-E149-866E-D5C47BC101AC}" name="Compost" dataDxfId="6"/>
    <tableColumn id="2" xr3:uid="{9F169A22-D2DE-514B-8CF5-133B6285A06C}" name="ΔH (fus)" dataDxfId="5"/>
    <tableColumn id="3" xr3:uid="{45304856-7CCD-4248-B7AA-B6694F79AE09}" name="ΔH (vap)" dataDxfId="2"/>
    <tableColumn id="4" xr3:uid="{CE3FFC68-2AFD-8141-BC99-44CC293AF252}" name="ΔH (sub)" dataDxfId="4">
      <calculatedColumnFormula>C2+B2</calculatedColumnFormula>
    </tableColumn>
    <tableColumn id="5" xr3:uid="{24F95A64-7A2D-A446-A132-58B2C8D98F82}" name="T_1 / K"/>
    <tableColumn id="6" xr3:uid="{BDE92B27-2A14-674B-AD42-D8F6E01C28CE}" name="P_1 / pa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06F1D8-C984-024B-9406-68174CCA34F7}" name="Table3" displayName="Table3" ref="A2:B136" totalsRowShown="0">
  <autoFilter ref="A2:B136" xr:uid="{9706F1D8-C984-024B-9406-68174CCA34F7}"/>
  <tableColumns count="2">
    <tableColumn id="1" xr3:uid="{8EE38BC9-E69E-004D-ACDD-0B0563FC3955}" name="P_2"/>
    <tableColumn id="2" xr3:uid="{C34ECC52-5940-6040-BCD6-437B86F031ED}" name="T_2" dataDxfId="1">
      <calculatedColumnFormula>POWER(-(Constantes!$B$2/Data!$D$2)*LN(A3/Data!$F$2)+1/Data!$E$2,-1)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72F3E-8797-5A49-BFB6-9A97133D8317}">
  <dimension ref="A1:N32"/>
  <sheetViews>
    <sheetView workbookViewId="0">
      <selection activeCell="G2" sqref="G2"/>
    </sheetView>
  </sheetViews>
  <sheetFormatPr baseColWidth="10" defaultRowHeight="16" x14ac:dyDescent="0.2"/>
  <cols>
    <col min="1" max="1" width="16.83203125" customWidth="1"/>
    <col min="2" max="2" width="11.1640625" customWidth="1"/>
    <col min="3" max="3" width="14.33203125" customWidth="1"/>
    <col min="13" max="14" width="11.1640625" customWidth="1"/>
  </cols>
  <sheetData>
    <row r="1" spans="1:14" x14ac:dyDescent="0.2">
      <c r="A1" t="s">
        <v>18</v>
      </c>
      <c r="B1" t="s">
        <v>21</v>
      </c>
    </row>
    <row r="2" spans="1:14" x14ac:dyDescent="0.2">
      <c r="A2" s="1" t="s">
        <v>19</v>
      </c>
      <c r="B2" s="8">
        <v>60823</v>
      </c>
      <c r="F2" t="s">
        <v>22</v>
      </c>
    </row>
    <row r="3" spans="1:14" x14ac:dyDescent="0.2">
      <c r="A3" s="1" t="s">
        <v>20</v>
      </c>
      <c r="B3" s="8">
        <v>61387</v>
      </c>
    </row>
    <row r="4" spans="1:14" x14ac:dyDescent="0.2">
      <c r="A4" s="1"/>
      <c r="B4" s="2"/>
    </row>
    <row r="5" spans="1:14" x14ac:dyDescent="0.2">
      <c r="A5" s="1"/>
      <c r="B5" s="2"/>
    </row>
    <row r="6" spans="1:14" x14ac:dyDescent="0.2">
      <c r="A6" s="1"/>
      <c r="B6" s="2"/>
    </row>
    <row r="7" spans="1:14" x14ac:dyDescent="0.2">
      <c r="A7" s="1"/>
      <c r="B7" s="2"/>
    </row>
    <row r="8" spans="1:14" x14ac:dyDescent="0.2">
      <c r="A8" s="1"/>
      <c r="B8" s="2"/>
      <c r="C8">
        <v>173.15</v>
      </c>
      <c r="D8" s="4">
        <v>20299300</v>
      </c>
    </row>
    <row r="9" spans="1:14" x14ac:dyDescent="0.2">
      <c r="A9" s="1"/>
      <c r="B9" s="2"/>
      <c r="C9">
        <v>183.18199999999999</v>
      </c>
      <c r="D9" s="4">
        <v>19919300</v>
      </c>
      <c r="F9" t="s">
        <v>0</v>
      </c>
      <c r="G9" t="s">
        <v>11</v>
      </c>
      <c r="L9" t="s">
        <v>0</v>
      </c>
      <c r="M9" t="s">
        <v>15</v>
      </c>
      <c r="N9" t="s">
        <v>17</v>
      </c>
    </row>
    <row r="10" spans="1:14" x14ac:dyDescent="0.2">
      <c r="A10" s="1"/>
      <c r="B10" s="2"/>
      <c r="F10">
        <v>193.21299999999999</v>
      </c>
      <c r="G10" s="4">
        <v>19530200</v>
      </c>
      <c r="M10">
        <v>26.8277</v>
      </c>
      <c r="N10" s="4">
        <f t="shared" ref="N10:N31" si="0">1/(M10*1000)</f>
        <v>3.7274906160423738E-5</v>
      </c>
    </row>
    <row r="11" spans="1:14" x14ac:dyDescent="0.2">
      <c r="A11" s="1"/>
      <c r="B11" s="2"/>
      <c r="F11">
        <v>203.245</v>
      </c>
      <c r="G11" s="4">
        <v>19130100</v>
      </c>
      <c r="M11">
        <v>26.477599999999999</v>
      </c>
      <c r="N11" s="4">
        <f t="shared" si="0"/>
        <v>3.7767773514215793E-5</v>
      </c>
    </row>
    <row r="12" spans="1:14" x14ac:dyDescent="0.2">
      <c r="A12" s="1"/>
      <c r="B12" s="2"/>
      <c r="F12">
        <v>212.8</v>
      </c>
      <c r="G12" s="4">
        <v>18736500</v>
      </c>
      <c r="M12">
        <v>26.119700000000002</v>
      </c>
      <c r="N12" s="4">
        <f t="shared" si="0"/>
        <v>3.8285278927399627E-5</v>
      </c>
    </row>
    <row r="13" spans="1:14" x14ac:dyDescent="0.2">
      <c r="A13" s="1"/>
      <c r="B13" s="2"/>
      <c r="F13">
        <v>213.27600000000001</v>
      </c>
      <c r="G13" s="4">
        <v>18716600</v>
      </c>
      <c r="M13">
        <v>25.753299999999999</v>
      </c>
      <c r="N13" s="4">
        <f t="shared" si="0"/>
        <v>3.8829975187645856E-5</v>
      </c>
    </row>
    <row r="14" spans="1:14" x14ac:dyDescent="0.2">
      <c r="A14" s="1"/>
      <c r="B14" s="2"/>
      <c r="C14">
        <v>223.30799999999999</v>
      </c>
      <c r="D14" s="4">
        <v>18287200</v>
      </c>
      <c r="G14" s="4">
        <f>AVERAGE(G10:G13)</f>
        <v>19028350</v>
      </c>
      <c r="M14">
        <v>25.377600000000001</v>
      </c>
      <c r="N14" s="4">
        <f t="shared" si="0"/>
        <v>3.9404829455898115E-5</v>
      </c>
    </row>
    <row r="15" spans="1:14" x14ac:dyDescent="0.2">
      <c r="A15" s="1"/>
      <c r="B15" s="2"/>
      <c r="C15">
        <v>233.34</v>
      </c>
      <c r="D15" s="4">
        <v>17839200</v>
      </c>
      <c r="M15">
        <v>24.991700000000002</v>
      </c>
      <c r="N15" s="4">
        <f t="shared" si="0"/>
        <v>4.001328441042426E-5</v>
      </c>
    </row>
    <row r="16" spans="1:14" x14ac:dyDescent="0.2">
      <c r="A16" s="1"/>
      <c r="B16" s="2"/>
      <c r="C16">
        <v>243.37100000000001</v>
      </c>
      <c r="D16" s="4">
        <v>17369500</v>
      </c>
      <c r="M16">
        <v>24.5946</v>
      </c>
      <c r="N16" s="4">
        <f t="shared" si="0"/>
        <v>4.0659331723223798E-5</v>
      </c>
    </row>
    <row r="17" spans="1:14" x14ac:dyDescent="0.2">
      <c r="A17" s="1"/>
      <c r="B17" s="2"/>
      <c r="C17">
        <v>253.40299999999999</v>
      </c>
      <c r="D17" s="4">
        <v>16874500</v>
      </c>
      <c r="M17">
        <v>24.184999999999999</v>
      </c>
      <c r="N17" s="4">
        <f t="shared" si="0"/>
        <v>4.1347942939838741E-5</v>
      </c>
    </row>
    <row r="18" spans="1:14" x14ac:dyDescent="0.2">
      <c r="A18" s="1"/>
      <c r="B18" s="2"/>
      <c r="C18">
        <v>263.43400000000003</v>
      </c>
      <c r="D18" s="4">
        <v>16350000</v>
      </c>
      <c r="M18">
        <v>23.761500000000002</v>
      </c>
      <c r="N18" s="4">
        <f t="shared" si="0"/>
        <v>4.2084885213475579E-5</v>
      </c>
    </row>
    <row r="19" spans="1:14" x14ac:dyDescent="0.2">
      <c r="A19" s="1"/>
      <c r="B19" s="2"/>
      <c r="C19">
        <v>273.46600000000001</v>
      </c>
      <c r="D19" s="4">
        <v>15790900</v>
      </c>
      <c r="M19">
        <v>23.322299999999998</v>
      </c>
      <c r="N19" s="4">
        <f t="shared" si="0"/>
        <v>4.2877417750393403E-5</v>
      </c>
    </row>
    <row r="20" spans="1:14" x14ac:dyDescent="0.2">
      <c r="A20" s="1"/>
      <c r="B20" s="2"/>
      <c r="C20">
        <v>283.49700000000001</v>
      </c>
      <c r="D20" s="4">
        <v>15191100</v>
      </c>
      <c r="M20">
        <v>22.865100000000002</v>
      </c>
      <c r="N20" s="4">
        <f t="shared" si="0"/>
        <v>4.3734774831511776E-5</v>
      </c>
    </row>
    <row r="21" spans="1:14" x14ac:dyDescent="0.2">
      <c r="A21" s="1"/>
      <c r="B21" s="2"/>
      <c r="C21">
        <v>293.529</v>
      </c>
      <c r="D21" s="4">
        <v>14542700</v>
      </c>
      <c r="M21">
        <v>22.3873</v>
      </c>
      <c r="N21" s="4">
        <f t="shared" si="0"/>
        <v>4.4668182406989679E-5</v>
      </c>
    </row>
    <row r="22" spans="1:14" x14ac:dyDescent="0.2">
      <c r="A22" s="1"/>
      <c r="B22" s="2"/>
      <c r="C22">
        <v>303.56099999999998</v>
      </c>
      <c r="D22" s="4">
        <v>13835400</v>
      </c>
      <c r="M22">
        <v>21.885400000000001</v>
      </c>
      <c r="N22" s="4">
        <f t="shared" si="0"/>
        <v>4.5692562164730825E-5</v>
      </c>
    </row>
    <row r="23" spans="1:14" x14ac:dyDescent="0.2">
      <c r="A23" s="1"/>
      <c r="B23" s="2"/>
      <c r="C23">
        <v>313.59199999999998</v>
      </c>
      <c r="D23" s="4">
        <v>13055000</v>
      </c>
      <c r="M23">
        <v>21.354900000000001</v>
      </c>
      <c r="N23" s="4">
        <f t="shared" si="0"/>
        <v>4.6827660162304668E-5</v>
      </c>
    </row>
    <row r="24" spans="1:14" x14ac:dyDescent="0.2">
      <c r="A24" s="1"/>
      <c r="B24" s="2"/>
      <c r="C24">
        <v>323.62400000000002</v>
      </c>
      <c r="D24" s="4">
        <v>12181200</v>
      </c>
      <c r="L24">
        <v>275</v>
      </c>
      <c r="M24">
        <v>20.7898</v>
      </c>
      <c r="N24" s="4">
        <f t="shared" si="0"/>
        <v>4.8100510827424987E-5</v>
      </c>
    </row>
    <row r="25" spans="1:14" x14ac:dyDescent="0.2">
      <c r="C25">
        <v>333.65499999999997</v>
      </c>
      <c r="D25" s="4">
        <v>11182200</v>
      </c>
      <c r="L25">
        <v>279.173</v>
      </c>
      <c r="M25">
        <v>20.1815</v>
      </c>
      <c r="N25" s="4">
        <f t="shared" si="0"/>
        <v>4.9550330748457748E-5</v>
      </c>
    </row>
    <row r="26" spans="1:14" x14ac:dyDescent="0.2">
      <c r="C26">
        <v>343.68700000000001</v>
      </c>
      <c r="D26" s="4">
        <v>10003700</v>
      </c>
      <c r="L26">
        <v>283.346</v>
      </c>
      <c r="M26">
        <v>19.517700000000001</v>
      </c>
      <c r="N26" s="4">
        <f t="shared" si="0"/>
        <v>5.1235545171818401E-5</v>
      </c>
    </row>
    <row r="27" spans="1:14" x14ac:dyDescent="0.2">
      <c r="C27">
        <v>353.71899999999999</v>
      </c>
      <c r="D27" s="4">
        <v>8536670</v>
      </c>
      <c r="L27">
        <v>287.51799999999997</v>
      </c>
      <c r="M27">
        <v>18.7788</v>
      </c>
      <c r="N27" s="4">
        <f t="shared" si="0"/>
        <v>5.3251538969476222E-5</v>
      </c>
    </row>
    <row r="28" spans="1:14" x14ac:dyDescent="0.2">
      <c r="C28">
        <v>363.75</v>
      </c>
      <c r="D28" s="4">
        <v>6483680</v>
      </c>
      <c r="L28">
        <v>291.69099999999997</v>
      </c>
      <c r="M28">
        <v>17.931000000000001</v>
      </c>
      <c r="N28" s="4">
        <f t="shared" si="0"/>
        <v>5.5769338017957727E-5</v>
      </c>
    </row>
    <row r="29" spans="1:14" x14ac:dyDescent="0.2">
      <c r="L29">
        <v>295.86399999999998</v>
      </c>
      <c r="M29">
        <v>16.9056</v>
      </c>
      <c r="N29" s="4">
        <f t="shared" si="0"/>
        <v>5.9151996971417758E-5</v>
      </c>
    </row>
    <row r="30" spans="1:14" x14ac:dyDescent="0.2">
      <c r="L30">
        <v>300.03699999999998</v>
      </c>
      <c r="M30">
        <v>15.513999999999999</v>
      </c>
      <c r="N30" s="4">
        <f t="shared" si="0"/>
        <v>6.4457908985432507E-5</v>
      </c>
    </row>
    <row r="31" spans="1:14" x14ac:dyDescent="0.2">
      <c r="M31">
        <v>10.741</v>
      </c>
      <c r="N31" s="4">
        <f t="shared" si="0"/>
        <v>9.3101201005492973E-5</v>
      </c>
    </row>
    <row r="32" spans="1:14" x14ac:dyDescent="0.2">
      <c r="L32">
        <v>308.38299999999998</v>
      </c>
      <c r="M32" t="s">
        <v>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394E6-095D-E44A-BB7D-5CF24AE60D44}">
  <dimension ref="A1:F2"/>
  <sheetViews>
    <sheetView workbookViewId="0">
      <selection activeCell="A2" sqref="A2"/>
    </sheetView>
  </sheetViews>
  <sheetFormatPr baseColWidth="10" defaultRowHeight="16" x14ac:dyDescent="0.2"/>
  <cols>
    <col min="1" max="1" width="13.5" customWidth="1"/>
    <col min="6" max="6" width="11.1640625" customWidth="1"/>
  </cols>
  <sheetData>
    <row r="1" spans="1:6" x14ac:dyDescent="0.2">
      <c r="A1" t="s">
        <v>10</v>
      </c>
      <c r="B1" s="5" t="s">
        <v>3</v>
      </c>
      <c r="C1" s="5" t="s">
        <v>1</v>
      </c>
      <c r="D1" s="5" t="s">
        <v>7</v>
      </c>
      <c r="E1" s="5" t="s">
        <v>8</v>
      </c>
      <c r="F1" s="5" t="s">
        <v>9</v>
      </c>
    </row>
    <row r="2" spans="1:6" x14ac:dyDescent="0.2">
      <c r="A2" s="3" t="s">
        <v>2</v>
      </c>
      <c r="B2" s="4">
        <v>2376500</v>
      </c>
      <c r="C2" s="4">
        <v>19028350</v>
      </c>
      <c r="D2" s="4">
        <f>C2+B2</f>
        <v>21404850</v>
      </c>
      <c r="E2">
        <v>187.68</v>
      </c>
      <c r="F2">
        <v>23200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FBFFD-9420-D743-AE2E-0059A17C7456}">
  <dimension ref="A1:O136"/>
  <sheetViews>
    <sheetView tabSelected="1" workbookViewId="0">
      <selection activeCell="N9" sqref="N9"/>
    </sheetView>
  </sheetViews>
  <sheetFormatPr baseColWidth="10" defaultRowHeight="16" x14ac:dyDescent="0.2"/>
  <cols>
    <col min="1" max="1" width="13.5" customWidth="1"/>
    <col min="3" max="3" width="12.5" customWidth="1"/>
  </cols>
  <sheetData>
    <row r="1" spans="1:15" x14ac:dyDescent="0.2">
      <c r="A1" s="6" t="s">
        <v>2</v>
      </c>
      <c r="E1" t="s">
        <v>14</v>
      </c>
      <c r="F1" s="4">
        <v>100000</v>
      </c>
    </row>
    <row r="2" spans="1:15" x14ac:dyDescent="0.2">
      <c r="A2" t="s">
        <v>12</v>
      </c>
      <c r="B2" t="s">
        <v>13</v>
      </c>
      <c r="F2" s="4"/>
    </row>
    <row r="3" spans="1:15" x14ac:dyDescent="0.2">
      <c r="A3" s="4">
        <v>100000</v>
      </c>
      <c r="B3" s="7">
        <f>POWER(-(Constantes!$B$2/Data!$D$2)*LN(A3/Data!$F$2)+1/Data!$E$2,-1)</f>
        <v>187.69999216302509</v>
      </c>
    </row>
    <row r="4" spans="1:15" x14ac:dyDescent="0.2">
      <c r="A4">
        <f>A3+$F$1</f>
        <v>200000</v>
      </c>
      <c r="B4" s="7">
        <f>POWER(-(Constantes!$B$2/Data!$D$2)*LN(A4/Data!$F$2)+1/Data!$E$2,-1)</f>
        <v>187.70947848617948</v>
      </c>
    </row>
    <row r="5" spans="1:15" x14ac:dyDescent="0.2">
      <c r="A5">
        <f t="shared" ref="A5:A37" si="0">A4+$F$1</f>
        <v>300000</v>
      </c>
      <c r="B5" s="7">
        <f>POWER(-(Constantes!$B$2/Data!$D$2)*LN(A5/Data!$F$2)+1/Data!$E$2,-1)</f>
        <v>187.71502807401461</v>
      </c>
    </row>
    <row r="6" spans="1:15" x14ac:dyDescent="0.2">
      <c r="A6">
        <f t="shared" si="0"/>
        <v>400000</v>
      </c>
      <c r="B6" s="7">
        <f>POWER(-(Constantes!$B$2/Data!$D$2)*LN(A6/Data!$F$2)+1/Data!$E$2,-1)</f>
        <v>187.71896576825637</v>
      </c>
    </row>
    <row r="7" spans="1:15" x14ac:dyDescent="0.2">
      <c r="A7">
        <f t="shared" si="0"/>
        <v>500000</v>
      </c>
      <c r="B7" s="7">
        <f>POWER(-(Constantes!$B$2/Data!$D$2)*LN(A7/Data!$F$2)+1/Data!$E$2,-1)</f>
        <v>187.72202019496726</v>
      </c>
    </row>
    <row r="8" spans="1:15" x14ac:dyDescent="0.2">
      <c r="A8">
        <f t="shared" si="0"/>
        <v>600000</v>
      </c>
      <c r="B8" s="7">
        <f>POWER(-(Constantes!$B$2/Data!$D$2)*LN(A8/Data!$F$2)+1/Data!$E$2,-1)</f>
        <v>187.72451591709262</v>
      </c>
    </row>
    <row r="9" spans="1:15" x14ac:dyDescent="0.2">
      <c r="A9">
        <f t="shared" si="0"/>
        <v>700000</v>
      </c>
      <c r="B9" s="7">
        <f>POWER(-(Constantes!$B$2/Data!$D$2)*LN(A9/Data!$F$2)+1/Data!$E$2,-1)</f>
        <v>187.72662607185615</v>
      </c>
      <c r="O9" t="s">
        <v>23</v>
      </c>
    </row>
    <row r="10" spans="1:15" x14ac:dyDescent="0.2">
      <c r="A10">
        <f t="shared" si="0"/>
        <v>800000</v>
      </c>
      <c r="B10" s="7">
        <f>POWER(-(Constantes!$B$2/Data!$D$2)*LN(A10/Data!$F$2)+1/Data!$E$2,-1)</f>
        <v>187.72845400940116</v>
      </c>
    </row>
    <row r="11" spans="1:15" x14ac:dyDescent="0.2">
      <c r="A11">
        <f t="shared" si="0"/>
        <v>900000</v>
      </c>
      <c r="B11" s="7">
        <f>POWER(-(Constantes!$B$2/Data!$D$2)*LN(A11/Data!$F$2)+1/Data!$E$2,-1)</f>
        <v>187.73006639413293</v>
      </c>
    </row>
    <row r="12" spans="1:15" x14ac:dyDescent="0.2">
      <c r="A12">
        <f t="shared" si="0"/>
        <v>1000000</v>
      </c>
      <c r="B12" s="7">
        <f>POWER(-(Constantes!$B$2/Data!$D$2)*LN(A12/Data!$F$2)+1/Data!$E$2,-1)</f>
        <v>187.73150874489392</v>
      </c>
    </row>
    <row r="13" spans="1:15" x14ac:dyDescent="0.2">
      <c r="A13">
        <f t="shared" si="0"/>
        <v>1100000</v>
      </c>
      <c r="B13" s="7">
        <f>POWER(-(Constantes!$B$2/Data!$D$2)*LN(A13/Data!$F$2)+1/Data!$E$2,-1)</f>
        <v>187.73281352896015</v>
      </c>
    </row>
    <row r="14" spans="1:15" x14ac:dyDescent="0.2">
      <c r="A14">
        <f t="shared" si="0"/>
        <v>1200000</v>
      </c>
      <c r="B14" s="7">
        <f>POWER(-(Constantes!$B$2/Data!$D$2)*LN(A14/Data!$F$2)+1/Data!$E$2,-1)</f>
        <v>187.73400471932362</v>
      </c>
    </row>
    <row r="15" spans="1:15" x14ac:dyDescent="0.2">
      <c r="A15">
        <f t="shared" si="0"/>
        <v>1300000</v>
      </c>
      <c r="B15" s="7">
        <f>POWER(-(Constantes!$B$2/Data!$D$2)*LN(A15/Data!$F$2)+1/Data!$E$2,-1)</f>
        <v>187.73510052158383</v>
      </c>
    </row>
    <row r="16" spans="1:15" x14ac:dyDescent="0.2">
      <c r="A16">
        <f t="shared" si="0"/>
        <v>1400000</v>
      </c>
      <c r="B16" s="7">
        <f>POWER(-(Constantes!$B$2/Data!$D$2)*LN(A16/Data!$F$2)+1/Data!$E$2,-1)</f>
        <v>187.73611508741527</v>
      </c>
    </row>
    <row r="17" spans="1:2" x14ac:dyDescent="0.2">
      <c r="A17">
        <f t="shared" si="0"/>
        <v>1500000</v>
      </c>
      <c r="B17" s="7">
        <f>POWER(-(Constantes!$B$2/Data!$D$2)*LN(A17/Data!$F$2)+1/Data!$E$2,-1)</f>
        <v>187.73705963546394</v>
      </c>
    </row>
    <row r="18" spans="1:2" x14ac:dyDescent="0.2">
      <c r="A18">
        <f t="shared" si="0"/>
        <v>1600000</v>
      </c>
      <c r="B18" s="7">
        <f>POWER(-(Constantes!$B$2/Data!$D$2)*LN(A18/Data!$F$2)+1/Data!$E$2,-1)</f>
        <v>187.73794320975932</v>
      </c>
    </row>
    <row r="19" spans="1:2" x14ac:dyDescent="0.2">
      <c r="A19">
        <f t="shared" si="0"/>
        <v>1700000</v>
      </c>
      <c r="B19" s="7">
        <f>POWER(-(Constantes!$B$2/Data!$D$2)*LN(A19/Data!$F$2)+1/Data!$E$2,-1)</f>
        <v>187.73877320780528</v>
      </c>
    </row>
    <row r="20" spans="1:2" x14ac:dyDescent="0.2">
      <c r="A20">
        <f t="shared" si="0"/>
        <v>1800000</v>
      </c>
      <c r="B20" s="7">
        <f>POWER(-(Constantes!$B$2/Data!$D$2)*LN(A20/Data!$F$2)+1/Data!$E$2,-1)</f>
        <v>187.73955575749991</v>
      </c>
    </row>
    <row r="21" spans="1:2" x14ac:dyDescent="0.2">
      <c r="A21">
        <f t="shared" si="0"/>
        <v>1900000</v>
      </c>
      <c r="B21" s="7">
        <f>POWER(-(Constantes!$B$2/Data!$D$2)*LN(A21/Data!$F$2)+1/Data!$E$2,-1)</f>
        <v>187.74029599201373</v>
      </c>
    </row>
    <row r="22" spans="1:2" x14ac:dyDescent="0.2">
      <c r="A22">
        <f t="shared" si="0"/>
        <v>2000000</v>
      </c>
      <c r="B22" s="7">
        <f>POWER(-(Constantes!$B$2/Data!$D$2)*LN(A22/Data!$F$2)+1/Data!$E$2,-1)</f>
        <v>187.74099825408081</v>
      </c>
    </row>
    <row r="23" spans="1:2" x14ac:dyDescent="0.2">
      <c r="A23">
        <f t="shared" si="0"/>
        <v>2100000</v>
      </c>
      <c r="B23" s="7">
        <f>POWER(-(Constantes!$B$2/Data!$D$2)*LN(A23/Data!$F$2)+1/Data!$E$2,-1)</f>
        <v>187.7416662503955</v>
      </c>
    </row>
    <row r="24" spans="1:2" x14ac:dyDescent="0.2">
      <c r="A24">
        <f t="shared" si="0"/>
        <v>2200000</v>
      </c>
      <c r="B24" s="7">
        <f>POWER(-(Constantes!$B$2/Data!$D$2)*LN(A24/Data!$F$2)+1/Data!$E$2,-1)</f>
        <v>187.74230317006004</v>
      </c>
    </row>
    <row r="25" spans="1:2" x14ac:dyDescent="0.2">
      <c r="A25">
        <f t="shared" si="0"/>
        <v>2300000</v>
      </c>
      <c r="B25" s="7">
        <f>POWER(-(Constantes!$B$2/Data!$D$2)*LN(A25/Data!$F$2)+1/Data!$E$2,-1)</f>
        <v>187.7429117766813</v>
      </c>
    </row>
    <row r="26" spans="1:2" x14ac:dyDescent="0.2">
      <c r="A26">
        <f t="shared" si="0"/>
        <v>2400000</v>
      </c>
      <c r="B26" s="7">
        <f>POWER(-(Constantes!$B$2/Data!$D$2)*LN(A26/Data!$F$2)+1/Data!$E$2,-1)</f>
        <v>187.74349448085309</v>
      </c>
    </row>
    <row r="27" spans="1:2" x14ac:dyDescent="0.2">
      <c r="A27">
        <f t="shared" si="0"/>
        <v>2500000</v>
      </c>
      <c r="B27" s="7">
        <f>POWER(-(Constantes!$B$2/Data!$D$2)*LN(A27/Data!$F$2)+1/Data!$E$2,-1)</f>
        <v>187.74405339783286</v>
      </c>
    </row>
    <row r="28" spans="1:2" x14ac:dyDescent="0.2">
      <c r="A28">
        <f t="shared" si="0"/>
        <v>2600000</v>
      </c>
      <c r="B28" s="7">
        <f>POWER(-(Constantes!$B$2/Data!$D$2)*LN(A28/Data!$F$2)+1/Data!$E$2,-1)</f>
        <v>187.74459039389976</v>
      </c>
    </row>
    <row r="29" spans="1:2" x14ac:dyDescent="0.2">
      <c r="A29">
        <f t="shared" si="0"/>
        <v>2700000</v>
      </c>
      <c r="B29" s="7">
        <f>POWER(-(Constantes!$B$2/Data!$D$2)*LN(A29/Data!$F$2)+1/Data!$E$2,-1)</f>
        <v>187.74510712395914</v>
      </c>
    </row>
    <row r="30" spans="1:2" x14ac:dyDescent="0.2">
      <c r="A30">
        <f t="shared" si="0"/>
        <v>2800000</v>
      </c>
      <c r="B30" s="7">
        <f>POWER(-(Constantes!$B$2/Data!$D$2)*LN(A30/Data!$F$2)+1/Data!$E$2,-1)</f>
        <v>187.7456050623052</v>
      </c>
    </row>
    <row r="31" spans="1:2" x14ac:dyDescent="0.2">
      <c r="A31">
        <f t="shared" si="0"/>
        <v>2900000</v>
      </c>
      <c r="B31" s="7">
        <f>POWER(-(Constantes!$B$2/Data!$D$2)*LN(A31/Data!$F$2)+1/Data!$E$2,-1)</f>
        <v>187.74608552798301</v>
      </c>
    </row>
    <row r="32" spans="1:2" x14ac:dyDescent="0.2">
      <c r="A32">
        <f t="shared" si="0"/>
        <v>3000000</v>
      </c>
      <c r="B32" s="7">
        <f>POWER(-(Constantes!$B$2/Data!$D$2)*LN(A32/Data!$F$2)+1/Data!$E$2,-1)</f>
        <v>187.74654970584947</v>
      </c>
    </row>
    <row r="33" spans="1:2" x14ac:dyDescent="0.2">
      <c r="A33">
        <f t="shared" si="0"/>
        <v>3100000</v>
      </c>
      <c r="B33" s="7">
        <f>POWER(-(Constantes!$B$2/Data!$D$2)*LN(A33/Data!$F$2)+1/Data!$E$2,-1)</f>
        <v>187.74699866417947</v>
      </c>
    </row>
    <row r="34" spans="1:2" x14ac:dyDescent="0.2">
      <c r="A34">
        <f t="shared" si="0"/>
        <v>3200000</v>
      </c>
      <c r="B34" s="7">
        <f>POWER(-(Constantes!$B$2/Data!$D$2)*LN(A34/Data!$F$2)+1/Data!$E$2,-1)</f>
        <v>187.74743336947634</v>
      </c>
    </row>
    <row r="35" spans="1:2" x14ac:dyDescent="0.2">
      <c r="A35">
        <f t="shared" si="0"/>
        <v>3300000</v>
      </c>
      <c r="B35" s="7">
        <f>POWER(-(Constantes!$B$2/Data!$D$2)*LN(A35/Data!$F$2)+1/Data!$E$2,-1)</f>
        <v>187.74785469900218</v>
      </c>
    </row>
    <row r="36" spans="1:2" x14ac:dyDescent="0.2">
      <c r="A36">
        <f t="shared" si="0"/>
        <v>3400000</v>
      </c>
      <c r="B36" s="7">
        <f>POWER(-(Constantes!$B$2/Data!$D$2)*LN(A36/Data!$F$2)+1/Data!$E$2,-1)</f>
        <v>187.74826345143748</v>
      </c>
    </row>
    <row r="37" spans="1:2" x14ac:dyDescent="0.2">
      <c r="A37">
        <f t="shared" si="0"/>
        <v>3500000</v>
      </c>
      <c r="B37" s="7">
        <f>POWER(-(Constantes!$B$2/Data!$D$2)*LN(A37/Data!$F$2)+1/Data!$E$2,-1)</f>
        <v>187.74866035599521</v>
      </c>
    </row>
    <row r="38" spans="1:2" x14ac:dyDescent="0.2">
      <c r="A38">
        <f t="shared" ref="A38:A101" si="1">A37+$F$1</f>
        <v>3600000</v>
      </c>
      <c r="B38" s="7">
        <f>POWER(-(Constantes!$B$2/Data!$D$2)*LN(A38/Data!$F$2)+1/Data!$E$2,-1)</f>
        <v>187.74904608025042</v>
      </c>
    </row>
    <row r="39" spans="1:2" x14ac:dyDescent="0.2">
      <c r="A39">
        <f t="shared" si="1"/>
        <v>3700000</v>
      </c>
      <c r="B39" s="7">
        <f>POWER(-(Constantes!$B$2/Data!$D$2)*LN(A39/Data!$F$2)+1/Data!$E$2,-1)</f>
        <v>187.74942123689735</v>
      </c>
    </row>
    <row r="40" spans="1:2" x14ac:dyDescent="0.2">
      <c r="A40">
        <f t="shared" si="1"/>
        <v>3800000</v>
      </c>
      <c r="B40" s="7">
        <f>POWER(-(Constantes!$B$2/Data!$D$2)*LN(A40/Data!$F$2)+1/Data!$E$2,-1)</f>
        <v>187.74978638960474</v>
      </c>
    </row>
    <row r="41" spans="1:2" x14ac:dyDescent="0.2">
      <c r="A41">
        <f t="shared" si="1"/>
        <v>3900000</v>
      </c>
      <c r="B41" s="7">
        <f>POWER(-(Constantes!$B$2/Data!$D$2)*LN(A41/Data!$F$2)+1/Data!$E$2,-1)</f>
        <v>187.75014205811084</v>
      </c>
    </row>
    <row r="42" spans="1:2" x14ac:dyDescent="0.2">
      <c r="A42">
        <f t="shared" si="1"/>
        <v>4000000</v>
      </c>
      <c r="B42" s="7">
        <f>POWER(-(Constantes!$B$2/Data!$D$2)*LN(A42/Data!$F$2)+1/Data!$E$2,-1)</f>
        <v>187.75048872267334</v>
      </c>
    </row>
    <row r="43" spans="1:2" x14ac:dyDescent="0.2">
      <c r="A43">
        <f t="shared" si="1"/>
        <v>4100000</v>
      </c>
      <c r="B43" s="7">
        <f>POWER(-(Constantes!$B$2/Data!$D$2)*LN(A43/Data!$F$2)+1/Data!$E$2,-1)</f>
        <v>187.75082682796926</v>
      </c>
    </row>
    <row r="44" spans="1:2" x14ac:dyDescent="0.2">
      <c r="A44">
        <f t="shared" si="1"/>
        <v>4200000</v>
      </c>
      <c r="B44" s="7">
        <f>POWER(-(Constantes!$B$2/Data!$D$2)*LN(A44/Data!$F$2)+1/Data!$E$2,-1)</f>
        <v>187.75115678652543</v>
      </c>
    </row>
    <row r="45" spans="1:2" x14ac:dyDescent="0.2">
      <c r="A45">
        <f t="shared" si="1"/>
        <v>4300000</v>
      </c>
      <c r="B45" s="7">
        <f>POWER(-(Constantes!$B$2/Data!$D$2)*LN(A45/Data!$F$2)+1/Data!$E$2,-1)</f>
        <v>187.75147898174492</v>
      </c>
    </row>
    <row r="46" spans="1:2" x14ac:dyDescent="0.2">
      <c r="A46">
        <f t="shared" si="1"/>
        <v>4400000</v>
      </c>
      <c r="B46" s="7">
        <f>POWER(-(Constantes!$B$2/Data!$D$2)*LN(A46/Data!$F$2)+1/Data!$E$2,-1)</f>
        <v>187.75179377058564</v>
      </c>
    </row>
    <row r="47" spans="1:2" x14ac:dyDescent="0.2">
      <c r="A47">
        <f t="shared" si="1"/>
        <v>4500000</v>
      </c>
      <c r="B47" s="7">
        <f>POWER(-(Constantes!$B$2/Data!$D$2)*LN(A47/Data!$F$2)+1/Data!$E$2,-1)</f>
        <v>187.75210148593774</v>
      </c>
    </row>
    <row r="48" spans="1:2" x14ac:dyDescent="0.2">
      <c r="A48">
        <f t="shared" si="1"/>
        <v>4600000</v>
      </c>
      <c r="B48" s="7">
        <f>POWER(-(Constantes!$B$2/Data!$D$2)*LN(A48/Data!$F$2)+1/Data!$E$2,-1)</f>
        <v>187.75240243874015</v>
      </c>
    </row>
    <row r="49" spans="1:2" x14ac:dyDescent="0.2">
      <c r="A49">
        <f t="shared" si="1"/>
        <v>4700000</v>
      </c>
      <c r="B49" s="7">
        <f>POWER(-(Constantes!$B$2/Data!$D$2)*LN(A49/Data!$F$2)+1/Data!$E$2,-1)</f>
        <v>187.75269691986873</v>
      </c>
    </row>
    <row r="50" spans="1:2" x14ac:dyDescent="0.2">
      <c r="A50">
        <f t="shared" si="1"/>
        <v>4800000</v>
      </c>
      <c r="B50" s="7">
        <f>POWER(-(Constantes!$B$2/Data!$D$2)*LN(A50/Data!$F$2)+1/Data!$E$2,-1)</f>
        <v>187.75298520182648</v>
      </c>
    </row>
    <row r="51" spans="1:2" x14ac:dyDescent="0.2">
      <c r="A51">
        <f t="shared" si="1"/>
        <v>4900000</v>
      </c>
      <c r="B51" s="7">
        <f>POWER(-(Constantes!$B$2/Data!$D$2)*LN(A51/Data!$F$2)+1/Data!$E$2,-1)</f>
        <v>187.7532675402588</v>
      </c>
    </row>
    <row r="52" spans="1:2" x14ac:dyDescent="0.2">
      <c r="A52">
        <f t="shared" si="1"/>
        <v>5000000</v>
      </c>
      <c r="B52" s="7">
        <f>POWER(-(Constantes!$B$2/Data!$D$2)*LN(A52/Data!$F$2)+1/Data!$E$2,-1)</f>
        <v>187.75354417531599</v>
      </c>
    </row>
    <row r="53" spans="1:2" x14ac:dyDescent="0.2">
      <c r="A53">
        <f t="shared" si="1"/>
        <v>5100000</v>
      </c>
      <c r="B53" s="7">
        <f>POWER(-(Constantes!$B$2/Data!$D$2)*LN(A53/Data!$F$2)+1/Data!$E$2,-1)</f>
        <v>187.75381533288075</v>
      </c>
    </row>
    <row r="54" spans="1:2" x14ac:dyDescent="0.2">
      <c r="A54">
        <f t="shared" si="1"/>
        <v>5200000</v>
      </c>
      <c r="B54" s="7">
        <f>POWER(-(Constantes!$B$2/Data!$D$2)*LN(A54/Data!$F$2)+1/Data!$E$2,-1)</f>
        <v>187.75408122567643</v>
      </c>
    </row>
    <row r="55" spans="1:2" x14ac:dyDescent="0.2">
      <c r="A55">
        <f t="shared" si="1"/>
        <v>5300000</v>
      </c>
      <c r="B55" s="7">
        <f>POWER(-(Constantes!$B$2/Data!$D$2)*LN(A55/Data!$F$2)+1/Data!$E$2,-1)</f>
        <v>187.75434205426996</v>
      </c>
    </row>
    <row r="56" spans="1:2" x14ac:dyDescent="0.2">
      <c r="A56">
        <f t="shared" si="1"/>
        <v>5400000</v>
      </c>
      <c r="B56" s="7">
        <f>POWER(-(Constantes!$B$2/Data!$D$2)*LN(A56/Data!$F$2)+1/Data!$E$2,-1)</f>
        <v>187.75459800798055</v>
      </c>
    </row>
    <row r="57" spans="1:2" x14ac:dyDescent="0.2">
      <c r="A57">
        <f t="shared" si="1"/>
        <v>5500000</v>
      </c>
      <c r="B57" s="7">
        <f>POWER(-(Constantes!$B$2/Data!$D$2)*LN(A57/Data!$F$2)+1/Data!$E$2,-1)</f>
        <v>187.7548492657055</v>
      </c>
    </row>
    <row r="58" spans="1:2" x14ac:dyDescent="0.2">
      <c r="A58">
        <f t="shared" si="1"/>
        <v>5600000</v>
      </c>
      <c r="B58" s="7">
        <f>POWER(-(Constantes!$B$2/Data!$D$2)*LN(A58/Data!$F$2)+1/Data!$E$2,-1)</f>
        <v>187.75509599667143</v>
      </c>
    </row>
    <row r="59" spans="1:2" x14ac:dyDescent="0.2">
      <c r="A59">
        <f t="shared" si="1"/>
        <v>5700000</v>
      </c>
      <c r="B59" s="7">
        <f>POWER(-(Constantes!$B$2/Data!$D$2)*LN(A59/Data!$F$2)+1/Data!$E$2,-1)</f>
        <v>187.75533836111893</v>
      </c>
    </row>
    <row r="60" spans="1:2" x14ac:dyDescent="0.2">
      <c r="A60">
        <f t="shared" si="1"/>
        <v>5800000</v>
      </c>
      <c r="B60" s="7">
        <f>POWER(-(Constantes!$B$2/Data!$D$2)*LN(A60/Data!$F$2)+1/Data!$E$2,-1)</f>
        <v>187.75557651092765</v>
      </c>
    </row>
    <row r="61" spans="1:2" x14ac:dyDescent="0.2">
      <c r="A61">
        <f t="shared" si="1"/>
        <v>5900000</v>
      </c>
      <c r="B61" s="7">
        <f>POWER(-(Constantes!$B$2/Data!$D$2)*LN(A61/Data!$F$2)+1/Data!$E$2,-1)</f>
        <v>187.75581059018819</v>
      </c>
    </row>
    <row r="62" spans="1:2" x14ac:dyDescent="0.2">
      <c r="A62">
        <f t="shared" si="1"/>
        <v>6000000</v>
      </c>
      <c r="B62" s="7">
        <f>POWER(-(Constantes!$B$2/Data!$D$2)*LN(A62/Data!$F$2)+1/Data!$E$2,-1)</f>
        <v>187.75604073572578</v>
      </c>
    </row>
    <row r="63" spans="1:2" x14ac:dyDescent="0.2">
      <c r="A63">
        <f t="shared" si="1"/>
        <v>6100000</v>
      </c>
      <c r="B63" s="7">
        <f>POWER(-(Constantes!$B$2/Data!$D$2)*LN(A63/Data!$F$2)+1/Data!$E$2,-1)</f>
        <v>187.7562670775805</v>
      </c>
    </row>
    <row r="64" spans="1:2" x14ac:dyDescent="0.2">
      <c r="A64">
        <f t="shared" si="1"/>
        <v>6200000</v>
      </c>
      <c r="B64" s="7">
        <f>POWER(-(Constantes!$B$2/Data!$D$2)*LN(A64/Data!$F$2)+1/Data!$E$2,-1)</f>
        <v>187.7564897394488</v>
      </c>
    </row>
    <row r="65" spans="1:2" x14ac:dyDescent="0.2">
      <c r="A65">
        <f t="shared" si="1"/>
        <v>6300000</v>
      </c>
      <c r="B65" s="7">
        <f>POWER(-(Constantes!$B$2/Data!$D$2)*LN(A65/Data!$F$2)+1/Data!$E$2,-1)</f>
        <v>187.7567088390895</v>
      </c>
    </row>
    <row r="66" spans="1:2" x14ac:dyDescent="0.2">
      <c r="A66">
        <f t="shared" si="1"/>
        <v>6400000</v>
      </c>
      <c r="B66" s="7">
        <f>POWER(-(Constantes!$B$2/Data!$D$2)*LN(A66/Data!$F$2)+1/Data!$E$2,-1)</f>
        <v>187.75692448869768</v>
      </c>
    </row>
    <row r="67" spans="1:2" x14ac:dyDescent="0.2">
      <c r="A67">
        <f t="shared" si="1"/>
        <v>6500000</v>
      </c>
      <c r="B67" s="7">
        <f>POWER(-(Constantes!$B$2/Data!$D$2)*LN(A67/Data!$F$2)+1/Data!$E$2,-1)</f>
        <v>187.75713679525001</v>
      </c>
    </row>
    <row r="68" spans="1:2" x14ac:dyDescent="0.2">
      <c r="A68">
        <f t="shared" si="1"/>
        <v>6600000</v>
      </c>
      <c r="B68" s="7">
        <f>POWER(-(Constantes!$B$2/Data!$D$2)*LN(A68/Data!$F$2)+1/Data!$E$2,-1)</f>
        <v>187.75734586082322</v>
      </c>
    </row>
    <row r="69" spans="1:2" x14ac:dyDescent="0.2">
      <c r="A69">
        <f t="shared" si="1"/>
        <v>6700000</v>
      </c>
      <c r="B69" s="7">
        <f>POWER(-(Constantes!$B$2/Data!$D$2)*LN(A69/Data!$F$2)+1/Data!$E$2,-1)</f>
        <v>187.75755178288898</v>
      </c>
    </row>
    <row r="70" spans="1:2" x14ac:dyDescent="0.2">
      <c r="A70">
        <f t="shared" si="1"/>
        <v>6800000</v>
      </c>
      <c r="B70" s="7">
        <f>POWER(-(Constantes!$B$2/Data!$D$2)*LN(A70/Data!$F$2)+1/Data!$E$2,-1)</f>
        <v>187.75775465458673</v>
      </c>
    </row>
    <row r="71" spans="1:2" x14ac:dyDescent="0.2">
      <c r="A71">
        <f t="shared" si="1"/>
        <v>6900000</v>
      </c>
      <c r="B71" s="7">
        <f>POWER(-(Constantes!$B$2/Data!$D$2)*LN(A71/Data!$F$2)+1/Data!$E$2,-1)</f>
        <v>187.7579545649767</v>
      </c>
    </row>
    <row r="72" spans="1:2" x14ac:dyDescent="0.2">
      <c r="A72">
        <f t="shared" si="1"/>
        <v>7000000</v>
      </c>
      <c r="B72" s="7">
        <f>POWER(-(Constantes!$B$2/Data!$D$2)*LN(A72/Data!$F$2)+1/Data!$E$2,-1)</f>
        <v>187.75815159927478</v>
      </c>
    </row>
    <row r="73" spans="1:2" x14ac:dyDescent="0.2">
      <c r="A73">
        <f t="shared" si="1"/>
        <v>7100000</v>
      </c>
      <c r="B73" s="7">
        <f>POWER(-(Constantes!$B$2/Data!$D$2)*LN(A73/Data!$F$2)+1/Data!$E$2,-1)</f>
        <v>187.7583458390705</v>
      </c>
    </row>
    <row r="74" spans="1:2" x14ac:dyDescent="0.2">
      <c r="A74">
        <f t="shared" si="1"/>
        <v>7200000</v>
      </c>
      <c r="B74" s="7">
        <f>POWER(-(Constantes!$B$2/Data!$D$2)*LN(A74/Data!$F$2)+1/Data!$E$2,-1)</f>
        <v>187.75853736253003</v>
      </c>
    </row>
    <row r="75" spans="1:2" x14ac:dyDescent="0.2">
      <c r="A75">
        <f t="shared" si="1"/>
        <v>7300000</v>
      </c>
      <c r="B75" s="7">
        <f>POWER(-(Constantes!$B$2/Data!$D$2)*LN(A75/Data!$F$2)+1/Data!$E$2,-1)</f>
        <v>187.75872624458498</v>
      </c>
    </row>
    <row r="76" spans="1:2" x14ac:dyDescent="0.2">
      <c r="A76">
        <f t="shared" si="1"/>
        <v>7400000</v>
      </c>
      <c r="B76" s="7">
        <f>POWER(-(Constantes!$B$2/Data!$D$2)*LN(A76/Data!$F$2)+1/Data!$E$2,-1)</f>
        <v>187.75891255710852</v>
      </c>
    </row>
    <row r="77" spans="1:2" x14ac:dyDescent="0.2">
      <c r="A77">
        <f t="shared" si="1"/>
        <v>7500000</v>
      </c>
      <c r="B77" s="7">
        <f>POWER(-(Constantes!$B$2/Data!$D$2)*LN(A77/Data!$F$2)+1/Data!$E$2,-1)</f>
        <v>187.75909636907957</v>
      </c>
    </row>
    <row r="78" spans="1:2" x14ac:dyDescent="0.2">
      <c r="A78">
        <f t="shared" si="1"/>
        <v>7600000</v>
      </c>
      <c r="B78" s="7">
        <f>POWER(-(Constantes!$B$2/Data!$D$2)*LN(A78/Data!$F$2)+1/Data!$E$2,-1)</f>
        <v>187.7592777467361</v>
      </c>
    </row>
    <row r="79" spans="1:2" x14ac:dyDescent="0.2">
      <c r="A79">
        <f t="shared" si="1"/>
        <v>7700000</v>
      </c>
      <c r="B79" s="7">
        <f>POWER(-(Constantes!$B$2/Data!$D$2)*LN(A79/Data!$F$2)+1/Data!$E$2,-1)</f>
        <v>187.75945675371847</v>
      </c>
    </row>
    <row r="80" spans="1:2" x14ac:dyDescent="0.2">
      <c r="A80">
        <f t="shared" si="1"/>
        <v>7800000</v>
      </c>
      <c r="B80" s="7">
        <f>POWER(-(Constantes!$B$2/Data!$D$2)*LN(A80/Data!$F$2)+1/Data!$E$2,-1)</f>
        <v>187.75963345120357</v>
      </c>
    </row>
    <row r="81" spans="1:2" x14ac:dyDescent="0.2">
      <c r="A81">
        <f t="shared" si="1"/>
        <v>7900000</v>
      </c>
      <c r="B81" s="7">
        <f>POWER(-(Constantes!$B$2/Data!$D$2)*LN(A81/Data!$F$2)+1/Data!$E$2,-1)</f>
        <v>187.75980789803023</v>
      </c>
    </row>
    <row r="82" spans="1:2" x14ac:dyDescent="0.2">
      <c r="A82">
        <f t="shared" si="1"/>
        <v>8000000</v>
      </c>
      <c r="B82" s="7">
        <f>POWER(-(Constantes!$B$2/Data!$D$2)*LN(A82/Data!$F$2)+1/Data!$E$2,-1)</f>
        <v>187.75998015081703</v>
      </c>
    </row>
    <row r="83" spans="1:2" x14ac:dyDescent="0.2">
      <c r="A83">
        <f t="shared" si="1"/>
        <v>8100000</v>
      </c>
      <c r="B83" s="7">
        <f>POWER(-(Constantes!$B$2/Data!$D$2)*LN(A83/Data!$F$2)+1/Data!$E$2,-1)</f>
        <v>187.76015026407248</v>
      </c>
    </row>
    <row r="84" spans="1:2" x14ac:dyDescent="0.2">
      <c r="A84">
        <f t="shared" si="1"/>
        <v>8200000</v>
      </c>
      <c r="B84" s="7">
        <f>POWER(-(Constantes!$B$2/Data!$D$2)*LN(A84/Data!$F$2)+1/Data!$E$2,-1)</f>
        <v>187.76031829029861</v>
      </c>
    </row>
    <row r="85" spans="1:2" x14ac:dyDescent="0.2">
      <c r="A85">
        <f t="shared" si="1"/>
        <v>8300000</v>
      </c>
      <c r="B85" s="7">
        <f>POWER(-(Constantes!$B$2/Data!$D$2)*LN(A85/Data!$F$2)+1/Data!$E$2,-1)</f>
        <v>187.76048428008832</v>
      </c>
    </row>
    <row r="86" spans="1:2" x14ac:dyDescent="0.2">
      <c r="A86">
        <f t="shared" si="1"/>
        <v>8400000</v>
      </c>
      <c r="B86" s="7">
        <f>POWER(-(Constantes!$B$2/Data!$D$2)*LN(A86/Data!$F$2)+1/Data!$E$2,-1)</f>
        <v>187.76064828221678</v>
      </c>
    </row>
    <row r="87" spans="1:2" x14ac:dyDescent="0.2">
      <c r="A87">
        <f t="shared" si="1"/>
        <v>8500000</v>
      </c>
      <c r="B87" s="7">
        <f>POWER(-(Constantes!$B$2/Data!$D$2)*LN(A87/Data!$F$2)+1/Data!$E$2,-1)</f>
        <v>187.76081034372751</v>
      </c>
    </row>
    <row r="88" spans="1:2" x14ac:dyDescent="0.2">
      <c r="A88">
        <f t="shared" si="1"/>
        <v>8600000</v>
      </c>
      <c r="B88" s="7">
        <f>POWER(-(Constantes!$B$2/Data!$D$2)*LN(A88/Data!$F$2)+1/Data!$E$2,-1)</f>
        <v>187.76097051001338</v>
      </c>
    </row>
    <row r="89" spans="1:2" x14ac:dyDescent="0.2">
      <c r="A89">
        <f t="shared" si="1"/>
        <v>8700000</v>
      </c>
      <c r="B89" s="7">
        <f>POWER(-(Constantes!$B$2/Data!$D$2)*LN(A89/Data!$F$2)+1/Data!$E$2,-1)</f>
        <v>187.76112882489295</v>
      </c>
    </row>
    <row r="90" spans="1:2" x14ac:dyDescent="0.2">
      <c r="A90">
        <f t="shared" si="1"/>
        <v>8800000</v>
      </c>
      <c r="B90" s="7">
        <f>POWER(-(Constantes!$B$2/Data!$D$2)*LN(A90/Data!$F$2)+1/Data!$E$2,-1)</f>
        <v>187.7612853306824</v>
      </c>
    </row>
    <row r="91" spans="1:2" x14ac:dyDescent="0.2">
      <c r="A91">
        <f t="shared" si="1"/>
        <v>8900000</v>
      </c>
      <c r="B91" s="7">
        <f>POWER(-(Constantes!$B$2/Data!$D$2)*LN(A91/Data!$F$2)+1/Data!$E$2,-1)</f>
        <v>187.76144006826345</v>
      </c>
    </row>
    <row r="92" spans="1:2" x14ac:dyDescent="0.2">
      <c r="A92">
        <f t="shared" si="1"/>
        <v>9000000</v>
      </c>
      <c r="B92" s="7">
        <f>POWER(-(Constantes!$B$2/Data!$D$2)*LN(A92/Data!$F$2)+1/Data!$E$2,-1)</f>
        <v>187.76159307714767</v>
      </c>
    </row>
    <row r="93" spans="1:2" x14ac:dyDescent="0.2">
      <c r="A93">
        <f t="shared" si="1"/>
        <v>9100000</v>
      </c>
      <c r="B93" s="7">
        <f>POWER(-(Constantes!$B$2/Data!$D$2)*LN(A93/Data!$F$2)+1/Data!$E$2,-1)</f>
        <v>187.7617443955366</v>
      </c>
    </row>
    <row r="94" spans="1:2" x14ac:dyDescent="0.2">
      <c r="A94">
        <f t="shared" si="1"/>
        <v>9200000</v>
      </c>
      <c r="B94" s="7">
        <f>POWER(-(Constantes!$B$2/Data!$D$2)*LN(A94/Data!$F$2)+1/Data!$E$2,-1)</f>
        <v>187.76189406037946</v>
      </c>
    </row>
    <row r="95" spans="1:2" x14ac:dyDescent="0.2">
      <c r="A95">
        <f t="shared" si="1"/>
        <v>9300000</v>
      </c>
      <c r="B95" s="7">
        <f>POWER(-(Constantes!$B$2/Data!$D$2)*LN(A95/Data!$F$2)+1/Data!$E$2,-1)</f>
        <v>187.76204210742711</v>
      </c>
    </row>
    <row r="96" spans="1:2" x14ac:dyDescent="0.2">
      <c r="A96">
        <f t="shared" si="1"/>
        <v>9400000</v>
      </c>
      <c r="B96" s="7">
        <f>POWER(-(Constantes!$B$2/Data!$D$2)*LN(A96/Data!$F$2)+1/Data!$E$2,-1)</f>
        <v>187.76218857128319</v>
      </c>
    </row>
    <row r="97" spans="1:2" x14ac:dyDescent="0.2">
      <c r="A97">
        <f t="shared" si="1"/>
        <v>9500000</v>
      </c>
      <c r="B97" s="7">
        <f>POWER(-(Constantes!$B$2/Data!$D$2)*LN(A97/Data!$F$2)+1/Data!$E$2,-1)</f>
        <v>187.76233348545304</v>
      </c>
    </row>
    <row r="98" spans="1:2" x14ac:dyDescent="0.2">
      <c r="A98">
        <f t="shared" si="1"/>
        <v>9600000</v>
      </c>
      <c r="B98" s="7">
        <f>POWER(-(Constantes!$B$2/Data!$D$2)*LN(A98/Data!$F$2)+1/Data!$E$2,-1)</f>
        <v>187.76247688238931</v>
      </c>
    </row>
    <row r="99" spans="1:2" x14ac:dyDescent="0.2">
      <c r="A99">
        <f t="shared" si="1"/>
        <v>9700000</v>
      </c>
      <c r="B99" s="7">
        <f>POWER(-(Constantes!$B$2/Data!$D$2)*LN(A99/Data!$F$2)+1/Data!$E$2,-1)</f>
        <v>187.76261879353589</v>
      </c>
    </row>
    <row r="100" spans="1:2" x14ac:dyDescent="0.2">
      <c r="A100">
        <f t="shared" si="1"/>
        <v>9800000</v>
      </c>
      <c r="B100" s="7">
        <f>POWER(-(Constantes!$B$2/Data!$D$2)*LN(A100/Data!$F$2)+1/Data!$E$2,-1)</f>
        <v>187.76275924936911</v>
      </c>
    </row>
    <row r="101" spans="1:2" x14ac:dyDescent="0.2">
      <c r="A101">
        <f t="shared" si="1"/>
        <v>9900000</v>
      </c>
      <c r="B101" s="7">
        <f>POWER(-(Constantes!$B$2/Data!$D$2)*LN(A101/Data!$F$2)+1/Data!$E$2,-1)</f>
        <v>187.76289827943711</v>
      </c>
    </row>
    <row r="102" spans="1:2" x14ac:dyDescent="0.2">
      <c r="A102">
        <f t="shared" ref="A102:A136" si="2">A101+$F$1</f>
        <v>10000000</v>
      </c>
      <c r="B102" s="7">
        <f>POWER(-(Constantes!$B$2/Data!$D$2)*LN(A102/Data!$F$2)+1/Data!$E$2,-1)</f>
        <v>187.76303591239713</v>
      </c>
    </row>
    <row r="103" spans="1:2" x14ac:dyDescent="0.2">
      <c r="A103">
        <f t="shared" si="2"/>
        <v>10100000</v>
      </c>
      <c r="B103" s="7">
        <f>POWER(-(Constantes!$B$2/Data!$D$2)*LN(A103/Data!$F$2)+1/Data!$E$2,-1)</f>
        <v>187.76317217605103</v>
      </c>
    </row>
    <row r="104" spans="1:2" x14ac:dyDescent="0.2">
      <c r="A104">
        <f t="shared" si="2"/>
        <v>10200000</v>
      </c>
      <c r="B104" s="7">
        <f>POWER(-(Constantes!$B$2/Data!$D$2)*LN(A104/Data!$F$2)+1/Data!$E$2,-1)</f>
        <v>187.76330709737894</v>
      </c>
    </row>
    <row r="105" spans="1:2" x14ac:dyDescent="0.2">
      <c r="A105">
        <f t="shared" si="2"/>
        <v>10300000</v>
      </c>
      <c r="B105" s="7">
        <f>POWER(-(Constantes!$B$2/Data!$D$2)*LN(A105/Data!$F$2)+1/Data!$E$2,-1)</f>
        <v>187.76344070257124</v>
      </c>
    </row>
    <row r="106" spans="1:2" x14ac:dyDescent="0.2">
      <c r="A106">
        <f t="shared" si="2"/>
        <v>10400000</v>
      </c>
      <c r="B106" s="7">
        <f>POWER(-(Constantes!$B$2/Data!$D$2)*LN(A106/Data!$F$2)+1/Data!$E$2,-1)</f>
        <v>187.76357301705937</v>
      </c>
    </row>
    <row r="107" spans="1:2" x14ac:dyDescent="0.2">
      <c r="A107">
        <f t="shared" si="2"/>
        <v>10500000</v>
      </c>
      <c r="B107" s="7">
        <f>POWER(-(Constantes!$B$2/Data!$D$2)*LN(A107/Data!$F$2)+1/Data!$E$2,-1)</f>
        <v>187.76370406554454</v>
      </c>
    </row>
    <row r="108" spans="1:2" x14ac:dyDescent="0.2">
      <c r="A108">
        <f t="shared" si="2"/>
        <v>10600000</v>
      </c>
      <c r="B108" s="7">
        <f>POWER(-(Constantes!$B$2/Data!$D$2)*LN(A108/Data!$F$2)+1/Data!$E$2,-1)</f>
        <v>187.76383387202563</v>
      </c>
    </row>
    <row r="109" spans="1:2" x14ac:dyDescent="0.2">
      <c r="A109">
        <f t="shared" si="2"/>
        <v>10700000</v>
      </c>
      <c r="B109" s="7">
        <f>POWER(-(Constantes!$B$2/Data!$D$2)*LN(A109/Data!$F$2)+1/Data!$E$2,-1)</f>
        <v>187.76396245982548</v>
      </c>
    </row>
    <row r="110" spans="1:2" x14ac:dyDescent="0.2">
      <c r="A110">
        <f t="shared" si="2"/>
        <v>10800000</v>
      </c>
      <c r="B110" s="7">
        <f>POWER(-(Constantes!$B$2/Data!$D$2)*LN(A110/Data!$F$2)+1/Data!$E$2,-1)</f>
        <v>187.76408985161609</v>
      </c>
    </row>
    <row r="111" spans="1:2" x14ac:dyDescent="0.2">
      <c r="A111">
        <f t="shared" si="2"/>
        <v>10900000</v>
      </c>
      <c r="B111" s="7">
        <f>POWER(-(Constantes!$B$2/Data!$D$2)*LN(A111/Data!$F$2)+1/Data!$E$2,-1)</f>
        <v>187.76421606944257</v>
      </c>
    </row>
    <row r="112" spans="1:2" x14ac:dyDescent="0.2">
      <c r="A112">
        <f t="shared" si="2"/>
        <v>11000000</v>
      </c>
      <c r="B112" s="7">
        <f>POWER(-(Constantes!$B$2/Data!$D$2)*LN(A112/Data!$F$2)+1/Data!$E$2,-1)</f>
        <v>187.76434113474613</v>
      </c>
    </row>
    <row r="113" spans="1:2" x14ac:dyDescent="0.2">
      <c r="A113">
        <f t="shared" si="2"/>
        <v>11100000</v>
      </c>
      <c r="B113" s="7">
        <f>POWER(-(Constantes!$B$2/Data!$D$2)*LN(A113/Data!$F$2)+1/Data!$E$2,-1)</f>
        <v>187.76446506838582</v>
      </c>
    </row>
    <row r="114" spans="1:2" x14ac:dyDescent="0.2">
      <c r="A114">
        <f t="shared" si="2"/>
        <v>11200000</v>
      </c>
      <c r="B114" s="7">
        <f>POWER(-(Constantes!$B$2/Data!$D$2)*LN(A114/Data!$F$2)+1/Data!$E$2,-1)</f>
        <v>187.76458789065947</v>
      </c>
    </row>
    <row r="115" spans="1:2" x14ac:dyDescent="0.2">
      <c r="A115">
        <f t="shared" si="2"/>
        <v>11300000</v>
      </c>
      <c r="B115" s="7">
        <f>POWER(-(Constantes!$B$2/Data!$D$2)*LN(A115/Data!$F$2)+1/Data!$E$2,-1)</f>
        <v>187.76470962132373</v>
      </c>
    </row>
    <row r="116" spans="1:2" x14ac:dyDescent="0.2">
      <c r="A116">
        <f t="shared" si="2"/>
        <v>11400000</v>
      </c>
      <c r="B116" s="7">
        <f>POWER(-(Constantes!$B$2/Data!$D$2)*LN(A116/Data!$F$2)+1/Data!$E$2,-1)</f>
        <v>187.76483027961291</v>
      </c>
    </row>
    <row r="117" spans="1:2" x14ac:dyDescent="0.2">
      <c r="A117">
        <f t="shared" si="2"/>
        <v>11500000</v>
      </c>
      <c r="B117" s="7">
        <f>POWER(-(Constantes!$B$2/Data!$D$2)*LN(A117/Data!$F$2)+1/Data!$E$2,-1)</f>
        <v>187.76494988425748</v>
      </c>
    </row>
    <row r="118" spans="1:2" x14ac:dyDescent="0.2">
      <c r="A118">
        <f t="shared" si="2"/>
        <v>11600000</v>
      </c>
      <c r="B118" s="7">
        <f>POWER(-(Constantes!$B$2/Data!$D$2)*LN(A118/Data!$F$2)+1/Data!$E$2,-1)</f>
        <v>187.76506845350144</v>
      </c>
    </row>
    <row r="119" spans="1:2" x14ac:dyDescent="0.2">
      <c r="A119">
        <f t="shared" si="2"/>
        <v>11700000</v>
      </c>
      <c r="B119" s="7">
        <f>POWER(-(Constantes!$B$2/Data!$D$2)*LN(A119/Data!$F$2)+1/Data!$E$2,-1)</f>
        <v>187.76518600511892</v>
      </c>
    </row>
    <row r="120" spans="1:2" x14ac:dyDescent="0.2">
      <c r="A120">
        <f t="shared" si="2"/>
        <v>11800000</v>
      </c>
      <c r="B120" s="7">
        <f>POWER(-(Constantes!$B$2/Data!$D$2)*LN(A120/Data!$F$2)+1/Data!$E$2,-1)</f>
        <v>187.76530255643027</v>
      </c>
    </row>
    <row r="121" spans="1:2" x14ac:dyDescent="0.2">
      <c r="A121">
        <f t="shared" si="2"/>
        <v>11900000</v>
      </c>
      <c r="B121" s="7">
        <f>POWER(-(Constantes!$B$2/Data!$D$2)*LN(A121/Data!$F$2)+1/Data!$E$2,-1)</f>
        <v>187.76541812431742</v>
      </c>
    </row>
    <row r="122" spans="1:2" x14ac:dyDescent="0.2">
      <c r="A122">
        <f t="shared" si="2"/>
        <v>12000000</v>
      </c>
      <c r="B122" s="7">
        <f>POWER(-(Constantes!$B$2/Data!$D$2)*LN(A122/Data!$F$2)+1/Data!$E$2,-1)</f>
        <v>187.76553272523839</v>
      </c>
    </row>
    <row r="123" spans="1:2" x14ac:dyDescent="0.2">
      <c r="A123">
        <f t="shared" si="2"/>
        <v>12100000</v>
      </c>
      <c r="B123" s="7">
        <f>POWER(-(Constantes!$B$2/Data!$D$2)*LN(A123/Data!$F$2)+1/Data!$E$2,-1)</f>
        <v>187.76564637524157</v>
      </c>
    </row>
    <row r="124" spans="1:2" x14ac:dyDescent="0.2">
      <c r="A124">
        <f t="shared" si="2"/>
        <v>12200000</v>
      </c>
      <c r="B124" s="7">
        <f>POWER(-(Constantes!$B$2/Data!$D$2)*LN(A124/Data!$F$2)+1/Data!$E$2,-1)</f>
        <v>187.7657590899791</v>
      </c>
    </row>
    <row r="125" spans="1:2" x14ac:dyDescent="0.2">
      <c r="A125">
        <f t="shared" si="2"/>
        <v>12300000</v>
      </c>
      <c r="B125" s="7">
        <f>POWER(-(Constantes!$B$2/Data!$D$2)*LN(A125/Data!$F$2)+1/Data!$E$2,-1)</f>
        <v>187.7658708847197</v>
      </c>
    </row>
    <row r="126" spans="1:2" x14ac:dyDescent="0.2">
      <c r="A126">
        <f t="shared" si="2"/>
        <v>12400000</v>
      </c>
      <c r="B126" s="7">
        <f>POWER(-(Constantes!$B$2/Data!$D$2)*LN(A126/Data!$F$2)+1/Data!$E$2,-1)</f>
        <v>187.76598177436131</v>
      </c>
    </row>
    <row r="127" spans="1:2" x14ac:dyDescent="0.2">
      <c r="A127">
        <f t="shared" si="2"/>
        <v>12500000</v>
      </c>
      <c r="B127" s="7">
        <f>POWER(-(Constantes!$B$2/Data!$D$2)*LN(A127/Data!$F$2)+1/Data!$E$2,-1)</f>
        <v>187.76609177344287</v>
      </c>
    </row>
    <row r="128" spans="1:2" x14ac:dyDescent="0.2">
      <c r="A128">
        <f t="shared" si="2"/>
        <v>12600000</v>
      </c>
      <c r="B128" s="7">
        <f>POWER(-(Constantes!$B$2/Data!$D$2)*LN(A128/Data!$F$2)+1/Data!$E$2,-1)</f>
        <v>187.76620089615574</v>
      </c>
    </row>
    <row r="129" spans="1:2" x14ac:dyDescent="0.2">
      <c r="A129">
        <f t="shared" si="2"/>
        <v>12700000</v>
      </c>
      <c r="B129" s="7">
        <f>POWER(-(Constantes!$B$2/Data!$D$2)*LN(A129/Data!$F$2)+1/Data!$E$2,-1)</f>
        <v>187.76630915635479</v>
      </c>
    </row>
    <row r="130" spans="1:2" x14ac:dyDescent="0.2">
      <c r="A130">
        <f t="shared" si="2"/>
        <v>12800000</v>
      </c>
      <c r="B130" s="7">
        <f>POWER(-(Constantes!$B$2/Data!$D$2)*LN(A130/Data!$F$2)+1/Data!$E$2,-1)</f>
        <v>187.76641656756885</v>
      </c>
    </row>
    <row r="131" spans="1:2" x14ac:dyDescent="0.2">
      <c r="A131">
        <f t="shared" si="2"/>
        <v>12900000</v>
      </c>
      <c r="B131" s="7">
        <f>POWER(-(Constantes!$B$2/Data!$D$2)*LN(A131/Data!$F$2)+1/Data!$E$2,-1)</f>
        <v>187.76652314301103</v>
      </c>
    </row>
    <row r="132" spans="1:2" x14ac:dyDescent="0.2">
      <c r="A132">
        <f t="shared" si="2"/>
        <v>13000000</v>
      </c>
      <c r="B132" s="7">
        <f>POWER(-(Constantes!$B$2/Data!$D$2)*LN(A132/Data!$F$2)+1/Data!$E$2,-1)</f>
        <v>187.76662889558813</v>
      </c>
    </row>
    <row r="133" spans="1:2" x14ac:dyDescent="0.2">
      <c r="A133">
        <f t="shared" si="2"/>
        <v>13100000</v>
      </c>
      <c r="B133" s="7">
        <f>POWER(-(Constantes!$B$2/Data!$D$2)*LN(A133/Data!$F$2)+1/Data!$E$2,-1)</f>
        <v>187.76673383791049</v>
      </c>
    </row>
    <row r="134" spans="1:2" x14ac:dyDescent="0.2">
      <c r="A134">
        <f t="shared" si="2"/>
        <v>13200000</v>
      </c>
      <c r="B134" s="7">
        <f>POWER(-(Constantes!$B$2/Data!$D$2)*LN(A134/Data!$F$2)+1/Data!$E$2,-1)</f>
        <v>187.76683798230061</v>
      </c>
    </row>
    <row r="135" spans="1:2" x14ac:dyDescent="0.2">
      <c r="A135">
        <f t="shared" si="2"/>
        <v>13300000</v>
      </c>
      <c r="B135" s="7">
        <f>POWER(-(Constantes!$B$2/Data!$D$2)*LN(A135/Data!$F$2)+1/Data!$E$2,-1)</f>
        <v>187.76694134080205</v>
      </c>
    </row>
    <row r="136" spans="1:2" x14ac:dyDescent="0.2">
      <c r="A136">
        <f t="shared" si="2"/>
        <v>13400000</v>
      </c>
      <c r="B136" s="7">
        <f>POWER(-(Constantes!$B$2/Data!$D$2)*LN(A136/Data!$F$2)+1/Data!$E$2,-1)</f>
        <v>187.76704392518778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06E09-D87B-C249-901C-E7D04A11CE3C}">
  <dimension ref="A1:B2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t="s">
        <v>4</v>
      </c>
      <c r="B1" t="s">
        <v>5</v>
      </c>
    </row>
    <row r="2" spans="1:2" x14ac:dyDescent="0.2">
      <c r="A2" t="s">
        <v>6</v>
      </c>
      <c r="B2">
        <v>8.3144626180000003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G10</vt:lpstr>
      <vt:lpstr>Data</vt:lpstr>
      <vt:lpstr>P_2 x T_2</vt:lpstr>
      <vt:lpstr>Constantes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2022-10-20T13:33:16Z</dcterms:created>
  <dcterms:modified xsi:type="dcterms:W3CDTF">2022-10-20T15:03:25Z</dcterms:modified>
</cp:coreProperties>
</file>