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las EB\slides\"/>
    </mc:Choice>
  </mc:AlternateContent>
  <xr:revisionPtr revIDLastSave="0" documentId="13_ncr:1_{A4082BFE-9CEF-4C36-8122-126C39A51DAD}" xr6:coauthVersionLast="47" xr6:coauthVersionMax="47" xr10:uidLastSave="{00000000-0000-0000-0000-000000000000}"/>
  <bookViews>
    <workbookView xWindow="-120" yWindow="-120" windowWidth="20730" windowHeight="11160" xr2:uid="{111EA4CE-95C2-4B62-AF74-B496868DA980}"/>
  </bookViews>
  <sheets>
    <sheet name="questões" sheetId="4" r:id="rId1"/>
    <sheet name="2.1" sheetId="1" r:id="rId2"/>
    <sheet name="2.2" sheetId="2" r:id="rId3"/>
    <sheet name="2.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3" l="1"/>
  <c r="F6" i="3"/>
  <c r="F7" i="3"/>
  <c r="F8" i="3"/>
  <c r="F9" i="3"/>
  <c r="F10" i="3"/>
  <c r="F11" i="3"/>
  <c r="F12" i="3"/>
  <c r="F13" i="3"/>
  <c r="F14" i="3"/>
  <c r="F15" i="3"/>
  <c r="F16" i="3"/>
  <c r="F4" i="3"/>
  <c r="B21" i="3"/>
  <c r="C19" i="3"/>
  <c r="B18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3" i="3"/>
  <c r="D5" i="3"/>
  <c r="D6" i="3"/>
  <c r="D7" i="3"/>
  <c r="D8" i="3"/>
  <c r="D9" i="3"/>
  <c r="D10" i="3"/>
  <c r="D11" i="3"/>
  <c r="D12" i="3"/>
  <c r="D13" i="3"/>
  <c r="D14" i="3"/>
  <c r="D15" i="3"/>
  <c r="D16" i="3"/>
  <c r="D4" i="3"/>
  <c r="H4" i="2"/>
  <c r="H5" i="2"/>
  <c r="H6" i="2"/>
  <c r="H7" i="2"/>
  <c r="H8" i="2"/>
  <c r="H9" i="2"/>
  <c r="H10" i="2"/>
  <c r="H3" i="2"/>
  <c r="G4" i="2"/>
  <c r="G5" i="2"/>
  <c r="G6" i="2"/>
  <c r="G7" i="2"/>
  <c r="G8" i="2"/>
  <c r="G9" i="2"/>
  <c r="G10" i="2"/>
  <c r="G3" i="2"/>
  <c r="F4" i="2"/>
  <c r="F5" i="2"/>
  <c r="F6" i="2"/>
  <c r="F7" i="2"/>
  <c r="F8" i="2"/>
  <c r="F9" i="2"/>
  <c r="F10" i="2"/>
  <c r="F3" i="2"/>
  <c r="E4" i="2"/>
  <c r="E5" i="2"/>
  <c r="E6" i="2"/>
  <c r="E7" i="2"/>
  <c r="E8" i="2"/>
  <c r="E9" i="2"/>
  <c r="E10" i="2"/>
  <c r="E11" i="2"/>
  <c r="E12" i="2"/>
  <c r="E3" i="2"/>
  <c r="D4" i="2"/>
  <c r="D5" i="2"/>
  <c r="D6" i="2"/>
  <c r="D7" i="2"/>
  <c r="D8" i="2"/>
  <c r="D9" i="2"/>
  <c r="D10" i="2"/>
  <c r="D11" i="2"/>
  <c r="D12" i="2"/>
  <c r="D3" i="2"/>
  <c r="F1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F16" i="1"/>
  <c r="F17" i="1"/>
  <c r="F18" i="1"/>
  <c r="F3" i="1"/>
  <c r="F4" i="1"/>
  <c r="F5" i="1"/>
  <c r="F6" i="1"/>
  <c r="F7" i="1"/>
  <c r="F8" i="1"/>
  <c r="F9" i="1"/>
  <c r="F10" i="1"/>
  <c r="F11" i="1"/>
  <c r="F12" i="1"/>
  <c r="F13" i="1"/>
  <c r="F14" i="1"/>
  <c r="F2" i="1"/>
  <c r="D2" i="1"/>
  <c r="E3" i="1"/>
  <c r="E4" i="1"/>
  <c r="E5" i="1"/>
  <c r="E6" i="1"/>
  <c r="E7" i="1"/>
  <c r="E8" i="1"/>
  <c r="E9" i="1"/>
  <c r="E10" i="1"/>
  <c r="E11" i="1"/>
  <c r="E12" i="1"/>
  <c r="E13" i="1"/>
  <c r="E2" i="1"/>
  <c r="D11" i="1"/>
  <c r="D12" i="1"/>
  <c r="D13" i="1"/>
  <c r="D10" i="1"/>
  <c r="D3" i="1"/>
  <c r="D4" i="1"/>
  <c r="D5" i="1"/>
  <c r="D6" i="1"/>
  <c r="D7" i="1"/>
  <c r="D8" i="1"/>
  <c r="D9" i="1"/>
</calcChain>
</file>

<file path=xl/sharedStrings.xml><?xml version="1.0" encoding="utf-8"?>
<sst xmlns="http://schemas.openxmlformats.org/spreadsheetml/2006/main" count="31" uniqueCount="28">
  <si>
    <t>t (h)</t>
  </si>
  <si>
    <t>DO (1)</t>
  </si>
  <si>
    <t>DO (2)</t>
  </si>
  <si>
    <t>T(h)</t>
  </si>
  <si>
    <t>X (g/L)</t>
  </si>
  <si>
    <t>S (g/L)</t>
  </si>
  <si>
    <t>X1 (mg/ml)</t>
  </si>
  <si>
    <t>Ln X1</t>
  </si>
  <si>
    <t>ln X2</t>
  </si>
  <si>
    <t>miu (3 ptos)</t>
  </si>
  <si>
    <t>miu (euler)</t>
  </si>
  <si>
    <t>1/S</t>
  </si>
  <si>
    <t>1/miu</t>
  </si>
  <si>
    <t>miu/S</t>
  </si>
  <si>
    <t>Ln X</t>
  </si>
  <si>
    <t>delta X</t>
  </si>
  <si>
    <t>delta S</t>
  </si>
  <si>
    <t>Yx/s</t>
  </si>
  <si>
    <t>Vs</t>
  </si>
  <si>
    <t>X2 (mg/ml)</t>
  </si>
  <si>
    <t>X (kg/m3)</t>
  </si>
  <si>
    <t>S (kg/m3)</t>
  </si>
  <si>
    <t>Tempo (h)</t>
  </si>
  <si>
    <t>kg/m3</t>
  </si>
  <si>
    <t>kg_X/kg_S</t>
  </si>
  <si>
    <t>*</t>
  </si>
  <si>
    <t>dilution</t>
  </si>
  <si>
    <t>1:2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</si>
</sst>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2" fontId="0" fillId="0" borderId="0" xfId="0" applyNumberFormat="1"/>
    <xf numFmtId="0" fontId="2" fillId="0" borderId="0" xfId="0" applyFont="1"/>
    <xf numFmtId="2" fontId="2" fillId="0" borderId="0" xfId="0" applyNumberFormat="1" applyFont="1"/>
    <xf numFmtId="2" fontId="1" fillId="0" borderId="1" xfId="0" applyNumberFormat="1" applyFont="1" applyBorder="1" applyAlignment="1">
      <alignment horizontal="center" vertical="center" wrapText="1" readingOrder="1"/>
    </xf>
    <xf numFmtId="164" fontId="1" fillId="0" borderId="1" xfId="0" applyNumberFormat="1" applyFont="1" applyBorder="1" applyAlignment="1">
      <alignment horizontal="center" vertical="center" wrapText="1" readingOrder="1"/>
    </xf>
    <xf numFmtId="164" fontId="2" fillId="0" borderId="0" xfId="0" applyNumberFormat="1" applyFont="1"/>
    <xf numFmtId="0" fontId="0" fillId="2" borderId="0" xfId="0" applyFill="1"/>
    <xf numFmtId="165" fontId="2" fillId="0" borderId="0" xfId="0" applyNumberFormat="1" applyFont="1" applyAlignment="1">
      <alignment horizontal="center"/>
    </xf>
    <xf numFmtId="2" fontId="1" fillId="3" borderId="1" xfId="0" applyNumberFormat="1" applyFont="1" applyFill="1" applyBorder="1" applyAlignment="1">
      <alignment horizontal="center" vertical="center" wrapText="1" readingOrder="1"/>
    </xf>
    <xf numFmtId="165" fontId="0" fillId="0" borderId="0" xfId="0" applyNumberFormat="1" applyAlignment="1">
      <alignment horizontal="center"/>
    </xf>
    <xf numFmtId="165" fontId="4" fillId="0" borderId="7" xfId="0" applyNumberFormat="1" applyFont="1" applyFill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2" fontId="3" fillId="4" borderId="6" xfId="0" applyNumberFormat="1" applyFont="1" applyFill="1" applyBorder="1" applyAlignment="1">
      <alignment horizontal="center" vertical="center" wrapText="1"/>
    </xf>
    <xf numFmtId="2" fontId="3" fillId="5" borderId="6" xfId="0" applyNumberFormat="1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 readingOrder="1"/>
    </xf>
    <xf numFmtId="0" fontId="1" fillId="3" borderId="9" xfId="0" applyFont="1" applyFill="1" applyBorder="1" applyAlignment="1">
      <alignment horizontal="center" vertical="center" wrapText="1" readingOrder="1"/>
    </xf>
    <xf numFmtId="165" fontId="2" fillId="0" borderId="7" xfId="0" applyNumberFormat="1" applyFont="1" applyBorder="1" applyAlignment="1">
      <alignment horizontal="center"/>
    </xf>
    <xf numFmtId="0" fontId="2" fillId="3" borderId="0" xfId="0" applyFont="1" applyFill="1"/>
    <xf numFmtId="165" fontId="6" fillId="0" borderId="7" xfId="0" applyNumberFormat="1" applyFont="1" applyFill="1" applyBorder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 wrapText="1"/>
    </xf>
    <xf numFmtId="0" fontId="0" fillId="0" borderId="2" xfId="0" applyBorder="1"/>
    <xf numFmtId="165" fontId="5" fillId="0" borderId="4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2" fontId="0" fillId="0" borderId="10" xfId="0" applyNumberFormat="1" applyBorder="1"/>
    <xf numFmtId="2" fontId="0" fillId="4" borderId="11" xfId="0" applyNumberFormat="1" applyFill="1" applyBorder="1"/>
    <xf numFmtId="2" fontId="0" fillId="0" borderId="11" xfId="0" applyNumberFormat="1" applyBorder="1"/>
    <xf numFmtId="165" fontId="0" fillId="0" borderId="12" xfId="0" applyNumberFormat="1" applyBorder="1" applyAlignment="1">
      <alignment horizontal="center"/>
    </xf>
    <xf numFmtId="2" fontId="0" fillId="0" borderId="13" xfId="0" applyNumberFormat="1" applyBorder="1"/>
    <xf numFmtId="2" fontId="0" fillId="0" borderId="0" xfId="0" applyNumberFormat="1" applyBorder="1"/>
    <xf numFmtId="2" fontId="0" fillId="5" borderId="0" xfId="0" applyNumberFormat="1" applyFill="1" applyBorder="1"/>
    <xf numFmtId="165" fontId="0" fillId="0" borderId="5" xfId="0" applyNumberFormat="1" applyBorder="1" applyAlignment="1">
      <alignment horizontal="center"/>
    </xf>
    <xf numFmtId="2" fontId="0" fillId="0" borderId="14" xfId="0" applyNumberFormat="1" applyBorder="1"/>
    <xf numFmtId="2" fontId="0" fillId="0" borderId="8" xfId="0" applyNumberFormat="1" applyBorder="1"/>
    <xf numFmtId="165" fontId="0" fillId="0" borderId="6" xfId="0" applyNumberFormat="1" applyBorder="1" applyAlignment="1">
      <alignment horizontal="center"/>
    </xf>
    <xf numFmtId="2" fontId="3" fillId="0" borderId="4" xfId="0" applyNumberFormat="1" applyFont="1" applyFill="1" applyBorder="1" applyAlignment="1">
      <alignment horizontal="center" vertical="center" wrapText="1"/>
    </xf>
    <xf numFmtId="2" fontId="3" fillId="0" borderId="5" xfId="0" applyNumberFormat="1" applyFont="1" applyFill="1" applyBorder="1" applyAlignment="1">
      <alignment horizontal="center" vertical="center" wrapText="1"/>
    </xf>
    <xf numFmtId="165" fontId="0" fillId="0" borderId="2" xfId="0" applyNumberFormat="1" applyFill="1" applyBorder="1" applyAlignment="1">
      <alignment horizontal="center"/>
    </xf>
    <xf numFmtId="165" fontId="0" fillId="0" borderId="4" xfId="0" applyNumberFormat="1" applyFill="1" applyBorder="1" applyAlignment="1">
      <alignment horizontal="center"/>
    </xf>
    <xf numFmtId="2" fontId="3" fillId="0" borderId="3" xfId="0" applyNumberFormat="1" applyFont="1" applyFill="1" applyBorder="1" applyAlignment="1">
      <alignment horizontal="center" vertical="center" wrapText="1"/>
    </xf>
    <xf numFmtId="165" fontId="0" fillId="0" borderId="3" xfId="0" applyNumberFormat="1" applyFill="1" applyBorder="1" applyAlignment="1">
      <alignment horizontal="center"/>
    </xf>
    <xf numFmtId="165" fontId="3" fillId="0" borderId="2" xfId="0" applyNumberFormat="1" applyFont="1" applyFill="1" applyBorder="1" applyAlignment="1">
      <alignment horizontal="center" vertical="center" wrapText="1"/>
    </xf>
    <xf numFmtId="165" fontId="3" fillId="0" borderId="3" xfId="0" applyNumberFormat="1" applyFont="1" applyFill="1" applyBorder="1" applyAlignment="1">
      <alignment horizontal="center" vertical="center" wrapText="1"/>
    </xf>
    <xf numFmtId="2" fontId="3" fillId="0" borderId="2" xfId="0" applyNumberFormat="1" applyFont="1" applyFill="1" applyBorder="1" applyAlignment="1">
      <alignment horizontal="center" vertical="center" wrapText="1"/>
    </xf>
    <xf numFmtId="2" fontId="3" fillId="0" borderId="3" xfId="0" applyNumberFormat="1" applyFont="1" applyFill="1" applyBorder="1" applyAlignment="1">
      <alignment horizontal="center" vertical="center" wrapText="1"/>
    </xf>
    <xf numFmtId="2" fontId="2" fillId="3" borderId="0" xfId="0" applyNumberFormat="1" applyFont="1" applyFill="1" applyAlignment="1">
      <alignment horizontal="right"/>
    </xf>
    <xf numFmtId="165" fontId="2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reactor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'2.1'!$D$1</c:f>
              <c:strCache>
                <c:ptCount val="1"/>
                <c:pt idx="0">
                  <c:v>X1 (mg/ml)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'2.1'!$A$2:$A$13</c:f>
              <c:numCache>
                <c:formatCode>0.0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'2.1'!$D$2:$D$13</c:f>
              <c:numCache>
                <c:formatCode>0.000</c:formatCode>
                <c:ptCount val="12"/>
                <c:pt idx="0">
                  <c:v>3.4285714285714287E-2</c:v>
                </c:pt>
                <c:pt idx="1">
                  <c:v>4.5714285714285721E-2</c:v>
                </c:pt>
                <c:pt idx="2">
                  <c:v>6.2857142857142861E-2</c:v>
                </c:pt>
                <c:pt idx="3">
                  <c:v>8.0000000000000016E-2</c:v>
                </c:pt>
                <c:pt idx="4">
                  <c:v>0.11428571428571431</c:v>
                </c:pt>
                <c:pt idx="5">
                  <c:v>0.1485714285714286</c:v>
                </c:pt>
                <c:pt idx="6">
                  <c:v>0.21142857142857144</c:v>
                </c:pt>
                <c:pt idx="7">
                  <c:v>0.28000000000000003</c:v>
                </c:pt>
                <c:pt idx="8">
                  <c:v>0.39999999999999997</c:v>
                </c:pt>
                <c:pt idx="9">
                  <c:v>0.50285714285714289</c:v>
                </c:pt>
                <c:pt idx="10">
                  <c:v>0.59428571428571442</c:v>
                </c:pt>
                <c:pt idx="11">
                  <c:v>0.59428571428571442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A2-41E0-AAFF-435B13485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04592"/>
        <c:axId val="447748344"/>
      </c:scatterChart>
      <c:valAx>
        <c:axId val="3808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7748344"/>
        <c:crosses val="autoZero"/>
        <c:crossBetween val="midCat"/>
      </c:valAx>
      <c:valAx>
        <c:axId val="4477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X1 (mg/ml)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080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'2.3'!$D$1</c:f>
              <c:strCache>
                <c:ptCount val="1"/>
                <c:pt idx="0">
                  <c:v>miu (euler)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'2.3'!$A$3:$A$16</c:f>
              <c:numCache>
                <c:formatCode>0.00</c:formatCode>
                <c:ptCount val="14"/>
                <c:pt idx="0">
                  <c:v>0</c:v>
                </c:pt>
                <c:pt idx="1">
                  <c:v>0.33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2.8</c:v>
                </c:pt>
                <c:pt idx="9">
                  <c:v>3</c:v>
                </c:pt>
                <c:pt idx="10">
                  <c:v>3.1</c:v>
                </c:pt>
                <c:pt idx="11">
                  <c:v>3.2</c:v>
                </c:pt>
                <c:pt idx="12">
                  <c:v>3.5</c:v>
                </c:pt>
                <c:pt idx="13">
                  <c:v>3.7</c:v>
                </c:pt>
              </c:numCache>
            </c:numRef>
          </c:xVal>
          <c:yVal>
            <c:numRef>
              <c:f>'2.3'!$D$3:$D$16</c:f>
              <c:numCache>
                <c:formatCode>0.000</c:formatCode>
                <c:ptCount val="14"/>
                <c:pt idx="1">
                  <c:v>0.14430014430014401</c:v>
                </c:pt>
                <c:pt idx="2">
                  <c:v>0.26737967914438532</c:v>
                </c:pt>
                <c:pt idx="3">
                  <c:v>1.25</c:v>
                </c:pt>
                <c:pt idx="4">
                  <c:v>1.2765957446808507</c:v>
                </c:pt>
                <c:pt idx="5">
                  <c:v>1.06</c:v>
                </c:pt>
                <c:pt idx="6">
                  <c:v>1.0476190476190477</c:v>
                </c:pt>
                <c:pt idx="7">
                  <c:v>1.0497737556561084</c:v>
                </c:pt>
                <c:pt idx="8">
                  <c:v>1.1980676328502424</c:v>
                </c:pt>
                <c:pt idx="9">
                  <c:v>1.3297872340425521</c:v>
                </c:pt>
                <c:pt idx="10">
                  <c:v>1.3761467889908243</c:v>
                </c:pt>
                <c:pt idx="11">
                  <c:v>0.60344827586206784</c:v>
                </c:pt>
                <c:pt idx="12">
                  <c:v>2.8490028490028407E-2</c:v>
                </c:pt>
                <c:pt idx="13">
                  <c:v>-4.3103448275861878E-2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89-4F5B-B6B7-FEB59A3B4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325584"/>
        <c:axId val="559325264"/>
      </c:scatterChart>
      <c:valAx>
        <c:axId val="55932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9325264"/>
        <c:crosses val="autoZero"/>
        <c:crossBetween val="midCat"/>
      </c:valAx>
      <c:valAx>
        <c:axId val="55932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miu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932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'2.3'!$B$1</c:f>
              <c:strCache>
                <c:ptCount val="1"/>
                <c:pt idx="0">
                  <c:v>X (kg/m3)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'2.3'!$A$2:$A$16</c:f>
              <c:numCache>
                <c:formatCode>0.00</c:formatCode>
                <c:ptCount val="15"/>
                <c:pt idx="1">
                  <c:v>0</c:v>
                </c:pt>
                <c:pt idx="2">
                  <c:v>0.33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2.8</c:v>
                </c:pt>
                <c:pt idx="10">
                  <c:v>3</c:v>
                </c:pt>
                <c:pt idx="11">
                  <c:v>3.1</c:v>
                </c:pt>
                <c:pt idx="12">
                  <c:v>3.2</c:v>
                </c:pt>
                <c:pt idx="13">
                  <c:v>3.5</c:v>
                </c:pt>
                <c:pt idx="14">
                  <c:v>3.7</c:v>
                </c:pt>
              </c:numCache>
            </c:numRef>
          </c:xVal>
          <c:yVal>
            <c:numRef>
              <c:f>'2.3'!$B$2:$B$16</c:f>
              <c:numCache>
                <c:formatCode>0.00</c:formatCode>
                <c:ptCount val="15"/>
                <c:pt idx="1">
                  <c:v>0.2</c:v>
                </c:pt>
                <c:pt idx="2">
                  <c:v>0.21</c:v>
                </c:pt>
                <c:pt idx="3">
                  <c:v>0.22</c:v>
                </c:pt>
                <c:pt idx="4">
                  <c:v>0.32</c:v>
                </c:pt>
                <c:pt idx="5">
                  <c:v>0.47</c:v>
                </c:pt>
                <c:pt idx="6">
                  <c:v>1</c:v>
                </c:pt>
                <c:pt idx="7">
                  <c:v>2.1</c:v>
                </c:pt>
                <c:pt idx="8">
                  <c:v>4.42</c:v>
                </c:pt>
                <c:pt idx="9">
                  <c:v>6.9</c:v>
                </c:pt>
                <c:pt idx="10">
                  <c:v>9.4</c:v>
                </c:pt>
                <c:pt idx="11">
                  <c:v>10.9</c:v>
                </c:pt>
                <c:pt idx="12">
                  <c:v>11.6</c:v>
                </c:pt>
                <c:pt idx="13">
                  <c:v>11.7</c:v>
                </c:pt>
                <c:pt idx="14">
                  <c:v>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46-4E61-8385-F136B4DA1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329744"/>
        <c:axId val="559328464"/>
      </c:scatterChart>
      <c:scatterChart>
        <c:scatterStyle val="lineMarker"/>
        <c:varyColors val="0"/>
        <c:ser>
          <c:idx val="1"/>
          <c:order val="1"/>
          <c:tx>
            <c:strRef>
              <c:f>'2.3'!$C$1</c:f>
              <c:strCache>
                <c:ptCount val="1"/>
                <c:pt idx="0">
                  <c:v>S (kg/m3)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'2.3'!$A$2:$A$16</c:f>
              <c:numCache>
                <c:formatCode>0.00</c:formatCode>
                <c:ptCount val="15"/>
                <c:pt idx="1">
                  <c:v>0</c:v>
                </c:pt>
                <c:pt idx="2">
                  <c:v>0.33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2.8</c:v>
                </c:pt>
                <c:pt idx="10">
                  <c:v>3</c:v>
                </c:pt>
                <c:pt idx="11">
                  <c:v>3.1</c:v>
                </c:pt>
                <c:pt idx="12">
                  <c:v>3.2</c:v>
                </c:pt>
                <c:pt idx="13">
                  <c:v>3.5</c:v>
                </c:pt>
                <c:pt idx="14">
                  <c:v>3.7</c:v>
                </c:pt>
              </c:numCache>
            </c:numRef>
          </c:xVal>
          <c:yVal>
            <c:numRef>
              <c:f>'2.3'!$C$2:$C$16</c:f>
              <c:numCache>
                <c:formatCode>0.00</c:formatCode>
                <c:ptCount val="15"/>
                <c:pt idx="1">
                  <c:v>25</c:v>
                </c:pt>
                <c:pt idx="2">
                  <c:v>24.8</c:v>
                </c:pt>
                <c:pt idx="3">
                  <c:v>24.8</c:v>
                </c:pt>
                <c:pt idx="4">
                  <c:v>24.6</c:v>
                </c:pt>
                <c:pt idx="5">
                  <c:v>24.3</c:v>
                </c:pt>
                <c:pt idx="6">
                  <c:v>23.3</c:v>
                </c:pt>
                <c:pt idx="7">
                  <c:v>20.7</c:v>
                </c:pt>
                <c:pt idx="8">
                  <c:v>15.7</c:v>
                </c:pt>
                <c:pt idx="9">
                  <c:v>10.199999999999999</c:v>
                </c:pt>
                <c:pt idx="10">
                  <c:v>5.2</c:v>
                </c:pt>
                <c:pt idx="11">
                  <c:v>1.65</c:v>
                </c:pt>
                <c:pt idx="12">
                  <c:v>0.2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46-4E61-8385-F136B4DA1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827768"/>
        <c:axId val="576073360"/>
      </c:scatterChart>
      <c:valAx>
        <c:axId val="55932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9328464"/>
        <c:crosses val="autoZero"/>
        <c:crossBetween val="midCat"/>
      </c:valAx>
      <c:valAx>
        <c:axId val="55932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9329744"/>
        <c:crosses val="autoZero"/>
        <c:crossBetween val="midCat"/>
      </c:valAx>
      <c:valAx>
        <c:axId val="576073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2827768"/>
        <c:crosses val="max"/>
        <c:crossBetween val="midCat"/>
      </c:valAx>
      <c:valAx>
        <c:axId val="53282776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57607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'2.3'!$E$1</c:f>
              <c:strCache>
                <c:ptCount val="1"/>
                <c:pt idx="0">
                  <c:v>Ln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370778652668415"/>
                  <c:y val="5.66841644794400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'2.3'!$A$5:$A$13</c:f>
              <c:numCache>
                <c:formatCode>0.00</c:formatCode>
                <c:ptCount val="9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2.8</c:v>
                </c:pt>
                <c:pt idx="7">
                  <c:v>3</c:v>
                </c:pt>
                <c:pt idx="8">
                  <c:v>3.1</c:v>
                </c:pt>
              </c:numCache>
            </c:numRef>
          </c:xVal>
          <c:yVal>
            <c:numRef>
              <c:f>'2.3'!$E$5:$E$13</c:f>
              <c:numCache>
                <c:formatCode>0.000</c:formatCode>
                <c:ptCount val="9"/>
                <c:pt idx="0">
                  <c:v>-1.5141277326297755</c:v>
                </c:pt>
                <c:pt idx="1">
                  <c:v>-1.1394342831883648</c:v>
                </c:pt>
                <c:pt idx="2">
                  <c:v>-0.75502258427803282</c:v>
                </c:pt>
                <c:pt idx="3">
                  <c:v>0</c:v>
                </c:pt>
                <c:pt idx="4">
                  <c:v>0.74193734472937733</c:v>
                </c:pt>
                <c:pt idx="5">
                  <c:v>1.4861396960896067</c:v>
                </c:pt>
                <c:pt idx="6">
                  <c:v>1.9315214116032138</c:v>
                </c:pt>
                <c:pt idx="7">
                  <c:v>2.2407096892759584</c:v>
                </c:pt>
                <c:pt idx="8">
                  <c:v>2.388762789235098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03-4EB7-BA58-75D320F2F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777648"/>
        <c:axId val="360183736"/>
      </c:scatterChart>
      <c:valAx>
        <c:axId val="53377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0183736"/>
        <c:crossesAt val="-2"/>
        <c:crossBetween val="midCat"/>
      </c:valAx>
      <c:valAx>
        <c:axId val="36018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Ln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377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'2.3'!$E$1</c:f>
              <c:strCache>
                <c:ptCount val="1"/>
                <c:pt idx="0">
                  <c:v>Ln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'2.3'!$A$2:$A$16</c:f>
              <c:numCache>
                <c:formatCode>0.00</c:formatCode>
                <c:ptCount val="15"/>
                <c:pt idx="1">
                  <c:v>0</c:v>
                </c:pt>
                <c:pt idx="2">
                  <c:v>0.33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2.8</c:v>
                </c:pt>
                <c:pt idx="10">
                  <c:v>3</c:v>
                </c:pt>
                <c:pt idx="11">
                  <c:v>3.1</c:v>
                </c:pt>
                <c:pt idx="12">
                  <c:v>3.2</c:v>
                </c:pt>
                <c:pt idx="13">
                  <c:v>3.5</c:v>
                </c:pt>
                <c:pt idx="14">
                  <c:v>3.7</c:v>
                </c:pt>
              </c:numCache>
            </c:numRef>
          </c:xVal>
          <c:yVal>
            <c:numRef>
              <c:f>'2.3'!$E$2:$E$16</c:f>
              <c:numCache>
                <c:formatCode>0.000</c:formatCode>
                <c:ptCount val="15"/>
                <c:pt idx="1">
                  <c:v>-1.6094379124341003</c:v>
                </c:pt>
                <c:pt idx="2">
                  <c:v>-1.5606477482646683</c:v>
                </c:pt>
                <c:pt idx="3">
                  <c:v>-1.5141277326297755</c:v>
                </c:pt>
                <c:pt idx="4">
                  <c:v>-1.1394342831883648</c:v>
                </c:pt>
                <c:pt idx="5">
                  <c:v>-0.75502258427803282</c:v>
                </c:pt>
                <c:pt idx="6">
                  <c:v>0</c:v>
                </c:pt>
                <c:pt idx="7">
                  <c:v>0.74193734472937733</c:v>
                </c:pt>
                <c:pt idx="8">
                  <c:v>1.4861396960896067</c:v>
                </c:pt>
                <c:pt idx="9">
                  <c:v>1.9315214116032138</c:v>
                </c:pt>
                <c:pt idx="10">
                  <c:v>2.2407096892759584</c:v>
                </c:pt>
                <c:pt idx="11">
                  <c:v>2.388762789235098</c:v>
                </c:pt>
                <c:pt idx="12">
                  <c:v>2.451005098112319</c:v>
                </c:pt>
                <c:pt idx="13">
                  <c:v>2.4595888418037104</c:v>
                </c:pt>
                <c:pt idx="14">
                  <c:v>2.451005098112319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091-4051-91D0-EFEAA33AF642}"/>
            </c:ext>
          </c:extLst>
        </c:ser>
        <c:ser>
          <c:idx val="0"/>
          <c:order val="1"/>
          <c:tx>
            <c:strRef>
              <c:f>'2.3'!$E$1</c:f>
              <c:strCache>
                <c:ptCount val="1"/>
                <c:pt idx="0">
                  <c:v>Ln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370778652668415"/>
                  <c:y val="5.668416447944007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t-PT" baseline="0"/>
                      <a:t>y = </a:t>
                    </a:r>
                    <a:r>
                      <a:rPr lang="pt-PT" baseline="0">
                        <a:solidFill>
                          <a:srgbClr val="FF0000"/>
                        </a:solidFill>
                      </a:rPr>
                      <a:t>1,499</a:t>
                    </a:r>
                    <a:r>
                      <a:rPr lang="pt-PT" baseline="0"/>
                      <a:t>x - 2,2586</a:t>
                    </a:r>
                    <a:br>
                      <a:rPr lang="pt-PT" baseline="0"/>
                    </a:br>
                    <a:r>
                      <a:rPr lang="pt-PT" baseline="0"/>
                      <a:t>R² = 1</a:t>
                    </a:r>
                    <a:endParaRPr lang="pt-PT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'2.3'!$A$5:$A$13</c:f>
              <c:numCache>
                <c:formatCode>0.00</c:formatCode>
                <c:ptCount val="9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2.8</c:v>
                </c:pt>
                <c:pt idx="7">
                  <c:v>3</c:v>
                </c:pt>
                <c:pt idx="8">
                  <c:v>3.1</c:v>
                </c:pt>
              </c:numCache>
            </c:numRef>
          </c:xVal>
          <c:yVal>
            <c:numRef>
              <c:f>'2.3'!$E$5:$E$13</c:f>
              <c:numCache>
                <c:formatCode>0.000</c:formatCode>
                <c:ptCount val="9"/>
                <c:pt idx="0">
                  <c:v>-1.5141277326297755</c:v>
                </c:pt>
                <c:pt idx="1">
                  <c:v>-1.1394342831883648</c:v>
                </c:pt>
                <c:pt idx="2">
                  <c:v>-0.75502258427803282</c:v>
                </c:pt>
                <c:pt idx="3">
                  <c:v>0</c:v>
                </c:pt>
                <c:pt idx="4">
                  <c:v>0.74193734472937733</c:v>
                </c:pt>
                <c:pt idx="5">
                  <c:v>1.4861396960896067</c:v>
                </c:pt>
                <c:pt idx="6">
                  <c:v>1.9315214116032138</c:v>
                </c:pt>
                <c:pt idx="7">
                  <c:v>2.2407096892759584</c:v>
                </c:pt>
                <c:pt idx="8">
                  <c:v>2.388762789235098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091-4051-91D0-EFEAA33AF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777648"/>
        <c:axId val="360183736"/>
      </c:scatterChart>
      <c:valAx>
        <c:axId val="53377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0183736"/>
        <c:crossesAt val="-2"/>
        <c:crossBetween val="midCat"/>
      </c:valAx>
      <c:valAx>
        <c:axId val="36018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Ln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377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'2.3'!$F$1</c:f>
              <c:strCache>
                <c:ptCount val="1"/>
                <c:pt idx="0">
                  <c:v>Vs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633373128188621"/>
                  <c:y val="0.11840190188992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'2.3'!$D$5:$D$14</c:f>
              <c:numCache>
                <c:formatCode>0.000</c:formatCode>
                <c:ptCount val="10"/>
                <c:pt idx="0">
                  <c:v>0.26737967914438532</c:v>
                </c:pt>
                <c:pt idx="1">
                  <c:v>1.25</c:v>
                </c:pt>
                <c:pt idx="2">
                  <c:v>1.2765957446808507</c:v>
                </c:pt>
                <c:pt idx="3">
                  <c:v>1.06</c:v>
                </c:pt>
                <c:pt idx="4">
                  <c:v>1.0476190476190477</c:v>
                </c:pt>
                <c:pt idx="5">
                  <c:v>1.0497737556561084</c:v>
                </c:pt>
                <c:pt idx="6">
                  <c:v>1.1980676328502424</c:v>
                </c:pt>
                <c:pt idx="7">
                  <c:v>1.3297872340425521</c:v>
                </c:pt>
                <c:pt idx="8">
                  <c:v>1.3761467889908243</c:v>
                </c:pt>
                <c:pt idx="9">
                  <c:v>0.60344827586206784</c:v>
                </c:pt>
              </c:numCache>
            </c:numRef>
          </c:xVal>
          <c:yVal>
            <c:numRef>
              <c:f>'2.3'!$F$5:$F$14</c:f>
              <c:numCache>
                <c:formatCode>0.000</c:formatCode>
                <c:ptCount val="10"/>
                <c:pt idx="0">
                  <c:v>0</c:v>
                </c:pt>
                <c:pt idx="1">
                  <c:v>2.4999999999999911</c:v>
                </c:pt>
                <c:pt idx="2">
                  <c:v>2.553191489361708</c:v>
                </c:pt>
                <c:pt idx="3">
                  <c:v>2</c:v>
                </c:pt>
                <c:pt idx="4">
                  <c:v>2.4761904761904776</c:v>
                </c:pt>
                <c:pt idx="5">
                  <c:v>2.2624434389140271</c:v>
                </c:pt>
                <c:pt idx="6">
                  <c:v>2.657004830917876</c:v>
                </c:pt>
                <c:pt idx="7">
                  <c:v>2.6595744680851037</c:v>
                </c:pt>
                <c:pt idx="8">
                  <c:v>3.2568807339449513</c:v>
                </c:pt>
                <c:pt idx="9">
                  <c:v>1.2499999999999991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D5-465A-BFAD-0B75F6D36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189176"/>
        <c:axId val="603186616"/>
      </c:scatterChart>
      <c:valAx>
        <c:axId val="603189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miu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3186616"/>
        <c:crosses val="autoZero"/>
        <c:crossBetween val="midCat"/>
      </c:valAx>
      <c:valAx>
        <c:axId val="60318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Vs</a:t>
                </a:r>
              </a:p>
            </c:rich>
          </c:tx>
          <c:layout>
            <c:manualLayout>
              <c:xMode val="edge"/>
              <c:yMode val="edge"/>
              <c:x val="2.4985803520726858E-2"/>
              <c:y val="0.320499724768446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3189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reactor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'2.1'!$E$1</c:f>
              <c:strCache>
                <c:ptCount val="1"/>
                <c:pt idx="0">
                  <c:v>Ln X1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600280164374103"/>
                  <c:y val="5.660231847200015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0,6061</a:t>
                    </a:r>
                    <a:r>
                      <a:rPr lang="en-US" baseline="0"/>
                      <a:t>x - 3,3894</a:t>
                    </a:r>
                    <a:br>
                      <a:rPr lang="en-US" baseline="0"/>
                    </a:br>
                    <a:r>
                      <a:rPr lang="en-US" baseline="0"/>
                      <a:t>R² = 0,9991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'2.1'!$A$2:$A$11</c:f>
              <c:numCache>
                <c:formatCode>0.0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</c:numCache>
            </c:numRef>
          </c:xVal>
          <c:yVal>
            <c:numRef>
              <c:f>'2.1'!$E$2:$E$11</c:f>
              <c:numCache>
                <c:formatCode>0.000</c:formatCode>
                <c:ptCount val="10"/>
                <c:pt idx="0">
                  <c:v>-3.3730265046954591</c:v>
                </c:pt>
                <c:pt idx="1">
                  <c:v>-3.0853444322436778</c:v>
                </c:pt>
                <c:pt idx="2">
                  <c:v>-2.7668907011251433</c:v>
                </c:pt>
                <c:pt idx="3">
                  <c:v>-2.5257286443082552</c:v>
                </c:pt>
                <c:pt idx="4">
                  <c:v>-2.1690537003695227</c:v>
                </c:pt>
                <c:pt idx="5">
                  <c:v>-1.9066894359020319</c:v>
                </c:pt>
                <c:pt idx="6">
                  <c:v>-1.5538680612792897</c:v>
                </c:pt>
                <c:pt idx="7">
                  <c:v>-1.2729656758128873</c:v>
                </c:pt>
                <c:pt idx="8">
                  <c:v>-0.91629073187415511</c:v>
                </c:pt>
                <c:pt idx="9">
                  <c:v>-0.68744915944530749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F2A-BFEB-A7E5BD50E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776688"/>
        <c:axId val="395697008"/>
      </c:scatterChart>
      <c:valAx>
        <c:axId val="53377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95697008"/>
        <c:crossesAt val="-4"/>
        <c:crossBetween val="midCat"/>
      </c:valAx>
      <c:valAx>
        <c:axId val="39569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Ln 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377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reactor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'2.1'!$E$1</c:f>
              <c:strCache>
                <c:ptCount val="1"/>
                <c:pt idx="0">
                  <c:v>Ln X1</c:v>
                </c:pt>
              </c:strCache>
            </c:strRef>
          </c:tx>
          <c:spPr>
            <a:ln>
              <a:noFill/>
            </a:ln>
          </c:spPr>
          <c:xVal>
            <c:numRef>
              <c:f>'2.1'!$A$2:$A$13</c:f>
              <c:numCache>
                <c:formatCode>0.0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'2.1'!$E$2:$E$13</c:f>
              <c:numCache>
                <c:formatCode>0.000</c:formatCode>
                <c:ptCount val="12"/>
                <c:pt idx="0">
                  <c:v>-3.3730265046954591</c:v>
                </c:pt>
                <c:pt idx="1">
                  <c:v>-3.0853444322436778</c:v>
                </c:pt>
                <c:pt idx="2">
                  <c:v>-2.7668907011251433</c:v>
                </c:pt>
                <c:pt idx="3">
                  <c:v>-2.5257286443082552</c:v>
                </c:pt>
                <c:pt idx="4">
                  <c:v>-2.1690537003695227</c:v>
                </c:pt>
                <c:pt idx="5">
                  <c:v>-1.9066894359020319</c:v>
                </c:pt>
                <c:pt idx="6">
                  <c:v>-1.5538680612792897</c:v>
                </c:pt>
                <c:pt idx="7">
                  <c:v>-1.2729656758128873</c:v>
                </c:pt>
                <c:pt idx="8">
                  <c:v>-0.91629073187415511</c:v>
                </c:pt>
                <c:pt idx="9">
                  <c:v>-0.68744915944530749</c:v>
                </c:pt>
                <c:pt idx="10">
                  <c:v>-0.5203950747821412</c:v>
                </c:pt>
                <c:pt idx="11">
                  <c:v>-0.5203950747821412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6BC-4A57-98D2-7DD2B4E5D56F}"/>
            </c:ext>
          </c:extLst>
        </c:ser>
        <c:ser>
          <c:idx val="0"/>
          <c:order val="1"/>
          <c:tx>
            <c:strRef>
              <c:f>'2.1'!$E$1</c:f>
              <c:strCache>
                <c:ptCount val="1"/>
                <c:pt idx="0">
                  <c:v>Ln X1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600280164374103"/>
                  <c:y val="5.660231847200015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0,6061</a:t>
                    </a:r>
                    <a:r>
                      <a:rPr lang="en-US" baseline="0"/>
                      <a:t>x - 3,3894</a:t>
                    </a:r>
                    <a:br>
                      <a:rPr lang="en-US" baseline="0"/>
                    </a:br>
                    <a:r>
                      <a:rPr lang="en-US" baseline="0"/>
                      <a:t>R² = 0,9991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'2.1'!$A$2:$A$11</c:f>
              <c:numCache>
                <c:formatCode>0.0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</c:numCache>
            </c:numRef>
          </c:xVal>
          <c:yVal>
            <c:numRef>
              <c:f>'2.1'!$E$2:$E$11</c:f>
              <c:numCache>
                <c:formatCode>0.000</c:formatCode>
                <c:ptCount val="10"/>
                <c:pt idx="0">
                  <c:v>-3.3730265046954591</c:v>
                </c:pt>
                <c:pt idx="1">
                  <c:v>-3.0853444322436778</c:v>
                </c:pt>
                <c:pt idx="2">
                  <c:v>-2.7668907011251433</c:v>
                </c:pt>
                <c:pt idx="3">
                  <c:v>-2.5257286443082552</c:v>
                </c:pt>
                <c:pt idx="4">
                  <c:v>-2.1690537003695227</c:v>
                </c:pt>
                <c:pt idx="5">
                  <c:v>-1.9066894359020319</c:v>
                </c:pt>
                <c:pt idx="6">
                  <c:v>-1.5538680612792897</c:v>
                </c:pt>
                <c:pt idx="7">
                  <c:v>-1.2729656758128873</c:v>
                </c:pt>
                <c:pt idx="8">
                  <c:v>-0.91629073187415511</c:v>
                </c:pt>
                <c:pt idx="9">
                  <c:v>-0.68744915944530749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BC-4A57-98D2-7DD2B4E5D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776688"/>
        <c:axId val="395697008"/>
      </c:scatterChart>
      <c:valAx>
        <c:axId val="53377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95697008"/>
        <c:crossesAt val="-4"/>
        <c:crossBetween val="midCat"/>
      </c:valAx>
      <c:valAx>
        <c:axId val="39569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Ln 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377668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reactor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'2.1'!$F$1</c:f>
              <c:strCache>
                <c:ptCount val="1"/>
                <c:pt idx="0">
                  <c:v>X2 (mg/ml)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'2.1'!$A$2:$A$18</c:f>
              <c:numCache>
                <c:formatCode>0.0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'2.1'!$F$2:$F$18</c:f>
              <c:numCache>
                <c:formatCode>0.000</c:formatCode>
                <c:ptCount val="17"/>
                <c:pt idx="0">
                  <c:v>3.4285714285714287E-2</c:v>
                </c:pt>
                <c:pt idx="1">
                  <c:v>3.4285714285714287E-2</c:v>
                </c:pt>
                <c:pt idx="2">
                  <c:v>3.4285714285714287E-2</c:v>
                </c:pt>
                <c:pt idx="3">
                  <c:v>4.0000000000000008E-2</c:v>
                </c:pt>
                <c:pt idx="4">
                  <c:v>6.2857142857142861E-2</c:v>
                </c:pt>
                <c:pt idx="5">
                  <c:v>7.4285714285714302E-2</c:v>
                </c:pt>
                <c:pt idx="6">
                  <c:v>0.10285714285714286</c:v>
                </c:pt>
                <c:pt idx="7">
                  <c:v>0.1485714285714286</c:v>
                </c:pt>
                <c:pt idx="8">
                  <c:v>0.18285714285714288</c:v>
                </c:pt>
                <c:pt idx="9">
                  <c:v>0.24571428571428575</c:v>
                </c:pt>
                <c:pt idx="10">
                  <c:v>0.2742857142857143</c:v>
                </c:pt>
                <c:pt idx="11">
                  <c:v>0.28571428571428575</c:v>
                </c:pt>
                <c:pt idx="12">
                  <c:v>0.29714285714285721</c:v>
                </c:pt>
                <c:pt idx="13">
                  <c:v>0.34285714285714286</c:v>
                </c:pt>
                <c:pt idx="14">
                  <c:v>0.48000000000000004</c:v>
                </c:pt>
                <c:pt idx="15">
                  <c:v>0.57142857142857151</c:v>
                </c:pt>
                <c:pt idx="16">
                  <c:v>0.57142857142857151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71-4B19-B15F-A89D2C040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04592"/>
        <c:axId val="447748344"/>
      </c:scatterChart>
      <c:valAx>
        <c:axId val="3808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7748344"/>
        <c:crosses val="autoZero"/>
        <c:crossBetween val="midCat"/>
      </c:valAx>
      <c:valAx>
        <c:axId val="4477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X2 (mg/ml)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08045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reactor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'2.1'!$G$1</c:f>
              <c:strCache>
                <c:ptCount val="1"/>
                <c:pt idx="0">
                  <c:v>ln 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37350361541056498"/>
                  <c:y val="3.9495180192817392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= 0,591x </a:t>
                    </a:r>
                    <a:r>
                      <a:rPr lang="en-US" baseline="0"/>
                      <a:t>- 4,0402</a:t>
                    </a:r>
                    <a:br>
                      <a:rPr lang="en-US" baseline="0"/>
                    </a:br>
                    <a:r>
                      <a:rPr lang="en-US" baseline="0"/>
                      <a:t>R² = 0,9922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'2.1'!$A$5:$A$11</c:f>
              <c:numCache>
                <c:formatCode>0.0</c:formatCode>
                <c:ptCount val="7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</c:numCache>
            </c:numRef>
          </c:xVal>
          <c:yVal>
            <c:numRef>
              <c:f>'2.1'!$G$5:$G$11</c:f>
              <c:numCache>
                <c:formatCode>0.000</c:formatCode>
                <c:ptCount val="7"/>
                <c:pt idx="0">
                  <c:v>-3.2188758248682006</c:v>
                </c:pt>
                <c:pt idx="1">
                  <c:v>-2.7668907011251433</c:v>
                </c:pt>
                <c:pt idx="2">
                  <c:v>-2.5998366164619773</c:v>
                </c:pt>
                <c:pt idx="3">
                  <c:v>-2.2744142160273495</c:v>
                </c:pt>
                <c:pt idx="4">
                  <c:v>-1.9066894359020319</c:v>
                </c:pt>
                <c:pt idx="5">
                  <c:v>-1.6990500711237873</c:v>
                </c:pt>
                <c:pt idx="6">
                  <c:v>-1.4035858582299514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C7-406F-9175-5E1F06E75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776688"/>
        <c:axId val="395697008"/>
      </c:scatterChart>
      <c:valAx>
        <c:axId val="53377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95697008"/>
        <c:crossesAt val="-4"/>
        <c:crossBetween val="midCat"/>
      </c:valAx>
      <c:valAx>
        <c:axId val="39569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Ln 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377668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reactor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'2.1'!$G$1</c:f>
              <c:strCache>
                <c:ptCount val="1"/>
                <c:pt idx="0">
                  <c:v>ln 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'2.1'!$A$2:$A$18</c:f>
              <c:numCache>
                <c:formatCode>0.0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'2.1'!$G$2:$G$18</c:f>
              <c:numCache>
                <c:formatCode>0.000</c:formatCode>
                <c:ptCount val="17"/>
                <c:pt idx="0">
                  <c:v>-3.3730265046954591</c:v>
                </c:pt>
                <c:pt idx="1">
                  <c:v>-3.3730265046954591</c:v>
                </c:pt>
                <c:pt idx="2">
                  <c:v>-3.3730265046954591</c:v>
                </c:pt>
                <c:pt idx="3">
                  <c:v>-3.2188758248682006</c:v>
                </c:pt>
                <c:pt idx="4">
                  <c:v>-2.7668907011251433</c:v>
                </c:pt>
                <c:pt idx="5">
                  <c:v>-2.5998366164619773</c:v>
                </c:pt>
                <c:pt idx="6">
                  <c:v>-2.2744142160273495</c:v>
                </c:pt>
                <c:pt idx="7">
                  <c:v>-1.9066894359020319</c:v>
                </c:pt>
                <c:pt idx="8">
                  <c:v>-1.6990500711237873</c:v>
                </c:pt>
                <c:pt idx="9">
                  <c:v>-1.4035858582299514</c:v>
                </c:pt>
                <c:pt idx="10">
                  <c:v>-1.2935849630156231</c:v>
                </c:pt>
                <c:pt idx="11">
                  <c:v>-1.2527629684953678</c:v>
                </c:pt>
                <c:pt idx="12">
                  <c:v>-1.2135422553420865</c:v>
                </c:pt>
                <c:pt idx="13">
                  <c:v>-1.0704414117014134</c:v>
                </c:pt>
                <c:pt idx="14">
                  <c:v>-0.73396917508020032</c:v>
                </c:pt>
                <c:pt idx="15">
                  <c:v>-0.55961578793542255</c:v>
                </c:pt>
                <c:pt idx="16">
                  <c:v>-0.55961578793542255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A3-48B9-8356-25E31781E982}"/>
            </c:ext>
          </c:extLst>
        </c:ser>
        <c:ser>
          <c:idx val="0"/>
          <c:order val="1"/>
          <c:tx>
            <c:strRef>
              <c:f>'2.1'!$G$1</c:f>
              <c:strCache>
                <c:ptCount val="1"/>
                <c:pt idx="0">
                  <c:v>ln 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12956209982427577"/>
                  <c:y val="-4.7251620985350726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= 0,591x </a:t>
                    </a:r>
                    <a:r>
                      <a:rPr lang="en-US" baseline="0"/>
                      <a:t>- 4,0402</a:t>
                    </a:r>
                    <a:br>
                      <a:rPr lang="en-US" baseline="0"/>
                    </a:br>
                    <a:r>
                      <a:rPr lang="en-US" baseline="0"/>
                      <a:t>R² = 0,9922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'2.1'!$A$5:$A$11</c:f>
              <c:numCache>
                <c:formatCode>0.0</c:formatCode>
                <c:ptCount val="7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</c:numCache>
            </c:numRef>
          </c:xVal>
          <c:yVal>
            <c:numRef>
              <c:f>'2.1'!$G$5:$G$11</c:f>
              <c:numCache>
                <c:formatCode>0.000</c:formatCode>
                <c:ptCount val="7"/>
                <c:pt idx="0">
                  <c:v>-3.2188758248682006</c:v>
                </c:pt>
                <c:pt idx="1">
                  <c:v>-2.7668907011251433</c:v>
                </c:pt>
                <c:pt idx="2">
                  <c:v>-2.5998366164619773</c:v>
                </c:pt>
                <c:pt idx="3">
                  <c:v>-2.2744142160273495</c:v>
                </c:pt>
                <c:pt idx="4">
                  <c:v>-1.9066894359020319</c:v>
                </c:pt>
                <c:pt idx="5">
                  <c:v>-1.6990500711237873</c:v>
                </c:pt>
                <c:pt idx="6">
                  <c:v>-1.4035858582299514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A3-48B9-8356-25E31781E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776688"/>
        <c:axId val="395697008"/>
      </c:scatterChart>
      <c:valAx>
        <c:axId val="53377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95697008"/>
        <c:crossesAt val="-4"/>
        <c:crossBetween val="midCat"/>
      </c:valAx>
      <c:valAx>
        <c:axId val="39569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Ln 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377668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'2.2'!$G$1</c:f>
              <c:strCache>
                <c:ptCount val="1"/>
                <c:pt idx="0">
                  <c:v>1/miu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75179954357557"/>
                  <c:y val="2.2829365264253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'2.2'!$F$2:$F$9</c:f>
              <c:numCache>
                <c:formatCode>0.000</c:formatCode>
                <c:ptCount val="8"/>
                <c:pt idx="1">
                  <c:v>0.10460251046025104</c:v>
                </c:pt>
                <c:pt idx="2">
                  <c:v>0.11185682326621925</c:v>
                </c:pt>
                <c:pt idx="3">
                  <c:v>0.12422360248447203</c:v>
                </c:pt>
                <c:pt idx="4">
                  <c:v>0.14684287812041116</c:v>
                </c:pt>
                <c:pt idx="5">
                  <c:v>0.19607843137254904</c:v>
                </c:pt>
                <c:pt idx="6">
                  <c:v>0.34482758620689657</c:v>
                </c:pt>
                <c:pt idx="7">
                  <c:v>1.4492753623188408</c:v>
                </c:pt>
              </c:numCache>
            </c:numRef>
          </c:xVal>
          <c:yVal>
            <c:numRef>
              <c:f>'2.2'!$G$2:$G$9</c:f>
              <c:numCache>
                <c:formatCode>0.000</c:formatCode>
                <c:ptCount val="8"/>
                <c:pt idx="1">
                  <c:v>6.9999999999999991</c:v>
                </c:pt>
                <c:pt idx="2">
                  <c:v>6.666666666666667</c:v>
                </c:pt>
                <c:pt idx="3">
                  <c:v>6.4444444444444464</c:v>
                </c:pt>
                <c:pt idx="4">
                  <c:v>6.1428571428571423</c:v>
                </c:pt>
                <c:pt idx="5">
                  <c:v>7.375</c:v>
                </c:pt>
                <c:pt idx="6">
                  <c:v>6.916666666666667</c:v>
                </c:pt>
                <c:pt idx="7">
                  <c:v>10.736842105263154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61-4B56-AFB6-4085A6E68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310224"/>
        <c:axId val="559312784"/>
      </c:scatterChart>
      <c:valAx>
        <c:axId val="55931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1/S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9312784"/>
        <c:crosses val="autoZero"/>
        <c:crossBetween val="midCat"/>
      </c:valAx>
      <c:valAx>
        <c:axId val="55931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1/miu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931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'2.2'!$B$1</c:f>
              <c:strCache>
                <c:ptCount val="1"/>
                <c:pt idx="0">
                  <c:v>X (g/L)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'2.2'!$A$2:$A$12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'2.2'!$B$2:$B$12</c:f>
              <c:numCache>
                <c:formatCode>0.00</c:formatCode>
                <c:ptCount val="11"/>
                <c:pt idx="0">
                  <c:v>0.1</c:v>
                </c:pt>
                <c:pt idx="1">
                  <c:v>0.14000000000000001</c:v>
                </c:pt>
                <c:pt idx="2">
                  <c:v>0.2</c:v>
                </c:pt>
                <c:pt idx="3">
                  <c:v>0.28999999999999998</c:v>
                </c:pt>
                <c:pt idx="4">
                  <c:v>0.43</c:v>
                </c:pt>
                <c:pt idx="5">
                  <c:v>0.59</c:v>
                </c:pt>
                <c:pt idx="6">
                  <c:v>0.83</c:v>
                </c:pt>
                <c:pt idx="7">
                  <c:v>1.02</c:v>
                </c:pt>
                <c:pt idx="8">
                  <c:v>1.1000000000000001</c:v>
                </c:pt>
                <c:pt idx="9">
                  <c:v>1.0900000000000001</c:v>
                </c:pt>
                <c:pt idx="10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44-4682-997D-14E67135E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316304"/>
        <c:axId val="559318224"/>
      </c:scatterChart>
      <c:scatterChart>
        <c:scatterStyle val="lineMarker"/>
        <c:varyColors val="0"/>
        <c:ser>
          <c:idx val="1"/>
          <c:order val="1"/>
          <c:tx>
            <c:strRef>
              <c:f>'2.2'!$C$1</c:f>
              <c:strCache>
                <c:ptCount val="1"/>
                <c:pt idx="0">
                  <c:v>S (g/L)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'2.2'!$A$2:$A$12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'2.2'!$C$2:$C$12</c:f>
              <c:numCache>
                <c:formatCode>0.00</c:formatCode>
                <c:ptCount val="11"/>
                <c:pt idx="0">
                  <c:v>10</c:v>
                </c:pt>
                <c:pt idx="1">
                  <c:v>9.56</c:v>
                </c:pt>
                <c:pt idx="2">
                  <c:v>8.94</c:v>
                </c:pt>
                <c:pt idx="3">
                  <c:v>8.0500000000000007</c:v>
                </c:pt>
                <c:pt idx="4">
                  <c:v>6.81</c:v>
                </c:pt>
                <c:pt idx="5">
                  <c:v>5.0999999999999996</c:v>
                </c:pt>
                <c:pt idx="6">
                  <c:v>2.9</c:v>
                </c:pt>
                <c:pt idx="7">
                  <c:v>0.69</c:v>
                </c:pt>
                <c:pt idx="8">
                  <c:v>0.02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44-4682-997D-14E67135E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068560"/>
        <c:axId val="576062160"/>
      </c:scatterChart>
      <c:valAx>
        <c:axId val="55931630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9318224"/>
        <c:crosses val="autoZero"/>
        <c:crossBetween val="midCat"/>
      </c:valAx>
      <c:valAx>
        <c:axId val="5593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X (mg/ml)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9316304"/>
        <c:crosses val="autoZero"/>
        <c:crossBetween val="midCat"/>
      </c:valAx>
      <c:valAx>
        <c:axId val="5760621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 (mg/ml)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6068560"/>
        <c:crosses val="max"/>
        <c:crossBetween val="midCat"/>
      </c:valAx>
      <c:valAx>
        <c:axId val="576068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606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'2.2'!$I$1</c:f>
              <c:strCache>
                <c:ptCount val="1"/>
                <c:pt idx="0">
                  <c:v>miu (euler)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292757574914448"/>
                  <c:y val="0.118549807442294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'2.2'!$H$2:$H$9</c:f>
              <c:numCache>
                <c:formatCode>0.000</c:formatCode>
                <c:ptCount val="8"/>
                <c:pt idx="1">
                  <c:v>1.4943215780035865E-2</c:v>
                </c:pt>
                <c:pt idx="2">
                  <c:v>1.6778523489932886E-2</c:v>
                </c:pt>
                <c:pt idx="3">
                  <c:v>1.9276076247590482E-2</c:v>
                </c:pt>
                <c:pt idx="4">
                  <c:v>2.3904654577741356E-2</c:v>
                </c:pt>
                <c:pt idx="5">
                  <c:v>2.6586905948820207E-2</c:v>
                </c:pt>
                <c:pt idx="6">
                  <c:v>4.9854590776900708E-2</c:v>
                </c:pt>
                <c:pt idx="7">
                  <c:v>0.13498152884342149</c:v>
                </c:pt>
              </c:numCache>
            </c:numRef>
          </c:xVal>
          <c:yVal>
            <c:numRef>
              <c:f>'2.2'!$I$2:$I$9</c:f>
              <c:numCache>
                <c:formatCode>0.000</c:formatCode>
                <c:ptCount val="8"/>
                <c:pt idx="1">
                  <c:v>0.14285714285714288</c:v>
                </c:pt>
                <c:pt idx="2">
                  <c:v>0.15</c:v>
                </c:pt>
                <c:pt idx="3">
                  <c:v>0.1551724137931034</c:v>
                </c:pt>
                <c:pt idx="4">
                  <c:v>0.16279069767441862</c:v>
                </c:pt>
                <c:pt idx="5">
                  <c:v>0.13559322033898305</c:v>
                </c:pt>
                <c:pt idx="6">
                  <c:v>0.14457831325301204</c:v>
                </c:pt>
                <c:pt idx="7">
                  <c:v>9.3137254901960814E-2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2-4B58-9833-9CE3A91B9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12400"/>
        <c:axId val="611112720"/>
      </c:scatterChart>
      <c:valAx>
        <c:axId val="61111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miu/S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11112720"/>
        <c:crosses val="autoZero"/>
        <c:crossBetween val="midCat"/>
      </c:valAx>
      <c:valAx>
        <c:axId val="6111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miu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1111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image" Target="../media/image4.png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95250</xdr:rowOff>
    </xdr:from>
    <xdr:to>
      <xdr:col>11</xdr:col>
      <xdr:colOff>10697</xdr:colOff>
      <xdr:row>20</xdr:row>
      <xdr:rowOff>74749</xdr:rowOff>
    </xdr:to>
    <xdr:sp macro="" textlink="">
      <xdr:nvSpPr>
        <xdr:cNvPr id="6" name="CaixaDeTexto 7">
          <a:extLst>
            <a:ext uri="{FF2B5EF4-FFF2-40B4-BE49-F238E27FC236}">
              <a16:creationId xmlns:a16="http://schemas.microsoft.com/office/drawing/2014/main" id="{5F9A00F4-82EB-4798-A90E-512FEC9597E5}"/>
            </a:ext>
          </a:extLst>
        </xdr:cNvPr>
        <xdr:cNvSpPr txBox="1"/>
      </xdr:nvSpPr>
      <xdr:spPr>
        <a:xfrm>
          <a:off x="133350" y="95250"/>
          <a:ext cx="6582947" cy="3789499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spcAft>
              <a:spcPts val="1200"/>
            </a:spcAft>
          </a:pPr>
          <a:r>
            <a:rPr lang="en-GB" sz="1200" b="1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Problem 2.1</a:t>
          </a:r>
          <a:endParaRPr lang="pt-PT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marL="270510" indent="-270510" algn="just">
            <a:spcBef>
              <a:spcPts val="600"/>
            </a:spcBef>
            <a:spcAft>
              <a:spcPts val="1200"/>
            </a:spcAft>
            <a:tabLst>
              <a:tab pos="449580" algn="l"/>
            </a:tabLst>
          </a:pPr>
          <a:r>
            <a:rPr lang="en-GB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A batch reactor containing 0.3% (w/v) glucose and a simple medium is inoculated with a culture grown in a medium of the same composition. Optical density (OD) at 420 nm as a function of time evolves as shown in the Table (column 1).</a:t>
          </a:r>
          <a:endParaRPr lang="pt-PT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marL="270510" indent="-270510" algn="just">
            <a:spcBef>
              <a:spcPts val="600"/>
            </a:spcBef>
            <a:spcAft>
              <a:spcPts val="1200"/>
            </a:spcAft>
            <a:tabLst>
              <a:tab pos="449580" algn="l"/>
            </a:tabLst>
          </a:pPr>
          <a:r>
            <a:rPr lang="en-GB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The same strain, this time cultivated in complex medium, is inoculated in another batch reactor containing a mixture of glucose 0.15% (w/v) and lactose 0.15% (w/v). The evolution of optical density, at 420 nm, as a function of time is represented in the Table (column 2). If there is a linear relationship between optical density and cell concentration where 0.175 (OD) corresponds to 0.1 mg cells per ml, calculate:</a:t>
          </a:r>
          <a:endParaRPr lang="pt-PT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marL="342900" lvl="0" indent="-342900" algn="just">
            <a:spcBef>
              <a:spcPts val="600"/>
            </a:spcBef>
            <a:spcAft>
              <a:spcPts val="1200"/>
            </a:spcAft>
            <a:buFont typeface="+mj-lt"/>
            <a:buAutoNum type="alphaLcParenR"/>
            <a:tabLst>
              <a:tab pos="457200" algn="l"/>
            </a:tabLst>
          </a:pPr>
          <a:r>
            <a:rPr lang="en-GB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The maximum specific growth rate, </a:t>
          </a:r>
          <a:r>
            <a:rPr lang="pt-PT" sz="1200">
              <a:effectLst/>
              <a:latin typeface="Symbol" panose="05050102010706020507" pitchFamily="18" charset="2"/>
              <a:ea typeface="Times New Roman" panose="02020603050405020304" pitchFamily="18" charset="0"/>
            </a:rPr>
            <a:t>m</a:t>
          </a:r>
          <a:r>
            <a:rPr lang="en-GB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max</a:t>
          </a:r>
          <a:r>
            <a:rPr lang="en-GB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;</a:t>
          </a:r>
          <a:endParaRPr lang="pt-PT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marL="342900" lvl="0" indent="-342900" algn="just">
            <a:spcBef>
              <a:spcPts val="600"/>
            </a:spcBef>
            <a:spcAft>
              <a:spcPts val="1200"/>
            </a:spcAft>
            <a:buFont typeface="+mj-lt"/>
            <a:buAutoNum type="alphaLcParenR"/>
            <a:tabLst>
              <a:tab pos="457200" algn="l"/>
            </a:tabLst>
          </a:pPr>
          <a:r>
            <a:rPr lang="pt-PT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The adaptation time, t</a:t>
          </a:r>
          <a:r>
            <a:rPr lang="pt-PT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lag</a:t>
          </a:r>
          <a:r>
            <a:rPr lang="pt-PT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;</a:t>
          </a:r>
        </a:p>
        <a:p>
          <a:pPr marL="342900" lvl="0" indent="-342900" algn="just">
            <a:spcBef>
              <a:spcPts val="600"/>
            </a:spcBef>
            <a:spcAft>
              <a:spcPts val="1200"/>
            </a:spcAft>
            <a:buFont typeface="+mj-lt"/>
            <a:buAutoNum type="alphaLcParenR"/>
            <a:tabLst>
              <a:tab pos="457200" algn="l"/>
            </a:tabLst>
          </a:pPr>
          <a:r>
            <a:rPr lang="en-GB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The growth yield coefficient, Yx/s, assuming complete substrate exhaustion in each case.</a:t>
          </a:r>
          <a:endParaRPr lang="pt-PT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marL="342900" lvl="0" indent="-342900" algn="just">
            <a:spcBef>
              <a:spcPts val="600"/>
            </a:spcBef>
            <a:spcAft>
              <a:spcPts val="1200"/>
            </a:spcAft>
            <a:buFont typeface="+mj-lt"/>
            <a:buAutoNum type="alphaLcParenR"/>
            <a:tabLst>
              <a:tab pos="457200" algn="l"/>
            </a:tabLst>
          </a:pPr>
          <a:r>
            <a:rPr lang="en-GB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Explain the shape of the curves in each case.</a:t>
          </a:r>
          <a:endParaRPr lang="pt-PT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1</xdr:colOff>
      <xdr:row>0</xdr:row>
      <xdr:rowOff>0</xdr:rowOff>
    </xdr:from>
    <xdr:to>
      <xdr:col>20</xdr:col>
      <xdr:colOff>266701</xdr:colOff>
      <xdr:row>8</xdr:row>
      <xdr:rowOff>93366</xdr:rowOff>
    </xdr:to>
    <xdr:sp macro="" textlink="">
      <xdr:nvSpPr>
        <xdr:cNvPr id="7" name="CaixaDeTexto 10">
          <a:extLst>
            <a:ext uri="{FF2B5EF4-FFF2-40B4-BE49-F238E27FC236}">
              <a16:creationId xmlns:a16="http://schemas.microsoft.com/office/drawing/2014/main" id="{E31AE7CA-8EC4-4016-83C8-24ED16F52FA4}"/>
            </a:ext>
          </a:extLst>
        </xdr:cNvPr>
        <xdr:cNvSpPr txBox="1"/>
      </xdr:nvSpPr>
      <xdr:spPr>
        <a:xfrm>
          <a:off x="7315201" y="0"/>
          <a:ext cx="5143500" cy="1617366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ct val="150000"/>
            </a:lnSpc>
            <a:spcAft>
              <a:spcPts val="1200"/>
            </a:spcAft>
          </a:pPr>
          <a:r>
            <a:rPr lang="pt-PT" sz="1200" b="1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Problem 2.2</a:t>
          </a:r>
          <a:endParaRPr lang="pt-PT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marL="270510" indent="-270510" algn="just">
            <a:lnSpc>
              <a:spcPct val="150000"/>
            </a:lnSpc>
            <a:spcBef>
              <a:spcPts val="600"/>
            </a:spcBef>
            <a:spcAft>
              <a:spcPts val="1200"/>
            </a:spcAft>
            <a:tabLst>
              <a:tab pos="449580" algn="l"/>
            </a:tabLst>
          </a:pPr>
          <a:r>
            <a:rPr lang="en-GB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A certain microorganism was cultured in a batch reactor for 20 h. Samples were taken every 2 hours to measure cell and substrate concentration. Assess the degree of substrate limitation over time and calculate the maximum specific growth rate as well as the Monod constant.</a:t>
          </a:r>
          <a:endParaRPr lang="pt-PT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12</xdr:col>
      <xdr:colOff>0</xdr:colOff>
      <xdr:row>9</xdr:row>
      <xdr:rowOff>180976</xdr:rowOff>
    </xdr:from>
    <xdr:to>
      <xdr:col>22</xdr:col>
      <xdr:colOff>142875</xdr:colOff>
      <xdr:row>21</xdr:row>
      <xdr:rowOff>120592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C8B4CBEE-8F64-4C60-8850-CA100D3B8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895476"/>
          <a:ext cx="6238875" cy="22256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349251</xdr:colOff>
      <xdr:row>0</xdr:row>
      <xdr:rowOff>21166</xdr:rowOff>
    </xdr:from>
    <xdr:to>
      <xdr:col>33</xdr:col>
      <xdr:colOff>148167</xdr:colOff>
      <xdr:row>16</xdr:row>
      <xdr:rowOff>191560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2A50B7-DADD-4E7F-BF73-3FBD5C248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179917</xdr:colOff>
      <xdr:row>0</xdr:row>
      <xdr:rowOff>0</xdr:rowOff>
    </xdr:from>
    <xdr:to>
      <xdr:col>24</xdr:col>
      <xdr:colOff>359834</xdr:colOff>
      <xdr:row>16</xdr:row>
      <xdr:rowOff>128060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86716E9-73EA-476B-8BC4-518E69847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603249</xdr:colOff>
      <xdr:row>0</xdr:row>
      <xdr:rowOff>0</xdr:rowOff>
    </xdr:from>
    <xdr:to>
      <xdr:col>16</xdr:col>
      <xdr:colOff>169332</xdr:colOff>
      <xdr:row>16</xdr:row>
      <xdr:rowOff>128060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1D57A05-9598-4994-B2F5-1A495BB784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370416</xdr:colOff>
      <xdr:row>16</xdr:row>
      <xdr:rowOff>178857</xdr:rowOff>
    </xdr:from>
    <xdr:to>
      <xdr:col>33</xdr:col>
      <xdr:colOff>169333</xdr:colOff>
      <xdr:row>32</xdr:row>
      <xdr:rowOff>105832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4ED6982-432F-4321-981F-0170C2BBE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190498</xdr:colOff>
      <xdr:row>16</xdr:row>
      <xdr:rowOff>147108</xdr:rowOff>
    </xdr:from>
    <xdr:to>
      <xdr:col>24</xdr:col>
      <xdr:colOff>328083</xdr:colOff>
      <xdr:row>32</xdr:row>
      <xdr:rowOff>116416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62F1AFE-26EC-4DE6-B2B4-8DEF8C72C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603250</xdr:colOff>
      <xdr:row>16</xdr:row>
      <xdr:rowOff>148167</xdr:rowOff>
    </xdr:from>
    <xdr:to>
      <xdr:col>16</xdr:col>
      <xdr:colOff>127001</xdr:colOff>
      <xdr:row>32</xdr:row>
      <xdr:rowOff>117475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F2804BD-551C-453A-9E14-98D81E59B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0.58628</cdr:x>
      <cdr:y>0.61405</cdr:y>
    </cdr:from>
    <cdr:to>
      <cdr:x>0.82536</cdr:x>
      <cdr:y>0.70263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D3B61280-769E-4CE1-BB82-5F488CF5C9B7}"/>
            </a:ext>
          </a:extLst>
        </cdr:cNvPr>
        <cdr:cNvSpPr txBox="1"/>
      </cdr:nvSpPr>
      <cdr:spPr>
        <a:xfrm xmlns:a="http://schemas.openxmlformats.org/drawingml/2006/main">
          <a:off x="2984500" y="2054228"/>
          <a:ext cx="1217083" cy="296333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rgbClr val="FF000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PT" sz="1100" b="1">
              <a:solidFill>
                <a:srgbClr val="FF0000"/>
              </a:solidFill>
              <a:latin typeface="Symbol" panose="05050102010706020507" pitchFamily="18" charset="2"/>
            </a:rPr>
            <a:t>m</a:t>
          </a:r>
          <a:r>
            <a:rPr lang="pt-PT" sz="1100" b="1" baseline="-25000">
              <a:solidFill>
                <a:srgbClr val="FF0000"/>
              </a:solidFill>
            </a:rPr>
            <a:t>max</a:t>
          </a:r>
          <a:r>
            <a:rPr lang="pt-PT" sz="1100" b="1">
              <a:solidFill>
                <a:srgbClr val="FF0000"/>
              </a:solidFill>
            </a:rPr>
            <a:t>=0,61 h</a:t>
          </a:r>
          <a:r>
            <a:rPr lang="pt-PT" sz="1100" b="1" baseline="30000">
              <a:solidFill>
                <a:srgbClr val="FF0000"/>
              </a:solidFill>
            </a:rPr>
            <a:t>-1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0.58628</cdr:x>
      <cdr:y>0.61405</cdr:y>
    </cdr:from>
    <cdr:to>
      <cdr:x>0.82536</cdr:x>
      <cdr:y>0.70263</cdr:y>
    </cdr:to>
    <cdr:sp macro="" textlink="">
      <cdr:nvSpPr>
        <cdr:cNvPr id="3" name="CaixaDeTexto 1">
          <a:extLst xmlns:a="http://schemas.openxmlformats.org/drawingml/2006/main">
            <a:ext uri="{FF2B5EF4-FFF2-40B4-BE49-F238E27FC236}">
              <a16:creationId xmlns:a16="http://schemas.microsoft.com/office/drawing/2014/main" id="{D3B61280-769E-4CE1-BB82-5F488CF5C9B7}"/>
            </a:ext>
          </a:extLst>
        </cdr:cNvPr>
        <cdr:cNvSpPr txBox="1"/>
      </cdr:nvSpPr>
      <cdr:spPr>
        <a:xfrm xmlns:a="http://schemas.openxmlformats.org/drawingml/2006/main">
          <a:off x="2984500" y="2054228"/>
          <a:ext cx="1217083" cy="296333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rgbClr val="FF000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PT" sz="1100" b="1">
              <a:solidFill>
                <a:srgbClr val="FF0000"/>
              </a:solidFill>
              <a:latin typeface="Symbol" panose="05050102010706020507" pitchFamily="18" charset="2"/>
            </a:rPr>
            <a:t>m</a:t>
          </a:r>
          <a:r>
            <a:rPr lang="pt-PT" sz="1100" b="1" baseline="-25000">
              <a:solidFill>
                <a:srgbClr val="FF0000"/>
              </a:solidFill>
            </a:rPr>
            <a:t>max</a:t>
          </a:r>
          <a:r>
            <a:rPr lang="pt-PT" sz="1100" b="1">
              <a:solidFill>
                <a:srgbClr val="FF0000"/>
              </a:solidFill>
            </a:rPr>
            <a:t>=0,61 h</a:t>
          </a:r>
          <a:r>
            <a:rPr lang="pt-PT" sz="1100" b="1" baseline="30000">
              <a:solidFill>
                <a:srgbClr val="FF0000"/>
              </a:solidFill>
            </a:rPr>
            <a:t>-1</a:t>
          </a:r>
        </a:p>
      </cdr:txBody>
    </cdr:sp>
  </cdr:relSizeAnchor>
  <cdr:relSizeAnchor xmlns:cdr="http://schemas.openxmlformats.org/drawingml/2006/chartDrawing">
    <cdr:from>
      <cdr:x>0.14345</cdr:x>
      <cdr:y>0.17083</cdr:y>
    </cdr:from>
    <cdr:to>
      <cdr:x>0.86694</cdr:x>
      <cdr:y>0.72445</cdr:y>
    </cdr:to>
    <cdr:cxnSp macro="">
      <cdr:nvCxnSpPr>
        <cdr:cNvPr id="5" name="Conexão reta 4">
          <a:extLst xmlns:a="http://schemas.openxmlformats.org/drawingml/2006/main">
            <a:ext uri="{FF2B5EF4-FFF2-40B4-BE49-F238E27FC236}">
              <a16:creationId xmlns:a16="http://schemas.microsoft.com/office/drawing/2014/main" id="{87B88D22-6132-47A1-AEEB-5B0B8EA7D365}"/>
            </a:ext>
          </a:extLst>
        </cdr:cNvPr>
        <cdr:cNvCxnSpPr/>
      </cdr:nvCxnSpPr>
      <cdr:spPr>
        <a:xfrm xmlns:a="http://schemas.openxmlformats.org/drawingml/2006/main" flipV="1">
          <a:off x="730250" y="571500"/>
          <a:ext cx="3683000" cy="185208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0.57999</cdr:x>
      <cdr:y>0.24208</cdr:y>
    </cdr:from>
    <cdr:to>
      <cdr:x>0.81907</cdr:x>
      <cdr:y>0.33066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D3B61280-769E-4CE1-BB82-5F488CF5C9B7}"/>
            </a:ext>
          </a:extLst>
        </cdr:cNvPr>
        <cdr:cNvSpPr txBox="1"/>
      </cdr:nvSpPr>
      <cdr:spPr>
        <a:xfrm xmlns:a="http://schemas.openxmlformats.org/drawingml/2006/main">
          <a:off x="2927948" y="771431"/>
          <a:ext cx="1206937" cy="282273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rgbClr val="FF000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PT" sz="1100" b="1">
              <a:solidFill>
                <a:srgbClr val="FF0000"/>
              </a:solidFill>
              <a:latin typeface="Symbol" panose="05050102010706020507" pitchFamily="18" charset="2"/>
            </a:rPr>
            <a:t>m</a:t>
          </a:r>
          <a:r>
            <a:rPr lang="pt-PT" sz="1100" b="1" baseline="-25000">
              <a:solidFill>
                <a:srgbClr val="FF0000"/>
              </a:solidFill>
            </a:rPr>
            <a:t>max</a:t>
          </a:r>
          <a:r>
            <a:rPr lang="pt-PT" sz="1100" b="1">
              <a:solidFill>
                <a:srgbClr val="FF0000"/>
              </a:solidFill>
            </a:rPr>
            <a:t>=0,59 h</a:t>
          </a:r>
          <a:r>
            <a:rPr lang="pt-PT" sz="1100" b="1" baseline="30000">
              <a:solidFill>
                <a:srgbClr val="FF0000"/>
              </a:solidFill>
            </a:rPr>
            <a:t>-1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0.36825</cdr:x>
      <cdr:y>0.61737</cdr:y>
    </cdr:from>
    <cdr:to>
      <cdr:x>0.60733</cdr:x>
      <cdr:y>0.70595</cdr:y>
    </cdr:to>
    <cdr:sp macro="" textlink="">
      <cdr:nvSpPr>
        <cdr:cNvPr id="3" name="CaixaDeTexto 1">
          <a:extLst xmlns:a="http://schemas.openxmlformats.org/drawingml/2006/main">
            <a:ext uri="{FF2B5EF4-FFF2-40B4-BE49-F238E27FC236}">
              <a16:creationId xmlns:a16="http://schemas.microsoft.com/office/drawing/2014/main" id="{D3B61280-769E-4CE1-BB82-5F488CF5C9B7}"/>
            </a:ext>
          </a:extLst>
        </cdr:cNvPr>
        <cdr:cNvSpPr txBox="1"/>
      </cdr:nvSpPr>
      <cdr:spPr>
        <a:xfrm xmlns:a="http://schemas.openxmlformats.org/drawingml/2006/main">
          <a:off x="1859030" y="1967348"/>
          <a:ext cx="1206936" cy="282273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rgbClr val="FF000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PT" sz="1100" b="1">
              <a:solidFill>
                <a:srgbClr val="FF0000"/>
              </a:solidFill>
              <a:latin typeface="Symbol" panose="05050102010706020507" pitchFamily="18" charset="2"/>
            </a:rPr>
            <a:t>m</a:t>
          </a:r>
          <a:r>
            <a:rPr lang="pt-PT" sz="1100" b="1" baseline="-25000">
              <a:solidFill>
                <a:srgbClr val="FF0000"/>
              </a:solidFill>
            </a:rPr>
            <a:t>max</a:t>
          </a:r>
          <a:r>
            <a:rPr lang="pt-PT" sz="1100" b="1">
              <a:solidFill>
                <a:srgbClr val="FF0000"/>
              </a:solidFill>
            </a:rPr>
            <a:t>=0,59 h</a:t>
          </a:r>
          <a:r>
            <a:rPr lang="pt-PT" sz="1100" b="1" baseline="30000">
              <a:solidFill>
                <a:srgbClr val="FF0000"/>
              </a:solidFill>
            </a:rPr>
            <a:t>-1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152399</xdr:colOff>
      <xdr:row>0</xdr:row>
      <xdr:rowOff>171450</xdr:rowOff>
    </xdr:from>
    <xdr:to>
      <xdr:col>21</xdr:col>
      <xdr:colOff>66674</xdr:colOff>
      <xdr:row>16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714B5C9-0EE5-4EBF-9BE6-1B400D4DD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9</xdr:col>
      <xdr:colOff>600075</xdr:colOff>
      <xdr:row>31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1BC9496-FED1-43DD-8992-562185117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152400</xdr:colOff>
      <xdr:row>16</xdr:row>
      <xdr:rowOff>47624</xdr:rowOff>
    </xdr:from>
    <xdr:to>
      <xdr:col>21</xdr:col>
      <xdr:colOff>57150</xdr:colOff>
      <xdr:row>32</xdr:row>
      <xdr:rowOff>57149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AB4516E-8462-4EAA-B25C-F82749C12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9525</xdr:colOff>
          <xdr:row>1</xdr:row>
          <xdr:rowOff>19050</xdr:rowOff>
        </xdr:from>
        <xdr:to>
          <xdr:col>24</xdr:col>
          <xdr:colOff>276225</xdr:colOff>
          <xdr:row>3</xdr:row>
          <xdr:rowOff>171450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9C05C753-FA8D-4483-80DB-CF3D9A7AB8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16</xdr:row>
          <xdr:rowOff>0</xdr:rowOff>
        </xdr:from>
        <xdr:to>
          <xdr:col>24</xdr:col>
          <xdr:colOff>171450</xdr:colOff>
          <xdr:row>18</xdr:row>
          <xdr:rowOff>104775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A78EDC03-4992-45DF-9C83-49AC5E0422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514349</xdr:colOff>
      <xdr:row>0</xdr:row>
      <xdr:rowOff>28575</xdr:rowOff>
    </xdr:from>
    <xdr:to>
      <xdr:col>23</xdr:col>
      <xdr:colOff>200024</xdr:colOff>
      <xdr:row>17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15F118-9A94-472D-B8D1-7A885C185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0</xdr:row>
      <xdr:rowOff>47624</xdr:rowOff>
    </xdr:from>
    <xdr:to>
      <xdr:col>14</xdr:col>
      <xdr:colOff>504825</xdr:colOff>
      <xdr:row>17</xdr:row>
      <xdr:rowOff>19049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0FB9279-593C-4B0A-9C70-B38FBCCC3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314325</xdr:colOff>
      <xdr:row>17</xdr:row>
      <xdr:rowOff>66675</xdr:rowOff>
    </xdr:from>
    <xdr:to>
      <xdr:col>25</xdr:col>
      <xdr:colOff>9525</xdr:colOff>
      <xdr:row>31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1DCDB00-D853-4427-A7D4-75C31D27F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17</xdr:row>
      <xdr:rowOff>47625</xdr:rowOff>
    </xdr:from>
    <xdr:to>
      <xdr:col>17</xdr:col>
      <xdr:colOff>304800</xdr:colOff>
      <xdr:row>31</xdr:row>
      <xdr:rowOff>123825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2925859-68A3-4A7A-BD79-029186497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104774</xdr:colOff>
      <xdr:row>21</xdr:row>
      <xdr:rowOff>142874</xdr:rowOff>
    </xdr:from>
    <xdr:to>
      <xdr:col>9</xdr:col>
      <xdr:colOff>342899</xdr:colOff>
      <xdr:row>38</xdr:row>
      <xdr:rowOff>38099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B1624DD-476F-4A71-937C-3A26D9DC0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10</xdr:col>
      <xdr:colOff>19050</xdr:colOff>
      <xdr:row>32</xdr:row>
      <xdr:rowOff>161925</xdr:rowOff>
    </xdr:from>
    <xdr:to>
      <xdr:col>12</xdr:col>
      <xdr:colOff>592694</xdr:colOff>
      <xdr:row>35</xdr:row>
      <xdr:rowOff>180307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9FFC08E7-1E95-4A67-A75F-788EF49A7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81700" y="6296025"/>
          <a:ext cx="1792844" cy="5898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7.xml"/><Relationship Id="rId6" Type="http://schemas.openxmlformats.org/officeDocument/2006/relationships/image" Target="../media/image3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2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BD7BF-2B0E-4A9B-91A6-B4C01CE62148}">
  <dimension ref="A1"/>
  <sheetViews>
    <sheetView tabSelected="1" workbookViewId="0">
      <selection activeCell="M1" sqref="M1"/>
    </sheetView>
  </sheetViews>
  <sheetFormatPr defaultRowHeight="15" x14ac:dyDescent="0.25"/>
  <cols>
    <col min="1" max="16384" width="9.140625" style="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02220-8941-4FFC-AB71-2CFBFE5726A4}">
  <dimension ref="A1:G20"/>
  <sheetViews>
    <sheetView zoomScale="90" zoomScaleNormal="90" workbookViewId="0">
      <selection activeCell="F20" sqref="F20"/>
    </sheetView>
  </sheetViews>
  <sheetFormatPr defaultRowHeight="15.75" x14ac:dyDescent="0.25"/>
  <cols>
    <col min="1" max="1" width="6.28515625" style="6" bestFit="1" customWidth="1"/>
    <col min="2" max="2" width="9.140625" style="3"/>
    <col min="3" max="3" width="9.140625" style="2"/>
    <col min="4" max="4" width="11.28515625" style="8" bestFit="1" customWidth="1"/>
    <col min="5" max="5" width="9.140625" style="8"/>
    <col min="6" max="6" width="11.28515625" style="8" bestFit="1" customWidth="1"/>
    <col min="7" max="7" width="9.140625" style="8"/>
    <col min="8" max="16384" width="9.140625" style="2"/>
  </cols>
  <sheetData>
    <row r="1" spans="1:7" x14ac:dyDescent="0.25">
      <c r="A1" s="5" t="s">
        <v>0</v>
      </c>
      <c r="B1" s="4" t="s">
        <v>1</v>
      </c>
      <c r="C1" s="17" t="s">
        <v>2</v>
      </c>
      <c r="D1" s="19" t="s">
        <v>6</v>
      </c>
      <c r="E1" s="19" t="s">
        <v>7</v>
      </c>
      <c r="F1" s="19" t="s">
        <v>19</v>
      </c>
      <c r="G1" s="19" t="s">
        <v>8</v>
      </c>
    </row>
    <row r="2" spans="1:7" x14ac:dyDescent="0.25">
      <c r="A2" s="5">
        <v>0</v>
      </c>
      <c r="B2" s="4">
        <v>0.06</v>
      </c>
      <c r="C2" s="17">
        <v>0.06</v>
      </c>
      <c r="D2" s="19">
        <f>B2*0.1/0.175</f>
        <v>3.4285714285714287E-2</v>
      </c>
      <c r="E2" s="19">
        <f>LN(D2)</f>
        <v>-3.3730265046954591</v>
      </c>
      <c r="F2" s="19">
        <f>C2*0.1/0.175</f>
        <v>3.4285714285714287E-2</v>
      </c>
      <c r="G2" s="19">
        <f>LN(F2)</f>
        <v>-3.3730265046954591</v>
      </c>
    </row>
    <row r="3" spans="1:7" x14ac:dyDescent="0.25">
      <c r="A3" s="5">
        <v>0.5</v>
      </c>
      <c r="B3" s="4">
        <v>0.08</v>
      </c>
      <c r="C3" s="17">
        <v>0.06</v>
      </c>
      <c r="D3" s="19">
        <f t="shared" ref="D3:D9" si="0">B3*0.1/0.175</f>
        <v>4.5714285714285721E-2</v>
      </c>
      <c r="E3" s="19">
        <f t="shared" ref="E3:E13" si="1">LN(D3)</f>
        <v>-3.0853444322436778</v>
      </c>
      <c r="F3" s="19">
        <f t="shared" ref="F3:F14" si="2">C3*0.1/0.175</f>
        <v>3.4285714285714287E-2</v>
      </c>
      <c r="G3" s="19">
        <f t="shared" ref="G3:G18" si="3">LN(F3)</f>
        <v>-3.3730265046954591</v>
      </c>
    </row>
    <row r="4" spans="1:7" x14ac:dyDescent="0.25">
      <c r="A4" s="5">
        <v>1</v>
      </c>
      <c r="B4" s="4">
        <v>0.11</v>
      </c>
      <c r="C4" s="17">
        <v>0.06</v>
      </c>
      <c r="D4" s="19">
        <f t="shared" si="0"/>
        <v>6.2857142857142861E-2</v>
      </c>
      <c r="E4" s="19">
        <f t="shared" si="1"/>
        <v>-2.7668907011251433</v>
      </c>
      <c r="F4" s="19">
        <f t="shared" si="2"/>
        <v>3.4285714285714287E-2</v>
      </c>
      <c r="G4" s="19">
        <f t="shared" si="3"/>
        <v>-3.3730265046954591</v>
      </c>
    </row>
    <row r="5" spans="1:7" x14ac:dyDescent="0.25">
      <c r="A5" s="5">
        <v>1.5</v>
      </c>
      <c r="B5" s="4">
        <v>0.14000000000000001</v>
      </c>
      <c r="C5" s="17">
        <v>7.0000000000000007E-2</v>
      </c>
      <c r="D5" s="19">
        <f t="shared" si="0"/>
        <v>8.0000000000000016E-2</v>
      </c>
      <c r="E5" s="19">
        <f t="shared" si="1"/>
        <v>-2.5257286443082552</v>
      </c>
      <c r="F5" s="19">
        <f t="shared" si="2"/>
        <v>4.0000000000000008E-2</v>
      </c>
      <c r="G5" s="19">
        <f t="shared" si="3"/>
        <v>-3.2188758248682006</v>
      </c>
    </row>
    <row r="6" spans="1:7" x14ac:dyDescent="0.25">
      <c r="A6" s="5">
        <v>2</v>
      </c>
      <c r="B6" s="4">
        <v>0.2</v>
      </c>
      <c r="C6" s="17">
        <v>0.11</v>
      </c>
      <c r="D6" s="19">
        <f t="shared" si="0"/>
        <v>0.11428571428571431</v>
      </c>
      <c r="E6" s="19">
        <f t="shared" si="1"/>
        <v>-2.1690537003695227</v>
      </c>
      <c r="F6" s="19">
        <f t="shared" si="2"/>
        <v>6.2857142857142861E-2</v>
      </c>
      <c r="G6" s="19">
        <f t="shared" si="3"/>
        <v>-2.7668907011251433</v>
      </c>
    </row>
    <row r="7" spans="1:7" x14ac:dyDescent="0.25">
      <c r="A7" s="5">
        <v>2.5</v>
      </c>
      <c r="B7" s="4">
        <v>0.26</v>
      </c>
      <c r="C7" s="17">
        <v>0.13</v>
      </c>
      <c r="D7" s="19">
        <f t="shared" si="0"/>
        <v>0.1485714285714286</v>
      </c>
      <c r="E7" s="19">
        <f t="shared" si="1"/>
        <v>-1.9066894359020319</v>
      </c>
      <c r="F7" s="19">
        <f t="shared" si="2"/>
        <v>7.4285714285714302E-2</v>
      </c>
      <c r="G7" s="19">
        <f t="shared" si="3"/>
        <v>-2.5998366164619773</v>
      </c>
    </row>
    <row r="8" spans="1:7" x14ac:dyDescent="0.25">
      <c r="A8" s="5">
        <v>3</v>
      </c>
      <c r="B8" s="4">
        <v>0.37</v>
      </c>
      <c r="C8" s="17">
        <v>0.18</v>
      </c>
      <c r="D8" s="19">
        <f t="shared" si="0"/>
        <v>0.21142857142857144</v>
      </c>
      <c r="E8" s="19">
        <f t="shared" si="1"/>
        <v>-1.5538680612792897</v>
      </c>
      <c r="F8" s="19">
        <f t="shared" si="2"/>
        <v>0.10285714285714286</v>
      </c>
      <c r="G8" s="19">
        <f t="shared" si="3"/>
        <v>-2.2744142160273495</v>
      </c>
    </row>
    <row r="9" spans="1:7" x14ac:dyDescent="0.25">
      <c r="A9" s="5">
        <v>3.5</v>
      </c>
      <c r="B9" s="4">
        <v>0.49</v>
      </c>
      <c r="C9" s="17">
        <v>0.26</v>
      </c>
      <c r="D9" s="19">
        <f t="shared" si="0"/>
        <v>0.28000000000000003</v>
      </c>
      <c r="E9" s="19">
        <f t="shared" si="1"/>
        <v>-1.2729656758128873</v>
      </c>
      <c r="F9" s="19">
        <f t="shared" si="2"/>
        <v>0.1485714285714286</v>
      </c>
      <c r="G9" s="19">
        <f t="shared" si="3"/>
        <v>-1.9066894359020319</v>
      </c>
    </row>
    <row r="10" spans="1:7" x14ac:dyDescent="0.25">
      <c r="A10" s="5">
        <v>4</v>
      </c>
      <c r="B10" s="9">
        <v>0.35</v>
      </c>
      <c r="C10" s="17">
        <v>0.32</v>
      </c>
      <c r="D10" s="19">
        <f>2*(B10*0.1/0.175)</f>
        <v>0.39999999999999997</v>
      </c>
      <c r="E10" s="19">
        <f t="shared" si="1"/>
        <v>-0.91629073187415511</v>
      </c>
      <c r="F10" s="19">
        <f t="shared" si="2"/>
        <v>0.18285714285714288</v>
      </c>
      <c r="G10" s="19">
        <f t="shared" si="3"/>
        <v>-1.6990500711237873</v>
      </c>
    </row>
    <row r="11" spans="1:7" x14ac:dyDescent="0.25">
      <c r="A11" s="5">
        <v>4.5</v>
      </c>
      <c r="B11" s="9">
        <v>0.44</v>
      </c>
      <c r="C11" s="17">
        <v>0.43</v>
      </c>
      <c r="D11" s="19">
        <f t="shared" ref="D11:D13" si="4">2*(B11*0.1/0.175)</f>
        <v>0.50285714285714289</v>
      </c>
      <c r="E11" s="19">
        <f t="shared" si="1"/>
        <v>-0.68744915944530749</v>
      </c>
      <c r="F11" s="19">
        <f t="shared" si="2"/>
        <v>0.24571428571428575</v>
      </c>
      <c r="G11" s="19">
        <f t="shared" si="3"/>
        <v>-1.4035858582299514</v>
      </c>
    </row>
    <row r="12" spans="1:7" x14ac:dyDescent="0.25">
      <c r="A12" s="5">
        <v>5</v>
      </c>
      <c r="B12" s="9">
        <v>0.52</v>
      </c>
      <c r="C12" s="17">
        <v>0.48</v>
      </c>
      <c r="D12" s="19">
        <f t="shared" si="4"/>
        <v>0.59428571428571442</v>
      </c>
      <c r="E12" s="19">
        <f t="shared" si="1"/>
        <v>-0.5203950747821412</v>
      </c>
      <c r="F12" s="19">
        <f t="shared" si="2"/>
        <v>0.2742857142857143</v>
      </c>
      <c r="G12" s="19">
        <f t="shared" si="3"/>
        <v>-1.2935849630156231</v>
      </c>
    </row>
    <row r="13" spans="1:7" x14ac:dyDescent="0.25">
      <c r="A13" s="5">
        <v>5.5</v>
      </c>
      <c r="B13" s="9">
        <v>0.52</v>
      </c>
      <c r="C13" s="17">
        <v>0.5</v>
      </c>
      <c r="D13" s="19">
        <f t="shared" si="4"/>
        <v>0.59428571428571442</v>
      </c>
      <c r="E13" s="19">
        <f t="shared" si="1"/>
        <v>-0.5203950747821412</v>
      </c>
      <c r="F13" s="19">
        <f t="shared" si="2"/>
        <v>0.28571428571428575</v>
      </c>
      <c r="G13" s="19">
        <f t="shared" si="3"/>
        <v>-1.2527629684953678</v>
      </c>
    </row>
    <row r="14" spans="1:7" x14ac:dyDescent="0.25">
      <c r="A14" s="5">
        <v>6</v>
      </c>
      <c r="B14" s="4"/>
      <c r="C14" s="17">
        <v>0.52</v>
      </c>
      <c r="D14" s="19"/>
      <c r="E14" s="19"/>
      <c r="F14" s="19">
        <f t="shared" si="2"/>
        <v>0.29714285714285721</v>
      </c>
      <c r="G14" s="19">
        <f t="shared" si="3"/>
        <v>-1.2135422553420865</v>
      </c>
    </row>
    <row r="15" spans="1:7" x14ac:dyDescent="0.25">
      <c r="A15" s="5">
        <v>6.5</v>
      </c>
      <c r="B15" s="4"/>
      <c r="C15" s="18">
        <v>0.3</v>
      </c>
      <c r="D15" s="19"/>
      <c r="E15" s="19"/>
      <c r="F15" s="19">
        <f>2*(C15*0.1/0.175)</f>
        <v>0.34285714285714286</v>
      </c>
      <c r="G15" s="19">
        <f t="shared" si="3"/>
        <v>-1.0704414117014134</v>
      </c>
    </row>
    <row r="16" spans="1:7" x14ac:dyDescent="0.25">
      <c r="A16" s="5">
        <v>7</v>
      </c>
      <c r="B16" s="4"/>
      <c r="C16" s="18">
        <v>0.42</v>
      </c>
      <c r="D16" s="19"/>
      <c r="E16" s="19"/>
      <c r="F16" s="19">
        <f t="shared" ref="F16:F18" si="5">2*(C16*0.1/0.175)</f>
        <v>0.48000000000000004</v>
      </c>
      <c r="G16" s="19">
        <f t="shared" si="3"/>
        <v>-0.73396917508020032</v>
      </c>
    </row>
    <row r="17" spans="1:7" x14ac:dyDescent="0.25">
      <c r="A17" s="5">
        <v>7.5</v>
      </c>
      <c r="B17" s="4"/>
      <c r="C17" s="18">
        <v>0.5</v>
      </c>
      <c r="D17" s="19"/>
      <c r="E17" s="19"/>
      <c r="F17" s="19">
        <f t="shared" si="5"/>
        <v>0.57142857142857151</v>
      </c>
      <c r="G17" s="19">
        <f t="shared" si="3"/>
        <v>-0.55961578793542255</v>
      </c>
    </row>
    <row r="18" spans="1:7" x14ac:dyDescent="0.25">
      <c r="A18" s="5">
        <v>8</v>
      </c>
      <c r="B18" s="4"/>
      <c r="C18" s="18">
        <v>0.5</v>
      </c>
      <c r="D18" s="19"/>
      <c r="E18" s="19"/>
      <c r="F18" s="19">
        <f t="shared" si="5"/>
        <v>0.57142857142857151</v>
      </c>
      <c r="G18" s="19">
        <f t="shared" si="3"/>
        <v>-0.55961578793542255</v>
      </c>
    </row>
    <row r="20" spans="1:7" x14ac:dyDescent="0.25">
      <c r="B20" s="49" t="s">
        <v>25</v>
      </c>
      <c r="C20" s="20" t="s">
        <v>26</v>
      </c>
      <c r="D20" s="50" t="s">
        <v>27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D59CB-11CD-4B33-9806-117EE8C8B6A2}">
  <dimension ref="A1:I12"/>
  <sheetViews>
    <sheetView workbookViewId="0">
      <selection activeCell="Y9" sqref="Y9"/>
    </sheetView>
  </sheetViews>
  <sheetFormatPr defaultRowHeight="15" x14ac:dyDescent="0.25"/>
  <cols>
    <col min="4" max="4" width="12.140625" style="10" customWidth="1"/>
    <col min="5" max="5" width="12.85546875" style="10" customWidth="1"/>
    <col min="6" max="8" width="9.140625" style="10"/>
    <col min="9" max="9" width="12" style="10" bestFit="1" customWidth="1"/>
  </cols>
  <sheetData>
    <row r="1" spans="1:9" x14ac:dyDescent="0.25">
      <c r="A1" s="22" t="s">
        <v>3</v>
      </c>
      <c r="B1" s="22" t="s">
        <v>4</v>
      </c>
      <c r="C1" s="22" t="s">
        <v>5</v>
      </c>
      <c r="D1" s="11" t="s">
        <v>9</v>
      </c>
      <c r="E1" s="11" t="s">
        <v>10</v>
      </c>
      <c r="F1" s="11" t="s">
        <v>11</v>
      </c>
      <c r="G1" s="11" t="s">
        <v>12</v>
      </c>
      <c r="H1" s="11" t="s">
        <v>13</v>
      </c>
      <c r="I1" s="23" t="s">
        <v>10</v>
      </c>
    </row>
    <row r="2" spans="1:9" x14ac:dyDescent="0.25">
      <c r="A2" s="22">
        <v>0</v>
      </c>
      <c r="B2" s="24">
        <v>0.1</v>
      </c>
      <c r="C2" s="24">
        <v>10</v>
      </c>
      <c r="D2" s="12"/>
      <c r="E2" s="12"/>
      <c r="F2" s="12"/>
      <c r="G2" s="12"/>
      <c r="H2" s="12"/>
      <c r="I2" s="12"/>
    </row>
    <row r="3" spans="1:9" x14ac:dyDescent="0.25">
      <c r="A3" s="22">
        <v>2</v>
      </c>
      <c r="B3" s="24">
        <v>0.14000000000000001</v>
      </c>
      <c r="C3" s="24">
        <v>9.56</v>
      </c>
      <c r="D3" s="12">
        <f>(B4-B2)/(A4-A2)*(1/B3)</f>
        <v>0.17857142857142858</v>
      </c>
      <c r="E3" s="12">
        <f>(B3-B2)/(A3-A2)*(1/B3)</f>
        <v>0.14285714285714288</v>
      </c>
      <c r="F3" s="12">
        <f>1/C3</f>
        <v>0.10460251046025104</v>
      </c>
      <c r="G3" s="12">
        <f>1/E3</f>
        <v>6.9999999999999991</v>
      </c>
      <c r="H3" s="12">
        <f>E3/C3</f>
        <v>1.4943215780035865E-2</v>
      </c>
      <c r="I3" s="12">
        <v>0.14285714285714288</v>
      </c>
    </row>
    <row r="4" spans="1:9" x14ac:dyDescent="0.25">
      <c r="A4" s="22">
        <v>4</v>
      </c>
      <c r="B4" s="24">
        <v>0.2</v>
      </c>
      <c r="C4" s="24">
        <v>8.94</v>
      </c>
      <c r="D4" s="12">
        <f t="shared" ref="D4:D12" si="0">(B5-B3)/(A5-A3)*(1/B4)</f>
        <v>0.18749999999999994</v>
      </c>
      <c r="E4" s="12">
        <f t="shared" ref="E4:E12" si="1">(B4-B3)/(A4-A3)*(1/B4)</f>
        <v>0.15</v>
      </c>
      <c r="F4" s="12">
        <f t="shared" ref="F4:F10" si="2">1/C4</f>
        <v>0.11185682326621925</v>
      </c>
      <c r="G4" s="12">
        <f t="shared" ref="G4:G10" si="3">1/E4</f>
        <v>6.666666666666667</v>
      </c>
      <c r="H4" s="12">
        <f t="shared" ref="H4:H10" si="4">E4/C4</f>
        <v>1.6778523489932886E-2</v>
      </c>
      <c r="I4" s="12">
        <v>0.15</v>
      </c>
    </row>
    <row r="5" spans="1:9" x14ac:dyDescent="0.25">
      <c r="A5" s="22">
        <v>6</v>
      </c>
      <c r="B5" s="24">
        <v>0.28999999999999998</v>
      </c>
      <c r="C5" s="24">
        <v>8.0500000000000007</v>
      </c>
      <c r="D5" s="12">
        <f t="shared" si="0"/>
        <v>0.19827586206896552</v>
      </c>
      <c r="E5" s="12">
        <f t="shared" si="1"/>
        <v>0.1551724137931034</v>
      </c>
      <c r="F5" s="12">
        <f t="shared" si="2"/>
        <v>0.12422360248447203</v>
      </c>
      <c r="G5" s="12">
        <f t="shared" si="3"/>
        <v>6.4444444444444464</v>
      </c>
      <c r="H5" s="12">
        <f t="shared" si="4"/>
        <v>1.9276076247590482E-2</v>
      </c>
      <c r="I5" s="12">
        <v>0.1551724137931034</v>
      </c>
    </row>
    <row r="6" spans="1:9" x14ac:dyDescent="0.25">
      <c r="A6" s="22">
        <v>8</v>
      </c>
      <c r="B6" s="24">
        <v>0.43</v>
      </c>
      <c r="C6" s="24">
        <v>6.81</v>
      </c>
      <c r="D6" s="12">
        <f t="shared" si="0"/>
        <v>0.1744186046511628</v>
      </c>
      <c r="E6" s="12">
        <f t="shared" si="1"/>
        <v>0.16279069767441862</v>
      </c>
      <c r="F6" s="12">
        <f t="shared" si="2"/>
        <v>0.14684287812041116</v>
      </c>
      <c r="G6" s="12">
        <f t="shared" si="3"/>
        <v>6.1428571428571423</v>
      </c>
      <c r="H6" s="12">
        <f t="shared" si="4"/>
        <v>2.3904654577741356E-2</v>
      </c>
      <c r="I6" s="12">
        <v>0.16279069767441862</v>
      </c>
    </row>
    <row r="7" spans="1:9" x14ac:dyDescent="0.25">
      <c r="A7" s="22">
        <v>10</v>
      </c>
      <c r="B7" s="24">
        <v>0.59</v>
      </c>
      <c r="C7" s="24">
        <v>5.0999999999999996</v>
      </c>
      <c r="D7" s="12">
        <f t="shared" si="0"/>
        <v>0.16949152542372881</v>
      </c>
      <c r="E7" s="12">
        <f t="shared" si="1"/>
        <v>0.13559322033898305</v>
      </c>
      <c r="F7" s="12">
        <f t="shared" si="2"/>
        <v>0.19607843137254904</v>
      </c>
      <c r="G7" s="12">
        <f t="shared" si="3"/>
        <v>7.375</v>
      </c>
      <c r="H7" s="12">
        <f t="shared" si="4"/>
        <v>2.6586905948820207E-2</v>
      </c>
      <c r="I7" s="12">
        <v>0.13559322033898305</v>
      </c>
    </row>
    <row r="8" spans="1:9" x14ac:dyDescent="0.25">
      <c r="A8" s="22">
        <v>12</v>
      </c>
      <c r="B8" s="24">
        <v>0.83</v>
      </c>
      <c r="C8" s="24">
        <v>2.9</v>
      </c>
      <c r="D8" s="12">
        <f t="shared" si="0"/>
        <v>0.12951807228915665</v>
      </c>
      <c r="E8" s="12">
        <f t="shared" si="1"/>
        <v>0.14457831325301204</v>
      </c>
      <c r="F8" s="12">
        <f t="shared" si="2"/>
        <v>0.34482758620689657</v>
      </c>
      <c r="G8" s="12">
        <f t="shared" si="3"/>
        <v>6.916666666666667</v>
      </c>
      <c r="H8" s="12">
        <f t="shared" si="4"/>
        <v>4.9854590776900708E-2</v>
      </c>
      <c r="I8" s="12">
        <v>0.14457831325301204</v>
      </c>
    </row>
    <row r="9" spans="1:9" x14ac:dyDescent="0.25">
      <c r="A9" s="22">
        <v>14</v>
      </c>
      <c r="B9" s="24">
        <v>1.02</v>
      </c>
      <c r="C9" s="24">
        <v>0.69</v>
      </c>
      <c r="D9" s="12">
        <f t="shared" si="0"/>
        <v>6.6176470588235323E-2</v>
      </c>
      <c r="E9" s="12">
        <f t="shared" si="1"/>
        <v>9.3137254901960814E-2</v>
      </c>
      <c r="F9" s="12">
        <f t="shared" si="2"/>
        <v>1.4492753623188408</v>
      </c>
      <c r="G9" s="12">
        <f t="shared" si="3"/>
        <v>10.736842105263154</v>
      </c>
      <c r="H9" s="12">
        <f t="shared" si="4"/>
        <v>0.13498152884342149</v>
      </c>
      <c r="I9" s="12">
        <v>9.3137254901960814E-2</v>
      </c>
    </row>
    <row r="10" spans="1:9" x14ac:dyDescent="0.25">
      <c r="A10" s="22">
        <v>16</v>
      </c>
      <c r="B10" s="24">
        <v>1.1000000000000001</v>
      </c>
      <c r="C10" s="24">
        <v>0.02</v>
      </c>
      <c r="D10" s="12">
        <f t="shared" si="0"/>
        <v>1.5909090909090921E-2</v>
      </c>
      <c r="E10" s="12">
        <f t="shared" si="1"/>
        <v>3.6363636363636397E-2</v>
      </c>
      <c r="F10" s="21">
        <f t="shared" si="2"/>
        <v>50</v>
      </c>
      <c r="G10" s="21">
        <f t="shared" si="3"/>
        <v>27.499999999999975</v>
      </c>
      <c r="H10" s="21">
        <f t="shared" si="4"/>
        <v>1.8181818181818199</v>
      </c>
      <c r="I10" s="21">
        <v>3.6363636363636397E-2</v>
      </c>
    </row>
    <row r="11" spans="1:9" x14ac:dyDescent="0.25">
      <c r="A11" s="22">
        <v>18</v>
      </c>
      <c r="B11" s="24">
        <v>1.0900000000000001</v>
      </c>
      <c r="C11" s="24">
        <v>0</v>
      </c>
      <c r="D11" s="12">
        <f t="shared" si="0"/>
        <v>0</v>
      </c>
      <c r="E11" s="12">
        <f t="shared" si="1"/>
        <v>-4.587155963302756E-3</v>
      </c>
      <c r="F11" s="12"/>
      <c r="G11" s="12"/>
      <c r="H11" s="12"/>
      <c r="I11" s="12"/>
    </row>
    <row r="12" spans="1:9" x14ac:dyDescent="0.25">
      <c r="A12" s="22">
        <v>20</v>
      </c>
      <c r="B12" s="24">
        <v>1.1000000000000001</v>
      </c>
      <c r="C12" s="24">
        <v>0</v>
      </c>
      <c r="D12" s="12">
        <f t="shared" si="0"/>
        <v>5.5050505050505051E-2</v>
      </c>
      <c r="E12" s="12">
        <f t="shared" si="1"/>
        <v>4.5454545454545496E-3</v>
      </c>
      <c r="F12" s="12"/>
      <c r="G12" s="12"/>
      <c r="H12" s="12"/>
      <c r="I12" s="12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3073" r:id="rId3">
          <objectPr defaultSize="0" r:id="rId4">
            <anchor moveWithCells="1">
              <from>
                <xdr:col>22</xdr:col>
                <xdr:colOff>9525</xdr:colOff>
                <xdr:row>1</xdr:row>
                <xdr:rowOff>19050</xdr:rowOff>
              </from>
              <to>
                <xdr:col>24</xdr:col>
                <xdr:colOff>276225</xdr:colOff>
                <xdr:row>3</xdr:row>
                <xdr:rowOff>171450</xdr:rowOff>
              </to>
            </anchor>
          </objectPr>
        </oleObject>
      </mc:Choice>
      <mc:Fallback>
        <oleObject shapeId="3073" r:id="rId3"/>
      </mc:Fallback>
    </mc:AlternateContent>
    <mc:AlternateContent xmlns:mc="http://schemas.openxmlformats.org/markup-compatibility/2006">
      <mc:Choice Requires="x14">
        <oleObject shapeId="3074" r:id="rId5">
          <objectPr defaultSize="0" r:id="rId6">
            <anchor moveWithCells="1">
              <from>
                <xdr:col>22</xdr:col>
                <xdr:colOff>0</xdr:colOff>
                <xdr:row>16</xdr:row>
                <xdr:rowOff>0</xdr:rowOff>
              </from>
              <to>
                <xdr:col>24</xdr:col>
                <xdr:colOff>171450</xdr:colOff>
                <xdr:row>18</xdr:row>
                <xdr:rowOff>104775</xdr:rowOff>
              </to>
            </anchor>
          </objectPr>
        </oleObject>
      </mc:Choice>
      <mc:Fallback>
        <oleObject shapeId="3074" r:id="rId5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118E-6143-4B0A-A069-60C1CF39387A}">
  <dimension ref="A1:F21"/>
  <sheetViews>
    <sheetView topLeftCell="A19" workbookViewId="0">
      <selection activeCell="K34" sqref="K34"/>
    </sheetView>
  </sheetViews>
  <sheetFormatPr defaultRowHeight="15" x14ac:dyDescent="0.25"/>
  <cols>
    <col min="1" max="1" width="8.85546875" style="1" bestFit="1" customWidth="1"/>
    <col min="2" max="2" width="8.42578125" style="1" bestFit="1" customWidth="1"/>
    <col min="3" max="3" width="8.140625" style="1" bestFit="1" customWidth="1"/>
    <col min="4" max="5" width="9.140625" style="10"/>
  </cols>
  <sheetData>
    <row r="1" spans="1:6" x14ac:dyDescent="0.25">
      <c r="A1" s="47" t="s">
        <v>22</v>
      </c>
      <c r="B1" s="47" t="s">
        <v>20</v>
      </c>
      <c r="C1" s="47" t="s">
        <v>21</v>
      </c>
      <c r="D1" s="45" t="s">
        <v>10</v>
      </c>
      <c r="E1" s="45" t="s">
        <v>14</v>
      </c>
      <c r="F1" s="45" t="s">
        <v>18</v>
      </c>
    </row>
    <row r="2" spans="1:6" ht="15.75" thickBot="1" x14ac:dyDescent="0.3">
      <c r="A2" s="48"/>
      <c r="B2" s="48"/>
      <c r="C2" s="48"/>
      <c r="D2" s="46"/>
      <c r="E2" s="46"/>
      <c r="F2" s="46"/>
    </row>
    <row r="3" spans="1:6" x14ac:dyDescent="0.25">
      <c r="A3" s="39">
        <v>0</v>
      </c>
      <c r="B3" s="40">
        <v>0.2</v>
      </c>
      <c r="C3" s="40">
        <v>25</v>
      </c>
      <c r="D3" s="41"/>
      <c r="E3" s="41">
        <f>LN(B3)</f>
        <v>-1.6094379124341003</v>
      </c>
      <c r="F3" s="25"/>
    </row>
    <row r="4" spans="1:6" x14ac:dyDescent="0.25">
      <c r="A4" s="39">
        <v>0.33</v>
      </c>
      <c r="B4" s="40">
        <v>0.21</v>
      </c>
      <c r="C4" s="40">
        <v>24.8</v>
      </c>
      <c r="D4" s="42">
        <f>(B4-B3)/(A4-A3)*(1/B4)</f>
        <v>0.14430014430014401</v>
      </c>
      <c r="E4" s="42">
        <f t="shared" ref="E4:E16" si="0">LN(B4)</f>
        <v>-1.5606477482646683</v>
      </c>
      <c r="F4" s="26">
        <f>(C3-C4)/(A4-A3)*(1/B4)</f>
        <v>2.8860028860028755</v>
      </c>
    </row>
    <row r="5" spans="1:6" x14ac:dyDescent="0.25">
      <c r="A5" s="39">
        <v>0.5</v>
      </c>
      <c r="B5" s="40">
        <v>0.22</v>
      </c>
      <c r="C5" s="40">
        <v>24.8</v>
      </c>
      <c r="D5" s="42">
        <f t="shared" ref="D5:D16" si="1">(B5-B4)/(A5-A4)*(1/B5)</f>
        <v>0.26737967914438532</v>
      </c>
      <c r="E5" s="42">
        <f t="shared" si="0"/>
        <v>-1.5141277326297755</v>
      </c>
      <c r="F5" s="13">
        <f>(C4-C5)/(A5-A4)*(1/B5)</f>
        <v>0</v>
      </c>
    </row>
    <row r="6" spans="1:6" x14ac:dyDescent="0.25">
      <c r="A6" s="39">
        <v>0.75</v>
      </c>
      <c r="B6" s="40">
        <v>0.32</v>
      </c>
      <c r="C6" s="40">
        <v>24.6</v>
      </c>
      <c r="D6" s="42">
        <f t="shared" si="1"/>
        <v>1.25</v>
      </c>
      <c r="E6" s="42">
        <f t="shared" si="0"/>
        <v>-1.1394342831883648</v>
      </c>
      <c r="F6" s="13">
        <f t="shared" ref="F5:F16" si="2">(C5-C6)/(A6-A5)*(1/B6)</f>
        <v>2.4999999999999911</v>
      </c>
    </row>
    <row r="7" spans="1:6" x14ac:dyDescent="0.25">
      <c r="A7" s="39">
        <v>1</v>
      </c>
      <c r="B7" s="40">
        <v>0.47</v>
      </c>
      <c r="C7" s="40">
        <v>24.3</v>
      </c>
      <c r="D7" s="42">
        <f t="shared" si="1"/>
        <v>1.2765957446808507</v>
      </c>
      <c r="E7" s="42">
        <f t="shared" si="0"/>
        <v>-0.75502258427803282</v>
      </c>
      <c r="F7" s="13">
        <f t="shared" si="2"/>
        <v>2.553191489361708</v>
      </c>
    </row>
    <row r="8" spans="1:6" x14ac:dyDescent="0.25">
      <c r="A8" s="39">
        <v>1.5</v>
      </c>
      <c r="B8" s="40">
        <v>1</v>
      </c>
      <c r="C8" s="40">
        <v>23.3</v>
      </c>
      <c r="D8" s="42">
        <f t="shared" si="1"/>
        <v>1.06</v>
      </c>
      <c r="E8" s="42">
        <f t="shared" si="0"/>
        <v>0</v>
      </c>
      <c r="F8" s="13">
        <f t="shared" si="2"/>
        <v>2</v>
      </c>
    </row>
    <row r="9" spans="1:6" x14ac:dyDescent="0.25">
      <c r="A9" s="39">
        <v>2</v>
      </c>
      <c r="B9" s="40">
        <v>2.1</v>
      </c>
      <c r="C9" s="40">
        <v>20.7</v>
      </c>
      <c r="D9" s="42">
        <f t="shared" si="1"/>
        <v>1.0476190476190477</v>
      </c>
      <c r="E9" s="42">
        <f t="shared" si="0"/>
        <v>0.74193734472937733</v>
      </c>
      <c r="F9" s="13">
        <f t="shared" si="2"/>
        <v>2.4761904761904776</v>
      </c>
    </row>
    <row r="10" spans="1:6" x14ac:dyDescent="0.25">
      <c r="A10" s="39">
        <v>2.5</v>
      </c>
      <c r="B10" s="40">
        <v>4.42</v>
      </c>
      <c r="C10" s="40">
        <v>15.7</v>
      </c>
      <c r="D10" s="42">
        <f t="shared" si="1"/>
        <v>1.0497737556561084</v>
      </c>
      <c r="E10" s="42">
        <f t="shared" si="0"/>
        <v>1.4861396960896067</v>
      </c>
      <c r="F10" s="13">
        <f t="shared" si="2"/>
        <v>2.2624434389140271</v>
      </c>
    </row>
    <row r="11" spans="1:6" x14ac:dyDescent="0.25">
      <c r="A11" s="39">
        <v>2.8</v>
      </c>
      <c r="B11" s="40">
        <v>6.9</v>
      </c>
      <c r="C11" s="40">
        <v>10.199999999999999</v>
      </c>
      <c r="D11" s="42">
        <f t="shared" si="1"/>
        <v>1.1980676328502424</v>
      </c>
      <c r="E11" s="42">
        <f t="shared" si="0"/>
        <v>1.9315214116032138</v>
      </c>
      <c r="F11" s="13">
        <f t="shared" si="2"/>
        <v>2.657004830917876</v>
      </c>
    </row>
    <row r="12" spans="1:6" x14ac:dyDescent="0.25">
      <c r="A12" s="39">
        <v>3</v>
      </c>
      <c r="B12" s="40">
        <v>9.4</v>
      </c>
      <c r="C12" s="40">
        <v>5.2</v>
      </c>
      <c r="D12" s="42">
        <f t="shared" si="1"/>
        <v>1.3297872340425521</v>
      </c>
      <c r="E12" s="42">
        <f t="shared" si="0"/>
        <v>2.2407096892759584</v>
      </c>
      <c r="F12" s="13">
        <f t="shared" si="2"/>
        <v>2.6595744680851037</v>
      </c>
    </row>
    <row r="13" spans="1:6" x14ac:dyDescent="0.25">
      <c r="A13" s="39">
        <v>3.1</v>
      </c>
      <c r="B13" s="40">
        <v>10.9</v>
      </c>
      <c r="C13" s="40">
        <v>1.65</v>
      </c>
      <c r="D13" s="42">
        <f t="shared" si="1"/>
        <v>1.3761467889908243</v>
      </c>
      <c r="E13" s="42">
        <f t="shared" si="0"/>
        <v>2.388762789235098</v>
      </c>
      <c r="F13" s="13">
        <f t="shared" si="2"/>
        <v>3.2568807339449513</v>
      </c>
    </row>
    <row r="14" spans="1:6" x14ac:dyDescent="0.25">
      <c r="A14" s="39">
        <v>3.2</v>
      </c>
      <c r="B14" s="40">
        <v>11.6</v>
      </c>
      <c r="C14" s="40">
        <v>0.2</v>
      </c>
      <c r="D14" s="42">
        <f t="shared" si="1"/>
        <v>0.60344827586206784</v>
      </c>
      <c r="E14" s="42">
        <f t="shared" si="0"/>
        <v>2.451005098112319</v>
      </c>
      <c r="F14" s="13">
        <f t="shared" si="2"/>
        <v>1.2499999999999991</v>
      </c>
    </row>
    <row r="15" spans="1:6" x14ac:dyDescent="0.25">
      <c r="A15" s="39">
        <v>3.5</v>
      </c>
      <c r="B15" s="40">
        <v>11.7</v>
      </c>
      <c r="C15" s="40">
        <v>0</v>
      </c>
      <c r="D15" s="42">
        <f t="shared" si="1"/>
        <v>2.8490028490028407E-2</v>
      </c>
      <c r="E15" s="42">
        <f t="shared" si="0"/>
        <v>2.4595888418037104</v>
      </c>
      <c r="F15" s="26">
        <f t="shared" si="2"/>
        <v>5.6980056980057016E-2</v>
      </c>
    </row>
    <row r="16" spans="1:6" ht="15.75" thickBot="1" x14ac:dyDescent="0.3">
      <c r="A16" s="43">
        <v>3.7</v>
      </c>
      <c r="B16" s="15">
        <v>11.6</v>
      </c>
      <c r="C16" s="16">
        <v>0</v>
      </c>
      <c r="D16" s="14">
        <f t="shared" si="1"/>
        <v>-4.3103448275861878E-2</v>
      </c>
      <c r="E16" s="44">
        <f t="shared" si="0"/>
        <v>2.451005098112319</v>
      </c>
      <c r="F16" s="27">
        <f t="shared" si="2"/>
        <v>0</v>
      </c>
    </row>
    <row r="17" spans="1:4" ht="15.75" thickBot="1" x14ac:dyDescent="0.3"/>
    <row r="18" spans="1:4" x14ac:dyDescent="0.25">
      <c r="A18" s="28" t="s">
        <v>15</v>
      </c>
      <c r="B18" s="29">
        <f>B16-B3</f>
        <v>11.4</v>
      </c>
      <c r="C18" s="30"/>
      <c r="D18" s="31" t="s">
        <v>23</v>
      </c>
    </row>
    <row r="19" spans="1:4" x14ac:dyDescent="0.25">
      <c r="A19" s="32" t="s">
        <v>16</v>
      </c>
      <c r="B19" s="33"/>
      <c r="C19" s="34">
        <f>C3-C16</f>
        <v>25</v>
      </c>
      <c r="D19" s="35" t="s">
        <v>23</v>
      </c>
    </row>
    <row r="20" spans="1:4" x14ac:dyDescent="0.25">
      <c r="A20" s="32"/>
      <c r="B20" s="33"/>
      <c r="C20" s="33"/>
      <c r="D20" s="35"/>
    </row>
    <row r="21" spans="1:4" ht="15.75" thickBot="1" x14ac:dyDescent="0.3">
      <c r="A21" s="36" t="s">
        <v>17</v>
      </c>
      <c r="B21" s="37">
        <f>B18/C19</f>
        <v>0.45600000000000002</v>
      </c>
      <c r="C21" s="37"/>
      <c r="D21" s="38" t="s">
        <v>24</v>
      </c>
    </row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questões</vt:lpstr>
      <vt:lpstr>2.1</vt:lpstr>
      <vt:lpstr>2.2</vt:lpstr>
      <vt:lpstr>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Filomena Freitas</dc:creator>
  <cp:lastModifiedBy>Filomena Freitas</cp:lastModifiedBy>
  <dcterms:created xsi:type="dcterms:W3CDTF">2020-10-12T21:47:06Z</dcterms:created>
  <dcterms:modified xsi:type="dcterms:W3CDTF">2021-10-17T07:03:28Z</dcterms:modified>
</cp:coreProperties>
</file>