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felipepinto/Documents/Assets Cache/"/>
    </mc:Choice>
  </mc:AlternateContent>
  <xr:revisionPtr revIDLastSave="0" documentId="8_{CC5026C1-7931-604F-8EF1-67ECB20D9441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ângulo de contacto" sheetId="1" r:id="rId1"/>
    <sheet name="cálculos" sheetId="2" r:id="rId2"/>
    <sheet name="Sheet3" sheetId="3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2" l="1"/>
  <c r="E11" i="2"/>
  <c r="F10" i="2"/>
  <c r="E10" i="2"/>
  <c r="F9" i="2"/>
  <c r="E9" i="2"/>
  <c r="H3" i="2" l="1"/>
  <c r="H4" i="2"/>
  <c r="H5" i="2"/>
  <c r="H6" i="2"/>
  <c r="H7" i="2"/>
  <c r="H8" i="2"/>
  <c r="H2" i="2"/>
  <c r="G3" i="2"/>
  <c r="G4" i="2"/>
  <c r="G5" i="2"/>
  <c r="G6" i="2"/>
  <c r="G7" i="2"/>
  <c r="G8" i="2"/>
  <c r="G2" i="2"/>
</calcChain>
</file>

<file path=xl/sharedStrings.xml><?xml version="1.0" encoding="utf-8"?>
<sst xmlns="http://schemas.openxmlformats.org/spreadsheetml/2006/main" count="33" uniqueCount="27">
  <si>
    <t>l</t>
  </si>
  <si>
    <t>r</t>
  </si>
  <si>
    <t>average</t>
  </si>
  <si>
    <t>agua</t>
  </si>
  <si>
    <t>1 med</t>
  </si>
  <si>
    <t>2med</t>
  </si>
  <si>
    <t xml:space="preserve"> </t>
  </si>
  <si>
    <t>sol 3</t>
  </si>
  <si>
    <t xml:space="preserve">solução1 </t>
  </si>
  <si>
    <t xml:space="preserve">solução2 </t>
  </si>
  <si>
    <t xml:space="preserve">sol 4 </t>
  </si>
  <si>
    <t>sol 5</t>
  </si>
  <si>
    <t>sol 6</t>
  </si>
  <si>
    <t>sol mae</t>
  </si>
  <si>
    <t>SDS</t>
  </si>
  <si>
    <t>Sistema</t>
  </si>
  <si>
    <t>vol s.mae /ml</t>
  </si>
  <si>
    <t>[X] teo</t>
  </si>
  <si>
    <t>[X] real</t>
  </si>
  <si>
    <t>T.Sup.1</t>
  </si>
  <si>
    <t>T.Sup.2</t>
  </si>
  <si>
    <t>Ln[X] teo</t>
  </si>
  <si>
    <t>Ln[X] real</t>
  </si>
  <si>
    <t>X</t>
  </si>
  <si>
    <t>Media</t>
  </si>
  <si>
    <t>ln[X]</t>
  </si>
  <si>
    <t>CMC✨: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</si>
</sst>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Superficial 1(conc. teórica)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969786028750415"/>
                  <c:y val="5.98453193350830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cálculos!$G$2:$G$3</c:f>
              <c:numCache>
                <c:formatCode>General</c:formatCode>
                <c:ptCount val="2"/>
                <c:pt idx="0">
                  <c:v>-7.6009024595420822</c:v>
                </c:pt>
                <c:pt idx="1">
                  <c:v>-6.9077552789821368</c:v>
                </c:pt>
              </c:numCache>
            </c:numRef>
          </c:xVal>
          <c:yVal>
            <c:numRef>
              <c:f>cálculos!$E$2:$E$3</c:f>
              <c:numCache>
                <c:formatCode>General</c:formatCode>
                <c:ptCount val="2"/>
                <c:pt idx="0">
                  <c:v>40.880000000000003</c:v>
                </c:pt>
                <c:pt idx="1">
                  <c:v>33.369999999999997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8A-4C26-85B1-EFC6C666BB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8500504946901678E-2"/>
                  <c:y val="-0.335007874015748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cálculos!$G$4:$G$8</c:f>
              <c:numCache>
                <c:formatCode>General</c:formatCode>
                <c:ptCount val="5"/>
                <c:pt idx="0">
                  <c:v>-5.2983173665480363</c:v>
                </c:pt>
                <c:pt idx="1">
                  <c:v>-4.8283137373023015</c:v>
                </c:pt>
                <c:pt idx="2">
                  <c:v>-3.912023005428146</c:v>
                </c:pt>
                <c:pt idx="3">
                  <c:v>-3.5065578973199818</c:v>
                </c:pt>
                <c:pt idx="4">
                  <c:v>-2.9957322735539909</c:v>
                </c:pt>
              </c:numCache>
            </c:numRef>
          </c:xVal>
          <c:yVal>
            <c:numRef>
              <c:f>cálculos!$E$4:$E$8</c:f>
              <c:numCache>
                <c:formatCode>General</c:formatCode>
                <c:ptCount val="5"/>
                <c:pt idx="0">
                  <c:v>26.65</c:v>
                </c:pt>
                <c:pt idx="1">
                  <c:v>22.52</c:v>
                </c:pt>
                <c:pt idx="2">
                  <c:v>28.03</c:v>
                </c:pt>
                <c:pt idx="3">
                  <c:v>28.65</c:v>
                </c:pt>
                <c:pt idx="4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90-A345-A77D-5B14C590E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7680384"/>
        <c:axId val="1367680800"/>
      </c:scatterChart>
      <c:valAx>
        <c:axId val="1367680384"/>
        <c:scaling>
          <c:orientation val="minMax"/>
          <c:max val="-2.5"/>
          <c:min val="-8.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7680800"/>
        <c:crosses val="autoZero"/>
        <c:crossBetween val="midCat"/>
      </c:valAx>
      <c:valAx>
        <c:axId val="1367680800"/>
        <c:scaling>
          <c:orientation val="minMax"/>
          <c:max val="4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36768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>
          <a:alpha val="92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Superficial 2(conc. teórica)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6632344033918834E-2"/>
                  <c:y val="0.23007701339964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cálculos!$G$2:$G$3</c:f>
              <c:numCache>
                <c:formatCode>General</c:formatCode>
                <c:ptCount val="2"/>
                <c:pt idx="0">
                  <c:v>-7.6009024595420822</c:v>
                </c:pt>
                <c:pt idx="1">
                  <c:v>-6.9077552789821368</c:v>
                </c:pt>
              </c:numCache>
            </c:numRef>
          </c:xVal>
          <c:yVal>
            <c:numRef>
              <c:f>cálculos!$F$2:$F$3</c:f>
              <c:numCache>
                <c:formatCode>General</c:formatCode>
                <c:ptCount val="2"/>
                <c:pt idx="0">
                  <c:v>40.75</c:v>
                </c:pt>
                <c:pt idx="1">
                  <c:v>33.44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5E-4EF9-B2F2-D3ADA20E7AD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337130954823032E-2"/>
                  <c:y val="-0.472812598425196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cálculos!$G$4:$G$8</c:f>
              <c:numCache>
                <c:formatCode>General</c:formatCode>
                <c:ptCount val="5"/>
                <c:pt idx="0">
                  <c:v>-5.2983173665480363</c:v>
                </c:pt>
                <c:pt idx="1">
                  <c:v>-4.8283137373023015</c:v>
                </c:pt>
                <c:pt idx="2">
                  <c:v>-3.912023005428146</c:v>
                </c:pt>
                <c:pt idx="3">
                  <c:v>-3.5065578973199818</c:v>
                </c:pt>
                <c:pt idx="4">
                  <c:v>-2.9957322735539909</c:v>
                </c:pt>
              </c:numCache>
            </c:numRef>
          </c:xVal>
          <c:yVal>
            <c:numRef>
              <c:f>cálculos!$F$4:$F$8</c:f>
              <c:numCache>
                <c:formatCode>General</c:formatCode>
                <c:ptCount val="5"/>
                <c:pt idx="0">
                  <c:v>26.87</c:v>
                </c:pt>
                <c:pt idx="1">
                  <c:v>27.85</c:v>
                </c:pt>
                <c:pt idx="2">
                  <c:v>28.22</c:v>
                </c:pt>
                <c:pt idx="3">
                  <c:v>28.83</c:v>
                </c:pt>
                <c:pt idx="4">
                  <c:v>29.22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34-7640-8519-4E9801AACA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569888"/>
        <c:axId val="1526570720"/>
      </c:scatterChart>
      <c:valAx>
        <c:axId val="1526569888"/>
        <c:scaling>
          <c:orientation val="minMax"/>
          <c:max val="-2.5"/>
          <c:min val="-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26570720"/>
        <c:crosses val="autoZero"/>
        <c:crossBetween val="midCat"/>
      </c:valAx>
      <c:valAx>
        <c:axId val="1526570720"/>
        <c:scaling>
          <c:orientation val="minMax"/>
          <c:max val="4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52656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Tensão Superficial 1(conc. real)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156037004761754"/>
                  <c:y val="-1.04577427821522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(cálculos!$G$2:$G$6,cálculos!$G$6:$G$8)</c:f>
              <c:numCache>
                <c:formatCode>General</c:formatCode>
                <c:ptCount val="8"/>
                <c:pt idx="0">
                  <c:v>-7.6009024595420822</c:v>
                </c:pt>
                <c:pt idx="1">
                  <c:v>-6.9077552789821368</c:v>
                </c:pt>
                <c:pt idx="2">
                  <c:v>-5.2983173665480363</c:v>
                </c:pt>
                <c:pt idx="3">
                  <c:v>-4.8283137373023015</c:v>
                </c:pt>
                <c:pt idx="4">
                  <c:v>-3.912023005428146</c:v>
                </c:pt>
                <c:pt idx="5">
                  <c:v>-3.912023005428146</c:v>
                </c:pt>
                <c:pt idx="6">
                  <c:v>-3.5065578973199818</c:v>
                </c:pt>
                <c:pt idx="7">
                  <c:v>-2.9957322735539909</c:v>
                </c:pt>
              </c:numCache>
            </c:numRef>
          </c:xVal>
          <c:yVal>
            <c:numRef>
              <c:f>cálculos!$E$2:$E$6</c:f>
              <c:numCache>
                <c:formatCode>General</c:formatCode>
                <c:ptCount val="5"/>
                <c:pt idx="0">
                  <c:v>40.880000000000003</c:v>
                </c:pt>
                <c:pt idx="1">
                  <c:v>33.369999999999997</c:v>
                </c:pt>
                <c:pt idx="2">
                  <c:v>26.65</c:v>
                </c:pt>
                <c:pt idx="3">
                  <c:v>22.52</c:v>
                </c:pt>
                <c:pt idx="4">
                  <c:v>28.03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C-4A69-A3F6-11726E1B0BA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387414023839906E-2"/>
                  <c:y val="-0.24051793525809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(cálculos!$G$6:$G$8,cálculos!$G$6:$G$8)</c:f>
              <c:numCache>
                <c:formatCode>General</c:formatCode>
                <c:ptCount val="6"/>
                <c:pt idx="0">
                  <c:v>-3.912023005428146</c:v>
                </c:pt>
                <c:pt idx="1">
                  <c:v>-3.5065578973199818</c:v>
                </c:pt>
                <c:pt idx="2">
                  <c:v>-2.9957322735539909</c:v>
                </c:pt>
                <c:pt idx="3">
                  <c:v>-3.912023005428146</c:v>
                </c:pt>
                <c:pt idx="4">
                  <c:v>-3.5065578973199818</c:v>
                </c:pt>
                <c:pt idx="5">
                  <c:v>-2.9957322735539909</c:v>
                </c:pt>
              </c:numCache>
            </c:numRef>
          </c:xVal>
          <c:yVal>
            <c:numRef>
              <c:f>cálculos!$E$6:$E$8</c:f>
              <c:numCache>
                <c:formatCode>General</c:formatCode>
                <c:ptCount val="3"/>
                <c:pt idx="0">
                  <c:v>28.03</c:v>
                </c:pt>
                <c:pt idx="1">
                  <c:v>28.65</c:v>
                </c:pt>
                <c:pt idx="2">
                  <c:v>29.05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0B-744A-8F20-0F2EB7AC8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5665184"/>
        <c:axId val="1715661440"/>
      </c:scatterChart>
      <c:valAx>
        <c:axId val="1715665184"/>
        <c:scaling>
          <c:orientation val="minMax"/>
          <c:max val="-2.5"/>
          <c:min val="-7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15661440"/>
        <c:crosses val="autoZero"/>
        <c:crossBetween val="midCat"/>
      </c:valAx>
      <c:valAx>
        <c:axId val="1715661440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171566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Tensão</a:t>
            </a:r>
            <a:r>
              <a:rPr lang="pt-PT" baseline="0"/>
              <a:t> Superficial 2(conc. real)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49193850768654E-2"/>
                  <c:y val="0.190006216328222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cálculos!$H$2:$H$3</c:f>
              <c:numCache>
                <c:formatCode>General</c:formatCode>
                <c:ptCount val="2"/>
                <c:pt idx="0">
                  <c:v>-7.5909521286889143</c:v>
                </c:pt>
                <c:pt idx="1">
                  <c:v>-6.8978049481289689</c:v>
                </c:pt>
              </c:numCache>
            </c:numRef>
          </c:xVal>
          <c:yVal>
            <c:numRef>
              <c:f>cálculos!$F$2:$F$3</c:f>
              <c:numCache>
                <c:formatCode>General</c:formatCode>
                <c:ptCount val="2"/>
                <c:pt idx="0">
                  <c:v>40.75</c:v>
                </c:pt>
                <c:pt idx="1">
                  <c:v>33.44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2-43AE-B2CB-4B88937665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0590901310261117E-2"/>
                  <c:y val="-0.464450043744531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PT"/>
                </a:p>
              </c:txPr>
            </c:trendlineLbl>
          </c:trendline>
          <c:xVal>
            <c:numRef>
              <c:f>cálculos!$H$4:$H$8</c:f>
              <c:numCache>
                <c:formatCode>General</c:formatCode>
                <c:ptCount val="5"/>
                <c:pt idx="0">
                  <c:v>-5.2883670356948684</c:v>
                </c:pt>
                <c:pt idx="1">
                  <c:v>-4.8183634064491327</c:v>
                </c:pt>
                <c:pt idx="2">
                  <c:v>-3.9020726745749781</c:v>
                </c:pt>
                <c:pt idx="3">
                  <c:v>-3.4966075664668135</c:v>
                </c:pt>
                <c:pt idx="4">
                  <c:v>-2.985781942700823</c:v>
                </c:pt>
              </c:numCache>
            </c:numRef>
          </c:xVal>
          <c:yVal>
            <c:numRef>
              <c:f>cálculos!$F$4:$F$8</c:f>
              <c:numCache>
                <c:formatCode>General</c:formatCode>
                <c:ptCount val="5"/>
                <c:pt idx="0">
                  <c:v>26.87</c:v>
                </c:pt>
                <c:pt idx="1">
                  <c:v>27.85</c:v>
                </c:pt>
                <c:pt idx="2">
                  <c:v>28.22</c:v>
                </c:pt>
                <c:pt idx="3">
                  <c:v>28.83</c:v>
                </c:pt>
                <c:pt idx="4">
                  <c:v>29.22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1-144A-90C5-771F3A0A7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601296"/>
        <c:axId val="2014597968"/>
      </c:scatterChart>
      <c:valAx>
        <c:axId val="2014601296"/>
        <c:scaling>
          <c:orientation val="minMax"/>
          <c:max val="-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14597968"/>
        <c:crosses val="autoZero"/>
        <c:crossBetween val="midCat"/>
      </c:valAx>
      <c:valAx>
        <c:axId val="2014597968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T"/>
          </a:p>
        </c:txPr>
        <c:crossAx val="2014601296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19</xdr:row>
      <xdr:rowOff>124460</xdr:rowOff>
    </xdr:from>
    <xdr:to>
      <xdr:col>8</xdr:col>
      <xdr:colOff>518160</xdr:colOff>
      <xdr:row>34</xdr:row>
      <xdr:rowOff>124460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F4C95B0-4E0E-B0D2-6414-596338C6A2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163830</xdr:colOff>
      <xdr:row>34</xdr:row>
      <xdr:rowOff>185420</xdr:rowOff>
    </xdr:from>
    <xdr:to>
      <xdr:col>8</xdr:col>
      <xdr:colOff>521970</xdr:colOff>
      <xdr:row>49</xdr:row>
      <xdr:rowOff>185420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57FC485-E160-0E9F-5917-4EBC177FAC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666750</xdr:colOff>
      <xdr:row>19</xdr:row>
      <xdr:rowOff>124460</xdr:rowOff>
    </xdr:from>
    <xdr:to>
      <xdr:col>16</xdr:col>
      <xdr:colOff>422910</xdr:colOff>
      <xdr:row>34</xdr:row>
      <xdr:rowOff>124460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B0CA7F5-D3C0-5DE8-49A8-689AA46187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19050</xdr:colOff>
      <xdr:row>35</xdr:row>
      <xdr:rowOff>0</xdr:rowOff>
    </xdr:from>
    <xdr:to>
      <xdr:col>16</xdr:col>
      <xdr:colOff>445770</xdr:colOff>
      <xdr:row>50</xdr:row>
      <xdr:rowOff>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9DF6BD88-705F-9DD6-195F-395CF2740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94"/>
  <sheetViews>
    <sheetView topLeftCell="A61" workbookViewId="0">
      <selection activeCell="H82" sqref="H82"/>
    </sheetView>
  </sheetViews>
  <sheetFormatPr baseColWidth="10" defaultColWidth="8.83203125" defaultRowHeight="15" x14ac:dyDescent="0.2"/>
  <cols>
    <col min="1" max="1" width="10.83203125" customWidth="1"/>
  </cols>
  <sheetData>
    <row r="1" spans="1:10" x14ac:dyDescent="0.2">
      <c r="B1" t="s">
        <v>4</v>
      </c>
      <c r="G1" t="s">
        <v>5</v>
      </c>
    </row>
    <row r="2" spans="1:10" x14ac:dyDescent="0.2">
      <c r="B2" t="s">
        <v>6</v>
      </c>
    </row>
    <row r="3" spans="1:10" x14ac:dyDescent="0.2">
      <c r="C3" t="s">
        <v>0</v>
      </c>
      <c r="D3" t="s">
        <v>1</v>
      </c>
      <c r="E3" t="s">
        <v>2</v>
      </c>
    </row>
    <row r="4" spans="1:10" x14ac:dyDescent="0.2">
      <c r="A4" t="s">
        <v>3</v>
      </c>
      <c r="B4">
        <v>0</v>
      </c>
      <c r="C4">
        <v>102.18</v>
      </c>
      <c r="D4">
        <v>105.25</v>
      </c>
      <c r="E4">
        <v>103.72</v>
      </c>
    </row>
    <row r="5" spans="1:10" x14ac:dyDescent="0.2">
      <c r="B5">
        <v>0</v>
      </c>
      <c r="C5">
        <v>102.13</v>
      </c>
      <c r="D5">
        <v>105.24</v>
      </c>
      <c r="E5">
        <v>103.69</v>
      </c>
    </row>
    <row r="6" spans="1:10" x14ac:dyDescent="0.2">
      <c r="B6">
        <v>0</v>
      </c>
      <c r="C6">
        <v>102.11</v>
      </c>
      <c r="D6">
        <v>105.31</v>
      </c>
      <c r="E6">
        <v>103.71</v>
      </c>
    </row>
    <row r="7" spans="1:10" x14ac:dyDescent="0.2">
      <c r="B7">
        <v>0</v>
      </c>
      <c r="C7">
        <v>103.43</v>
      </c>
      <c r="D7">
        <v>106.16</v>
      </c>
      <c r="E7">
        <v>104.79</v>
      </c>
    </row>
    <row r="8" spans="1:10" x14ac:dyDescent="0.2">
      <c r="B8">
        <v>0</v>
      </c>
      <c r="C8">
        <v>103.47</v>
      </c>
      <c r="D8">
        <v>106.17</v>
      </c>
      <c r="E8">
        <v>104.82</v>
      </c>
    </row>
    <row r="9" spans="1:10" x14ac:dyDescent="0.2">
      <c r="B9">
        <v>1</v>
      </c>
      <c r="C9">
        <v>102.12</v>
      </c>
      <c r="D9">
        <v>105.38</v>
      </c>
      <c r="E9">
        <v>103.75</v>
      </c>
    </row>
    <row r="10" spans="1:10" x14ac:dyDescent="0.2">
      <c r="B10">
        <v>1</v>
      </c>
      <c r="C10">
        <v>104.06</v>
      </c>
      <c r="D10">
        <v>106.76</v>
      </c>
      <c r="E10">
        <v>105.41</v>
      </c>
    </row>
    <row r="11" spans="1:10" x14ac:dyDescent="0.2">
      <c r="B11">
        <v>1</v>
      </c>
      <c r="C11">
        <v>104.1</v>
      </c>
      <c r="D11">
        <v>106.9</v>
      </c>
      <c r="E11">
        <v>105.5</v>
      </c>
    </row>
    <row r="12" spans="1:10" x14ac:dyDescent="0.2">
      <c r="B12">
        <v>1</v>
      </c>
      <c r="C12">
        <v>103.9</v>
      </c>
      <c r="D12">
        <v>106.68</v>
      </c>
      <c r="E12">
        <v>105.29</v>
      </c>
    </row>
    <row r="13" spans="1:10" x14ac:dyDescent="0.2">
      <c r="B13">
        <v>1</v>
      </c>
      <c r="C13">
        <v>103.87</v>
      </c>
      <c r="D13">
        <v>106.66</v>
      </c>
      <c r="E13">
        <v>105.26</v>
      </c>
    </row>
    <row r="16" spans="1:10" x14ac:dyDescent="0.2">
      <c r="A16" t="s">
        <v>8</v>
      </c>
      <c r="B16">
        <v>0</v>
      </c>
      <c r="C16">
        <v>102.96</v>
      </c>
      <c r="D16">
        <v>103.17</v>
      </c>
      <c r="E16">
        <v>103.06</v>
      </c>
      <c r="G16">
        <v>0</v>
      </c>
      <c r="H16">
        <v>103.68</v>
      </c>
      <c r="I16">
        <v>104.35</v>
      </c>
      <c r="J16">
        <v>104.02</v>
      </c>
    </row>
    <row r="17" spans="1:10" x14ac:dyDescent="0.2">
      <c r="B17">
        <v>0</v>
      </c>
      <c r="C17">
        <v>102.85</v>
      </c>
      <c r="D17">
        <v>102.98</v>
      </c>
      <c r="E17">
        <v>102.92</v>
      </c>
      <c r="G17">
        <v>0</v>
      </c>
      <c r="H17">
        <v>103.67</v>
      </c>
      <c r="I17">
        <v>104.35</v>
      </c>
      <c r="J17">
        <v>104.01</v>
      </c>
    </row>
    <row r="18" spans="1:10" x14ac:dyDescent="0.2">
      <c r="B18">
        <v>0</v>
      </c>
      <c r="C18">
        <v>102.88</v>
      </c>
      <c r="D18">
        <v>103.12</v>
      </c>
      <c r="E18">
        <v>103</v>
      </c>
      <c r="G18">
        <v>0</v>
      </c>
      <c r="H18">
        <v>103.65</v>
      </c>
      <c r="I18">
        <v>104.36</v>
      </c>
      <c r="J18">
        <v>104</v>
      </c>
    </row>
    <row r="19" spans="1:10" x14ac:dyDescent="0.2">
      <c r="B19">
        <v>0</v>
      </c>
      <c r="C19">
        <v>103.56</v>
      </c>
      <c r="D19">
        <v>103.61</v>
      </c>
      <c r="E19">
        <v>103.58</v>
      </c>
      <c r="G19">
        <v>0</v>
      </c>
      <c r="H19">
        <v>111.33</v>
      </c>
      <c r="I19">
        <v>112.19</v>
      </c>
      <c r="J19">
        <v>111.76</v>
      </c>
    </row>
    <row r="20" spans="1:10" x14ac:dyDescent="0.2">
      <c r="B20">
        <v>0</v>
      </c>
      <c r="G20">
        <v>0</v>
      </c>
      <c r="H20">
        <v>103.65</v>
      </c>
      <c r="I20">
        <v>104.36</v>
      </c>
      <c r="J20">
        <v>104</v>
      </c>
    </row>
    <row r="21" spans="1:10" x14ac:dyDescent="0.2">
      <c r="B21">
        <v>1</v>
      </c>
      <c r="C21">
        <v>102.91</v>
      </c>
      <c r="D21">
        <v>103.14</v>
      </c>
      <c r="E21">
        <v>103.03</v>
      </c>
      <c r="G21">
        <v>1</v>
      </c>
      <c r="H21">
        <v>103.64</v>
      </c>
      <c r="I21">
        <v>104.4</v>
      </c>
      <c r="J21">
        <v>104.02</v>
      </c>
    </row>
    <row r="22" spans="1:10" x14ac:dyDescent="0.2">
      <c r="B22">
        <v>1</v>
      </c>
      <c r="C22">
        <v>102.7</v>
      </c>
      <c r="D22">
        <v>102.92</v>
      </c>
      <c r="E22">
        <v>102.81</v>
      </c>
      <c r="G22">
        <v>1</v>
      </c>
      <c r="H22">
        <v>111.37</v>
      </c>
      <c r="I22">
        <v>112.24</v>
      </c>
      <c r="J22">
        <v>111.8</v>
      </c>
    </row>
    <row r="23" spans="1:10" x14ac:dyDescent="0.2">
      <c r="B23">
        <v>1</v>
      </c>
      <c r="C23">
        <v>102.61</v>
      </c>
      <c r="D23">
        <v>102.8</v>
      </c>
      <c r="E23">
        <v>102.7</v>
      </c>
      <c r="G23">
        <v>1</v>
      </c>
      <c r="H23">
        <v>103.7</v>
      </c>
      <c r="I23">
        <v>104.33</v>
      </c>
      <c r="J23">
        <v>104.02</v>
      </c>
    </row>
    <row r="24" spans="1:10" x14ac:dyDescent="0.2">
      <c r="B24">
        <v>1</v>
      </c>
      <c r="C24">
        <v>102.52</v>
      </c>
      <c r="D24">
        <v>102.83</v>
      </c>
      <c r="E24">
        <v>102.68</v>
      </c>
      <c r="G24">
        <v>1</v>
      </c>
      <c r="H24">
        <v>103.66</v>
      </c>
      <c r="I24">
        <v>104.31</v>
      </c>
      <c r="J24">
        <v>103.98</v>
      </c>
    </row>
    <row r="25" spans="1:10" x14ac:dyDescent="0.2">
      <c r="B25">
        <v>1</v>
      </c>
      <c r="C25">
        <v>102.64</v>
      </c>
      <c r="D25">
        <v>102.92</v>
      </c>
      <c r="E25">
        <v>102.78</v>
      </c>
      <c r="G25">
        <v>1</v>
      </c>
      <c r="H25">
        <v>103.7</v>
      </c>
      <c r="I25">
        <v>104.32</v>
      </c>
      <c r="J25">
        <v>104.01</v>
      </c>
    </row>
    <row r="28" spans="1:10" x14ac:dyDescent="0.2">
      <c r="A28" t="s">
        <v>9</v>
      </c>
      <c r="B28">
        <v>0</v>
      </c>
      <c r="C28">
        <v>103.32</v>
      </c>
      <c r="D28">
        <v>104.12</v>
      </c>
      <c r="E28">
        <v>103.72</v>
      </c>
      <c r="G28">
        <v>0</v>
      </c>
      <c r="H28">
        <v>101.18</v>
      </c>
      <c r="I28">
        <v>102.27</v>
      </c>
      <c r="J28">
        <v>101.72</v>
      </c>
    </row>
    <row r="29" spans="1:10" x14ac:dyDescent="0.2">
      <c r="B29">
        <v>0</v>
      </c>
      <c r="C29">
        <v>103.34</v>
      </c>
      <c r="D29">
        <v>104.14</v>
      </c>
      <c r="E29">
        <v>103.74</v>
      </c>
      <c r="G29">
        <v>0</v>
      </c>
      <c r="H29">
        <v>100.67</v>
      </c>
      <c r="I29">
        <v>101.84</v>
      </c>
      <c r="J29">
        <v>101.25</v>
      </c>
    </row>
    <row r="30" spans="1:10" x14ac:dyDescent="0.2">
      <c r="B30">
        <v>0</v>
      </c>
      <c r="C30">
        <v>103.35</v>
      </c>
      <c r="D30">
        <v>104.12</v>
      </c>
      <c r="E30">
        <v>103.74</v>
      </c>
      <c r="G30">
        <v>0</v>
      </c>
      <c r="H30">
        <v>101.22</v>
      </c>
      <c r="I30">
        <v>102.23</v>
      </c>
      <c r="J30">
        <v>101.72</v>
      </c>
    </row>
    <row r="31" spans="1:10" x14ac:dyDescent="0.2">
      <c r="B31">
        <v>0</v>
      </c>
      <c r="C31">
        <v>103.26</v>
      </c>
      <c r="D31">
        <v>104.11</v>
      </c>
      <c r="E31">
        <v>103.68</v>
      </c>
      <c r="G31">
        <v>0</v>
      </c>
      <c r="H31">
        <v>101.08</v>
      </c>
      <c r="I31">
        <v>102.37</v>
      </c>
      <c r="J31">
        <v>101.72</v>
      </c>
    </row>
    <row r="32" spans="1:10" x14ac:dyDescent="0.2">
      <c r="B32">
        <v>0</v>
      </c>
      <c r="C32">
        <v>103.32</v>
      </c>
      <c r="D32">
        <v>104.22</v>
      </c>
      <c r="E32">
        <v>103.77</v>
      </c>
      <c r="G32">
        <v>0</v>
      </c>
      <c r="H32">
        <v>101.06</v>
      </c>
      <c r="I32">
        <v>102.28</v>
      </c>
      <c r="J32">
        <v>101.67</v>
      </c>
    </row>
    <row r="33" spans="1:10" x14ac:dyDescent="0.2">
      <c r="B33">
        <v>1</v>
      </c>
      <c r="C33">
        <v>103.31</v>
      </c>
      <c r="D33">
        <v>104.17</v>
      </c>
      <c r="E33">
        <v>103.74</v>
      </c>
      <c r="G33">
        <v>1</v>
      </c>
      <c r="H33">
        <v>101.11</v>
      </c>
      <c r="I33">
        <v>102.27</v>
      </c>
      <c r="J33">
        <v>101.69</v>
      </c>
    </row>
    <row r="34" spans="1:10" x14ac:dyDescent="0.2">
      <c r="B34">
        <v>1</v>
      </c>
      <c r="C34">
        <v>103.27</v>
      </c>
      <c r="D34">
        <v>104.16</v>
      </c>
      <c r="E34">
        <v>103.72</v>
      </c>
      <c r="G34">
        <v>1</v>
      </c>
      <c r="H34">
        <v>100.67</v>
      </c>
      <c r="I34">
        <v>101.91</v>
      </c>
      <c r="J34">
        <v>101.29</v>
      </c>
    </row>
    <row r="35" spans="1:10" x14ac:dyDescent="0.2">
      <c r="B35">
        <v>1</v>
      </c>
      <c r="C35">
        <v>103.3</v>
      </c>
      <c r="D35">
        <v>104.14</v>
      </c>
      <c r="E35">
        <v>103.72</v>
      </c>
      <c r="G35">
        <v>1</v>
      </c>
      <c r="H35">
        <v>101.15</v>
      </c>
      <c r="I35">
        <v>102.25</v>
      </c>
      <c r="J35">
        <v>101.7</v>
      </c>
    </row>
    <row r="36" spans="1:10" x14ac:dyDescent="0.2">
      <c r="B36">
        <v>1</v>
      </c>
      <c r="C36">
        <v>103.9</v>
      </c>
      <c r="D36">
        <v>104.66</v>
      </c>
      <c r="E36">
        <v>104.28</v>
      </c>
      <c r="G36">
        <v>1</v>
      </c>
      <c r="H36">
        <v>101.15</v>
      </c>
      <c r="I36">
        <v>102.3</v>
      </c>
      <c r="J36">
        <v>101.72</v>
      </c>
    </row>
    <row r="37" spans="1:10" x14ac:dyDescent="0.2">
      <c r="B37">
        <v>1</v>
      </c>
      <c r="C37">
        <v>103.34</v>
      </c>
      <c r="D37">
        <v>104.14</v>
      </c>
      <c r="E37">
        <v>103.74</v>
      </c>
      <c r="G37">
        <v>1</v>
      </c>
      <c r="H37">
        <v>100.62</v>
      </c>
      <c r="I37">
        <v>101.93</v>
      </c>
      <c r="J37">
        <v>101.27</v>
      </c>
    </row>
    <row r="40" spans="1:10" x14ac:dyDescent="0.2">
      <c r="A40" t="s">
        <v>7</v>
      </c>
      <c r="B40">
        <v>0</v>
      </c>
      <c r="C40">
        <v>86.93</v>
      </c>
      <c r="D40">
        <v>84.08</v>
      </c>
      <c r="E40">
        <v>85.51</v>
      </c>
      <c r="G40">
        <v>0</v>
      </c>
      <c r="H40">
        <v>84.77</v>
      </c>
      <c r="I40">
        <v>85.72</v>
      </c>
      <c r="J40">
        <v>85.24</v>
      </c>
    </row>
    <row r="41" spans="1:10" x14ac:dyDescent="0.2">
      <c r="B41">
        <v>0</v>
      </c>
      <c r="G41">
        <v>0</v>
      </c>
      <c r="H41">
        <v>84.6</v>
      </c>
      <c r="I41">
        <v>85.89</v>
      </c>
      <c r="J41">
        <v>85.25</v>
      </c>
    </row>
    <row r="42" spans="1:10" x14ac:dyDescent="0.2">
      <c r="B42">
        <v>0</v>
      </c>
      <c r="C42">
        <v>83.24</v>
      </c>
      <c r="D42">
        <v>84.8</v>
      </c>
      <c r="E42">
        <v>84.02</v>
      </c>
      <c r="G42">
        <v>0</v>
      </c>
      <c r="H42">
        <v>94.36</v>
      </c>
      <c r="I42">
        <v>96.44</v>
      </c>
      <c r="J42">
        <v>95.4</v>
      </c>
    </row>
    <row r="43" spans="1:10" x14ac:dyDescent="0.2">
      <c r="B43">
        <v>0</v>
      </c>
      <c r="G43">
        <v>0</v>
      </c>
      <c r="H43">
        <v>83.54</v>
      </c>
      <c r="I43">
        <v>84.46</v>
      </c>
      <c r="J43">
        <v>84</v>
      </c>
    </row>
    <row r="44" spans="1:10" x14ac:dyDescent="0.2">
      <c r="B44">
        <v>0</v>
      </c>
      <c r="G44">
        <v>0</v>
      </c>
      <c r="H44">
        <v>83.1</v>
      </c>
      <c r="I44">
        <v>83.91</v>
      </c>
      <c r="J44">
        <v>83.5</v>
      </c>
    </row>
    <row r="45" spans="1:10" x14ac:dyDescent="0.2">
      <c r="B45">
        <v>1</v>
      </c>
      <c r="C45">
        <v>84.88</v>
      </c>
      <c r="D45">
        <v>82.55</v>
      </c>
      <c r="E45">
        <v>83.71</v>
      </c>
      <c r="G45">
        <v>1</v>
      </c>
      <c r="H45">
        <v>82.61</v>
      </c>
      <c r="I45">
        <v>83.3</v>
      </c>
      <c r="J45">
        <v>82.95</v>
      </c>
    </row>
    <row r="46" spans="1:10" x14ac:dyDescent="0.2">
      <c r="B46">
        <v>1</v>
      </c>
      <c r="C46">
        <v>88.71</v>
      </c>
      <c r="D46">
        <v>84.68</v>
      </c>
      <c r="E46">
        <v>86.69</v>
      </c>
      <c r="G46">
        <v>1</v>
      </c>
      <c r="H46">
        <v>81.88</v>
      </c>
      <c r="I46">
        <v>82.4</v>
      </c>
      <c r="J46">
        <v>82.14</v>
      </c>
    </row>
    <row r="47" spans="1:10" x14ac:dyDescent="0.2">
      <c r="B47">
        <v>1</v>
      </c>
      <c r="C47">
        <v>79.489999999999995</v>
      </c>
      <c r="D47">
        <v>79.05</v>
      </c>
      <c r="E47">
        <v>79.27</v>
      </c>
      <c r="G47">
        <v>1</v>
      </c>
      <c r="H47">
        <v>82.18</v>
      </c>
      <c r="I47">
        <v>82.61</v>
      </c>
      <c r="J47">
        <v>82.4</v>
      </c>
    </row>
    <row r="48" spans="1:10" x14ac:dyDescent="0.2">
      <c r="B48">
        <v>1</v>
      </c>
      <c r="C48">
        <v>79.400000000000006</v>
      </c>
      <c r="D48">
        <v>78.78</v>
      </c>
      <c r="E48">
        <v>79.09</v>
      </c>
      <c r="G48">
        <v>1</v>
      </c>
      <c r="H48">
        <v>81.44</v>
      </c>
      <c r="I48">
        <v>81.88</v>
      </c>
      <c r="J48">
        <v>81.66</v>
      </c>
    </row>
    <row r="49" spans="1:10" x14ac:dyDescent="0.2">
      <c r="B49">
        <v>1</v>
      </c>
      <c r="C49">
        <v>79.14</v>
      </c>
      <c r="D49">
        <v>78.53</v>
      </c>
      <c r="E49">
        <v>78.84</v>
      </c>
      <c r="G49">
        <v>1</v>
      </c>
      <c r="H49">
        <v>81.47</v>
      </c>
      <c r="I49">
        <v>81.819999999999993</v>
      </c>
      <c r="J49">
        <v>81.650000000000006</v>
      </c>
    </row>
    <row r="52" spans="1:10" x14ac:dyDescent="0.2">
      <c r="A52" t="s">
        <v>10</v>
      </c>
      <c r="B52">
        <v>0</v>
      </c>
      <c r="C52">
        <v>71.66</v>
      </c>
      <c r="D52">
        <v>71.45</v>
      </c>
      <c r="E52">
        <v>71.55</v>
      </c>
      <c r="G52">
        <v>0</v>
      </c>
      <c r="H52">
        <v>58.26</v>
      </c>
      <c r="I52">
        <v>57.97</v>
      </c>
      <c r="J52">
        <v>58.11</v>
      </c>
    </row>
    <row r="53" spans="1:10" x14ac:dyDescent="0.2">
      <c r="B53">
        <v>0</v>
      </c>
      <c r="C53">
        <v>70.959999999999994</v>
      </c>
      <c r="D53">
        <v>70.7</v>
      </c>
      <c r="E53">
        <v>70.83</v>
      </c>
      <c r="G53">
        <v>0</v>
      </c>
      <c r="H53">
        <v>59.72</v>
      </c>
      <c r="I53">
        <v>61.99</v>
      </c>
      <c r="J53">
        <v>60.85</v>
      </c>
    </row>
    <row r="54" spans="1:10" x14ac:dyDescent="0.2">
      <c r="B54">
        <v>0</v>
      </c>
      <c r="C54">
        <v>70.12</v>
      </c>
      <c r="D54">
        <v>69.239999999999995</v>
      </c>
      <c r="E54">
        <v>69.680000000000007</v>
      </c>
      <c r="G54">
        <v>0</v>
      </c>
      <c r="H54">
        <v>58.1</v>
      </c>
      <c r="I54">
        <v>60.33</v>
      </c>
      <c r="J54">
        <v>59.21</v>
      </c>
    </row>
    <row r="55" spans="1:10" x14ac:dyDescent="0.2">
      <c r="B55">
        <v>0</v>
      </c>
      <c r="C55">
        <v>74.430000000000007</v>
      </c>
      <c r="D55">
        <v>72.510000000000005</v>
      </c>
      <c r="E55">
        <v>73.47</v>
      </c>
      <c r="G55">
        <v>0</v>
      </c>
      <c r="H55">
        <v>56.56</v>
      </c>
      <c r="I55">
        <v>59.25</v>
      </c>
      <c r="J55">
        <v>57.91</v>
      </c>
    </row>
    <row r="56" spans="1:10" x14ac:dyDescent="0.2">
      <c r="B56">
        <v>0</v>
      </c>
      <c r="C56">
        <v>68.349999999999994</v>
      </c>
      <c r="D56">
        <v>67.42</v>
      </c>
      <c r="E56">
        <v>67.89</v>
      </c>
      <c r="G56">
        <v>0</v>
      </c>
      <c r="H56">
        <v>55.61</v>
      </c>
      <c r="I56">
        <v>58.08</v>
      </c>
      <c r="J56">
        <v>56.85</v>
      </c>
    </row>
    <row r="57" spans="1:10" x14ac:dyDescent="0.2">
      <c r="B57">
        <v>1</v>
      </c>
      <c r="C57">
        <v>66.95</v>
      </c>
      <c r="D57">
        <v>65.650000000000006</v>
      </c>
      <c r="E57">
        <v>66.3</v>
      </c>
      <c r="G57">
        <v>1</v>
      </c>
      <c r="H57">
        <v>57.17</v>
      </c>
      <c r="I57">
        <v>62.64</v>
      </c>
      <c r="J57">
        <v>59.9</v>
      </c>
    </row>
    <row r="58" spans="1:10" x14ac:dyDescent="0.2">
      <c r="B58">
        <v>1</v>
      </c>
      <c r="C58">
        <v>79.12</v>
      </c>
      <c r="D58">
        <v>76.239999999999995</v>
      </c>
      <c r="E58">
        <v>77.680000000000007</v>
      </c>
      <c r="G58">
        <v>1</v>
      </c>
      <c r="H58">
        <v>46.36</v>
      </c>
      <c r="I58">
        <v>42.96</v>
      </c>
      <c r="J58">
        <v>44.66</v>
      </c>
    </row>
    <row r="59" spans="1:10" x14ac:dyDescent="0.2">
      <c r="B59">
        <v>1</v>
      </c>
      <c r="C59">
        <v>67.989999999999995</v>
      </c>
      <c r="D59">
        <v>68.209999999999994</v>
      </c>
      <c r="E59">
        <v>68.099999999999994</v>
      </c>
      <c r="G59">
        <v>1</v>
      </c>
      <c r="H59">
        <v>50.45</v>
      </c>
      <c r="I59">
        <v>50.05</v>
      </c>
      <c r="J59">
        <v>50.25</v>
      </c>
    </row>
    <row r="60" spans="1:10" x14ac:dyDescent="0.2">
      <c r="B60">
        <v>1</v>
      </c>
      <c r="C60">
        <v>65.08</v>
      </c>
      <c r="D60">
        <v>63.34</v>
      </c>
      <c r="E60">
        <v>64.209999999999994</v>
      </c>
      <c r="G60">
        <v>1</v>
      </c>
      <c r="H60">
        <v>49.61</v>
      </c>
      <c r="I60">
        <v>49.36</v>
      </c>
      <c r="J60">
        <v>49.49</v>
      </c>
    </row>
    <row r="61" spans="1:10" x14ac:dyDescent="0.2">
      <c r="B61">
        <v>1</v>
      </c>
      <c r="C61">
        <v>65.97</v>
      </c>
      <c r="D61">
        <v>66.319999999999993</v>
      </c>
      <c r="E61">
        <v>66.150000000000006</v>
      </c>
      <c r="G61">
        <v>1</v>
      </c>
      <c r="H61">
        <v>48.99</v>
      </c>
      <c r="I61">
        <v>48.78</v>
      </c>
      <c r="J61">
        <v>48.88</v>
      </c>
    </row>
    <row r="63" spans="1:10" x14ac:dyDescent="0.2">
      <c r="A63" t="s">
        <v>11</v>
      </c>
      <c r="B63">
        <v>0</v>
      </c>
      <c r="C63">
        <v>60.16</v>
      </c>
      <c r="D63">
        <v>57.59</v>
      </c>
      <c r="E63">
        <v>58.87</v>
      </c>
      <c r="G63">
        <v>0</v>
      </c>
      <c r="H63">
        <v>57.44</v>
      </c>
      <c r="I63">
        <v>55.83</v>
      </c>
      <c r="J63">
        <v>56.64</v>
      </c>
    </row>
    <row r="64" spans="1:10" x14ac:dyDescent="0.2">
      <c r="B64">
        <v>0</v>
      </c>
      <c r="C64">
        <v>59.29</v>
      </c>
      <c r="D64">
        <v>56.81</v>
      </c>
      <c r="E64">
        <v>58.05</v>
      </c>
      <c r="G64">
        <v>0</v>
      </c>
      <c r="H64">
        <v>56.45</v>
      </c>
      <c r="I64">
        <v>55.34</v>
      </c>
      <c r="J64">
        <v>55.89</v>
      </c>
    </row>
    <row r="65" spans="1:10" x14ac:dyDescent="0.2">
      <c r="B65">
        <v>0</v>
      </c>
      <c r="C65">
        <v>59.54</v>
      </c>
      <c r="D65">
        <v>56.89</v>
      </c>
      <c r="E65">
        <v>58.22</v>
      </c>
      <c r="G65">
        <v>0</v>
      </c>
      <c r="H65">
        <v>56.26</v>
      </c>
      <c r="I65">
        <v>55.28</v>
      </c>
      <c r="J65">
        <v>55.77</v>
      </c>
    </row>
    <row r="66" spans="1:10" x14ac:dyDescent="0.2">
      <c r="B66">
        <v>0</v>
      </c>
      <c r="C66">
        <v>59.32</v>
      </c>
      <c r="D66">
        <v>56.68</v>
      </c>
      <c r="E66">
        <v>58</v>
      </c>
      <c r="G66">
        <v>0</v>
      </c>
      <c r="H66">
        <v>62.67</v>
      </c>
      <c r="I66">
        <v>58.41</v>
      </c>
      <c r="J66">
        <v>60.54</v>
      </c>
    </row>
    <row r="67" spans="1:10" x14ac:dyDescent="0.2">
      <c r="B67">
        <v>0</v>
      </c>
      <c r="C67">
        <v>59.23</v>
      </c>
      <c r="D67">
        <v>56.44</v>
      </c>
      <c r="E67">
        <v>57.84</v>
      </c>
      <c r="G67">
        <v>0</v>
      </c>
      <c r="H67">
        <v>56.51</v>
      </c>
      <c r="I67">
        <v>55.34</v>
      </c>
      <c r="J67">
        <v>55.92</v>
      </c>
    </row>
    <row r="68" spans="1:10" x14ac:dyDescent="0.2">
      <c r="B68">
        <v>1</v>
      </c>
      <c r="C68">
        <v>58.63</v>
      </c>
      <c r="D68">
        <v>56.08</v>
      </c>
      <c r="E68">
        <v>57.35</v>
      </c>
      <c r="G68">
        <v>1</v>
      </c>
      <c r="H68">
        <v>56.53</v>
      </c>
      <c r="I68">
        <v>55.31</v>
      </c>
      <c r="J68">
        <v>55.92</v>
      </c>
    </row>
    <row r="69" spans="1:10" x14ac:dyDescent="0.2">
      <c r="B69">
        <v>1</v>
      </c>
      <c r="C69">
        <v>58.89</v>
      </c>
      <c r="D69">
        <v>56.33</v>
      </c>
      <c r="E69">
        <v>57.61</v>
      </c>
      <c r="G69">
        <v>1</v>
      </c>
      <c r="H69">
        <v>64.08</v>
      </c>
      <c r="I69">
        <v>59.17</v>
      </c>
      <c r="J69">
        <v>61.62</v>
      </c>
    </row>
    <row r="70" spans="1:10" x14ac:dyDescent="0.2">
      <c r="B70">
        <v>1</v>
      </c>
      <c r="C70">
        <v>58.73</v>
      </c>
      <c r="D70">
        <v>56.18</v>
      </c>
      <c r="E70">
        <v>57.46</v>
      </c>
      <c r="G70">
        <v>1</v>
      </c>
      <c r="H70">
        <v>56.5</v>
      </c>
      <c r="I70">
        <v>55.3</v>
      </c>
      <c r="J70">
        <v>55.9</v>
      </c>
    </row>
    <row r="71" spans="1:10" x14ac:dyDescent="0.2">
      <c r="B71">
        <v>1</v>
      </c>
      <c r="C71">
        <v>58.67</v>
      </c>
      <c r="D71">
        <v>56.12</v>
      </c>
      <c r="E71">
        <v>57.39</v>
      </c>
      <c r="G71">
        <v>1</v>
      </c>
      <c r="H71">
        <v>57.01</v>
      </c>
      <c r="I71">
        <v>55.55</v>
      </c>
      <c r="J71">
        <v>56.28</v>
      </c>
    </row>
    <row r="72" spans="1:10" x14ac:dyDescent="0.2">
      <c r="B72">
        <v>1</v>
      </c>
      <c r="C72">
        <v>58.02</v>
      </c>
      <c r="D72">
        <v>55.92</v>
      </c>
      <c r="E72">
        <v>56.97</v>
      </c>
      <c r="G72">
        <v>1</v>
      </c>
      <c r="H72">
        <v>63</v>
      </c>
      <c r="I72">
        <v>58.61</v>
      </c>
      <c r="J72">
        <v>60.81</v>
      </c>
    </row>
    <row r="74" spans="1:10" x14ac:dyDescent="0.2">
      <c r="A74" t="s">
        <v>12</v>
      </c>
      <c r="B74">
        <v>0</v>
      </c>
      <c r="C74">
        <v>75.349999999999994</v>
      </c>
      <c r="D74">
        <v>71.099999999999994</v>
      </c>
      <c r="E74">
        <v>73.22</v>
      </c>
    </row>
    <row r="75" spans="1:10" x14ac:dyDescent="0.2">
      <c r="B75">
        <v>0</v>
      </c>
      <c r="C75">
        <v>64.19</v>
      </c>
      <c r="D75">
        <v>64.88</v>
      </c>
      <c r="E75">
        <v>64.53</v>
      </c>
    </row>
    <row r="76" spans="1:10" x14ac:dyDescent="0.2">
      <c r="B76">
        <v>0</v>
      </c>
      <c r="C76">
        <v>63.77</v>
      </c>
      <c r="D76">
        <v>64.69</v>
      </c>
      <c r="E76">
        <v>64.23</v>
      </c>
    </row>
    <row r="77" spans="1:10" x14ac:dyDescent="0.2">
      <c r="B77">
        <v>0</v>
      </c>
      <c r="C77">
        <v>63.38</v>
      </c>
      <c r="D77">
        <v>64.31</v>
      </c>
      <c r="E77">
        <v>63.85</v>
      </c>
    </row>
    <row r="78" spans="1:10" x14ac:dyDescent="0.2">
      <c r="B78">
        <v>0</v>
      </c>
      <c r="C78">
        <v>72.02</v>
      </c>
      <c r="D78">
        <v>70.58</v>
      </c>
      <c r="E78">
        <v>71.3</v>
      </c>
    </row>
    <row r="79" spans="1:10" x14ac:dyDescent="0.2">
      <c r="B79">
        <v>1</v>
      </c>
      <c r="C79">
        <v>62.57</v>
      </c>
      <c r="D79">
        <v>63.72</v>
      </c>
      <c r="E79">
        <v>63.14</v>
      </c>
    </row>
    <row r="80" spans="1:10" x14ac:dyDescent="0.2">
      <c r="B80">
        <v>1</v>
      </c>
      <c r="C80">
        <v>62.21</v>
      </c>
      <c r="D80">
        <v>63.13</v>
      </c>
      <c r="E80">
        <v>62.67</v>
      </c>
    </row>
    <row r="81" spans="1:5" x14ac:dyDescent="0.2">
      <c r="B81">
        <v>1</v>
      </c>
      <c r="C81">
        <v>61.85</v>
      </c>
      <c r="D81">
        <v>62.75</v>
      </c>
      <c r="E81">
        <v>62.3</v>
      </c>
    </row>
    <row r="82" spans="1:5" x14ac:dyDescent="0.2">
      <c r="B82">
        <v>1</v>
      </c>
      <c r="C82">
        <v>61.72</v>
      </c>
      <c r="D82">
        <v>62.56</v>
      </c>
      <c r="E82">
        <v>62.14</v>
      </c>
    </row>
    <row r="83" spans="1:5" x14ac:dyDescent="0.2">
      <c r="B83">
        <v>1</v>
      </c>
      <c r="C83">
        <v>61.48</v>
      </c>
      <c r="D83">
        <v>62.38</v>
      </c>
      <c r="E83">
        <v>61.93</v>
      </c>
    </row>
    <row r="85" spans="1:5" x14ac:dyDescent="0.2">
      <c r="A85" t="s">
        <v>13</v>
      </c>
      <c r="B85">
        <v>0</v>
      </c>
      <c r="C85">
        <v>45.02</v>
      </c>
      <c r="D85">
        <v>45.72</v>
      </c>
      <c r="E85">
        <v>45.37</v>
      </c>
    </row>
    <row r="86" spans="1:5" x14ac:dyDescent="0.2">
      <c r="B86">
        <v>0</v>
      </c>
      <c r="C86">
        <v>47.42</v>
      </c>
      <c r="D86">
        <v>47.38</v>
      </c>
      <c r="E86">
        <v>47.4</v>
      </c>
    </row>
    <row r="87" spans="1:5" x14ac:dyDescent="0.2">
      <c r="B87">
        <v>0</v>
      </c>
      <c r="C87">
        <v>47.77</v>
      </c>
      <c r="D87">
        <v>47.89</v>
      </c>
      <c r="E87">
        <v>47.83</v>
      </c>
    </row>
    <row r="88" spans="1:5" x14ac:dyDescent="0.2">
      <c r="B88">
        <v>0</v>
      </c>
      <c r="C88">
        <v>47.49</v>
      </c>
      <c r="D88">
        <v>47.49</v>
      </c>
      <c r="E88">
        <v>47.49</v>
      </c>
    </row>
    <row r="89" spans="1:5" x14ac:dyDescent="0.2">
      <c r="B89">
        <v>0</v>
      </c>
      <c r="C89">
        <v>47.51</v>
      </c>
      <c r="D89">
        <v>47.43</v>
      </c>
      <c r="E89">
        <v>47.47</v>
      </c>
    </row>
    <row r="90" spans="1:5" x14ac:dyDescent="0.2">
      <c r="B90">
        <v>1</v>
      </c>
      <c r="C90">
        <v>47.54</v>
      </c>
      <c r="D90">
        <v>47.5</v>
      </c>
      <c r="E90">
        <v>47.52</v>
      </c>
    </row>
    <row r="91" spans="1:5" x14ac:dyDescent="0.2">
      <c r="B91">
        <v>1</v>
      </c>
      <c r="C91">
        <v>51.29</v>
      </c>
      <c r="D91">
        <v>55.52</v>
      </c>
      <c r="E91">
        <v>53.41</v>
      </c>
    </row>
    <row r="92" spans="1:5" x14ac:dyDescent="0.2">
      <c r="B92">
        <v>1</v>
      </c>
      <c r="C92">
        <v>47.71</v>
      </c>
      <c r="D92">
        <v>47.91</v>
      </c>
      <c r="E92">
        <v>47.81</v>
      </c>
    </row>
    <row r="93" spans="1:5" x14ac:dyDescent="0.2">
      <c r="B93">
        <v>1</v>
      </c>
      <c r="C93">
        <v>47.81</v>
      </c>
      <c r="D93">
        <v>47.79</v>
      </c>
      <c r="E93">
        <v>47.8</v>
      </c>
    </row>
    <row r="94" spans="1:5" x14ac:dyDescent="0.2">
      <c r="B94">
        <v>1</v>
      </c>
      <c r="C94">
        <v>47.43</v>
      </c>
      <c r="D94">
        <v>47.47</v>
      </c>
      <c r="E94">
        <v>47.45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11"/>
  <sheetViews>
    <sheetView tabSelected="1" zoomScale="109" workbookViewId="0">
      <selection activeCell="F11" sqref="F11"/>
    </sheetView>
  </sheetViews>
  <sheetFormatPr baseColWidth="10" defaultColWidth="8.83203125" defaultRowHeight="15" x14ac:dyDescent="0.2"/>
  <sheetData>
    <row r="1" spans="1:10" x14ac:dyDescent="0.2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J1" t="s">
        <v>23</v>
      </c>
    </row>
    <row r="2" spans="1:10" x14ac:dyDescent="0.2">
      <c r="A2" t="s">
        <v>14</v>
      </c>
      <c r="B2">
        <v>0.5</v>
      </c>
      <c r="C2" s="1">
        <v>5.0000000000000001E-4</v>
      </c>
      <c r="D2" s="1">
        <v>5.0500000000000002E-4</v>
      </c>
      <c r="E2">
        <v>40.880000000000003</v>
      </c>
      <c r="F2">
        <v>40.75</v>
      </c>
      <c r="G2">
        <f>LN(C2)</f>
        <v>-7.6009024595420822</v>
      </c>
      <c r="H2">
        <f>LN(D2)</f>
        <v>-7.5909521286889143</v>
      </c>
    </row>
    <row r="3" spans="1:10" x14ac:dyDescent="0.2">
      <c r="A3" t="s">
        <v>14</v>
      </c>
      <c r="B3">
        <v>1</v>
      </c>
      <c r="C3" s="1">
        <v>1E-3</v>
      </c>
      <c r="D3" s="1">
        <v>1.01E-3</v>
      </c>
      <c r="E3">
        <v>33.369999999999997</v>
      </c>
      <c r="F3">
        <v>33.44</v>
      </c>
      <c r="G3">
        <f t="shared" ref="G3:G8" si="0">LN(C3)</f>
        <v>-6.9077552789821368</v>
      </c>
      <c r="H3">
        <f t="shared" ref="H3:H8" si="1">LN(D3)</f>
        <v>-6.8978049481289689</v>
      </c>
    </row>
    <row r="4" spans="1:10" x14ac:dyDescent="0.2">
      <c r="A4" t="s">
        <v>14</v>
      </c>
      <c r="B4">
        <v>5</v>
      </c>
      <c r="C4" s="1">
        <v>5.0000000000000001E-3</v>
      </c>
      <c r="D4" s="1">
        <v>5.0499999999999998E-3</v>
      </c>
      <c r="E4">
        <v>26.65</v>
      </c>
      <c r="F4">
        <v>26.87</v>
      </c>
      <c r="G4">
        <f t="shared" si="0"/>
        <v>-5.2983173665480363</v>
      </c>
      <c r="H4">
        <f t="shared" si="1"/>
        <v>-5.2883670356948684</v>
      </c>
    </row>
    <row r="5" spans="1:10" x14ac:dyDescent="0.2">
      <c r="A5" t="s">
        <v>14</v>
      </c>
      <c r="B5">
        <v>8</v>
      </c>
      <c r="C5" s="1">
        <v>8.0000000000000002E-3</v>
      </c>
      <c r="D5" s="1">
        <v>8.0800000000000004E-3</v>
      </c>
      <c r="E5">
        <v>22.52</v>
      </c>
      <c r="F5">
        <v>27.85</v>
      </c>
      <c r="G5">
        <f t="shared" si="0"/>
        <v>-4.8283137373023015</v>
      </c>
      <c r="H5">
        <f t="shared" si="1"/>
        <v>-4.8183634064491327</v>
      </c>
    </row>
    <row r="6" spans="1:10" x14ac:dyDescent="0.2">
      <c r="A6" t="s">
        <v>14</v>
      </c>
      <c r="B6">
        <v>20</v>
      </c>
      <c r="C6" s="1">
        <v>0.02</v>
      </c>
      <c r="D6" s="1">
        <v>2.0199999999999999E-2</v>
      </c>
      <c r="E6">
        <v>28.03</v>
      </c>
      <c r="F6">
        <v>28.22</v>
      </c>
      <c r="G6">
        <f t="shared" si="0"/>
        <v>-3.912023005428146</v>
      </c>
      <c r="H6">
        <f t="shared" si="1"/>
        <v>-3.9020726745749781</v>
      </c>
    </row>
    <row r="7" spans="1:10" x14ac:dyDescent="0.2">
      <c r="A7" t="s">
        <v>14</v>
      </c>
      <c r="B7">
        <v>30</v>
      </c>
      <c r="C7" s="1">
        <v>0.03</v>
      </c>
      <c r="D7" s="1">
        <v>3.0300000000000001E-2</v>
      </c>
      <c r="E7">
        <v>28.65</v>
      </c>
      <c r="F7">
        <v>28.83</v>
      </c>
      <c r="G7">
        <f t="shared" si="0"/>
        <v>-3.5065578973199818</v>
      </c>
      <c r="H7">
        <f t="shared" si="1"/>
        <v>-3.4966075664668135</v>
      </c>
    </row>
    <row r="8" spans="1:10" x14ac:dyDescent="0.2">
      <c r="A8" t="s">
        <v>14</v>
      </c>
      <c r="B8">
        <v>50</v>
      </c>
      <c r="C8" s="1">
        <v>0.05</v>
      </c>
      <c r="D8" s="1">
        <v>5.0500000000000003E-2</v>
      </c>
      <c r="E8">
        <v>29.05</v>
      </c>
      <c r="F8">
        <v>29.22</v>
      </c>
      <c r="G8">
        <f t="shared" si="0"/>
        <v>-2.9957322735539909</v>
      </c>
      <c r="H8">
        <f t="shared" si="1"/>
        <v>-2.985781942700823</v>
      </c>
    </row>
    <row r="9" spans="1:10" x14ac:dyDescent="0.2">
      <c r="D9" t="s">
        <v>24</v>
      </c>
      <c r="E9">
        <f>AVERAGE(E6:E8)</f>
        <v>28.576666666666668</v>
      </c>
      <c r="F9">
        <f>AVERAGE(F6:F8)</f>
        <v>28.756666666666664</v>
      </c>
    </row>
    <row r="10" spans="1:10" x14ac:dyDescent="0.2">
      <c r="D10" t="s">
        <v>25</v>
      </c>
      <c r="E10">
        <f>(E9+41.473)/-10.835</f>
        <v>-6.4651284417781874</v>
      </c>
      <c r="F10">
        <f>(F9+39.41)/-10.546</f>
        <v>-6.4637461280738346</v>
      </c>
    </row>
    <row r="11" spans="1:10" x14ac:dyDescent="0.2">
      <c r="D11" t="s">
        <v>26</v>
      </c>
      <c r="E11" s="1">
        <f>EXP(E10)</f>
        <v>1.5567912893459353E-3</v>
      </c>
      <c r="F11" s="1">
        <f>EXP(F10)</f>
        <v>1.558944751317111E-3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ângulo de contacto</vt:lpstr>
      <vt:lpstr>cálculos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DQ</dc:creator>
  <cp:lastModifiedBy>Microsoft Office User</cp:lastModifiedBy>
  <dcterms:created xsi:type="dcterms:W3CDTF">2023-03-09T15:21:27Z</dcterms:created>
  <dcterms:modified xsi:type="dcterms:W3CDTF">2023-03-23T17:25:04Z</dcterms:modified>
</cp:coreProperties>
</file>