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D:\Excel\"/>
    </mc:Choice>
  </mc:AlternateContent>
  <xr:revisionPtr revIDLastSave="0" documentId="8_{3C19F1E5-442A-498E-8EA7-EEB3C4C6A582}" xr6:coauthVersionLast="47" xr6:coauthVersionMax="47" xr10:uidLastSave="{00000000-0000-0000-0000-000000000000}"/>
  <bookViews>
    <workbookView xWindow="-120" yWindow="-120" windowWidth="29040" windowHeight="16440" xr2:uid="{9AB4363B-57F0-434A-A2BF-4B98575E3D15}"/>
  </bookViews>
  <sheets>
    <sheet name="Felps Invest" sheetId="1" r:id="rId1"/>
  </sheets>
  <externalReferences>
    <externalReference r:id="rId2"/>
  </externalReferences>
  <definedNames>
    <definedName name="Aport">'Felps Invest'!$E$17</definedName>
    <definedName name="patrimonio_acumulado">'Felps Invest'!$E$20</definedName>
    <definedName name="Rendimento_de_carteira">'Felps Invest'!$E$13</definedName>
    <definedName name="Taxa_mensal">'Felps Invest'!$E$19</definedName>
    <definedName name="Tempo">'Felps Invest'!$E$18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1" i="1" l="1"/>
  <c r="D40" i="1"/>
  <c r="D39" i="1"/>
  <c r="D38" i="1"/>
  <c r="D37" i="1"/>
  <c r="D36" i="1"/>
  <c r="E14" i="1"/>
  <c r="E17" i="1" s="1"/>
  <c r="D33" i="1" l="1"/>
  <c r="E20" i="1"/>
  <c r="E21" i="1" s="1"/>
  <c r="D25" i="1"/>
  <c r="E25" i="1" s="1"/>
  <c r="D29" i="1"/>
  <c r="E29" i="1" s="1"/>
  <c r="D27" i="1"/>
  <c r="E27" i="1" s="1"/>
  <c r="E37" i="1"/>
  <c r="E39" i="1"/>
  <c r="E38" i="1"/>
  <c r="E36" i="1"/>
  <c r="E41" i="1"/>
  <c r="E40" i="1"/>
  <c r="D24" i="1"/>
  <c r="E24" i="1" s="1"/>
  <c r="D26" i="1"/>
  <c r="E26" i="1" s="1"/>
  <c r="D28" i="1"/>
  <c r="E28" i="1" s="1"/>
</calcChain>
</file>

<file path=xl/sharedStrings.xml><?xml version="1.0" encoding="utf-8"?>
<sst xmlns="http://schemas.openxmlformats.org/spreadsheetml/2006/main" count="31" uniqueCount="31">
  <si>
    <t>Configurações</t>
  </si>
  <si>
    <t>Salário</t>
  </si>
  <si>
    <t xml:space="preserve">Rendimento Carteira </t>
  </si>
  <si>
    <t>Sugestão de Investimento</t>
  </si>
  <si>
    <t>Simulador de Patrimônio</t>
  </si>
  <si>
    <t>Quanto Investir por mês?</t>
  </si>
  <si>
    <t>Por Quantos Anos?</t>
  </si>
  <si>
    <t>Taxa de Rendimento mensal?</t>
  </si>
  <si>
    <t>Patrimônio Acumulado?</t>
  </si>
  <si>
    <t>Dividendos Mensais?</t>
  </si>
  <si>
    <t>Cenários</t>
  </si>
  <si>
    <t>Dividendo</t>
  </si>
  <si>
    <t>Quanto em 2 Anos?</t>
  </si>
  <si>
    <t>Quanto em 5 Anos?</t>
  </si>
  <si>
    <t>Quanto em 10 Anos?</t>
  </si>
  <si>
    <t>Quanto em 20 Anos?</t>
  </si>
  <si>
    <t>Quanto em 30 Anos?</t>
  </si>
  <si>
    <t>Cenário Personalizado</t>
  </si>
  <si>
    <t>Simulador de Perfil</t>
  </si>
  <si>
    <t>Perfil</t>
  </si>
  <si>
    <t>Valor a ser investido por mês</t>
  </si>
  <si>
    <t>Tipo de FII</t>
  </si>
  <si>
    <t>Percentual sugerido</t>
  </si>
  <si>
    <t>Valor</t>
  </si>
  <si>
    <t>Papel</t>
  </si>
  <si>
    <t>Tijolo</t>
  </si>
  <si>
    <t>Híbridos</t>
  </si>
  <si>
    <t>FOFs</t>
  </si>
  <si>
    <t>Desinvolvimento</t>
  </si>
  <si>
    <t>Hotelarias</t>
  </si>
  <si>
    <t>Conservador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</si>
</sst>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&quot;R$&quot;\ #,##0.00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2"/>
      <color theme="1"/>
      <name val="Grandview"/>
      <family val="2"/>
    </font>
    <font>
      <b/>
      <sz val="12"/>
      <color theme="0"/>
      <name val="Grandview"/>
      <family val="2"/>
    </font>
    <font>
      <b/>
      <sz val="12"/>
      <color theme="1"/>
      <name val="Grandview"/>
      <family val="2"/>
    </font>
    <font>
      <b/>
      <sz val="20"/>
      <color theme="0"/>
      <name val="Grandview"/>
      <family val="2"/>
    </font>
    <font>
      <sz val="12"/>
      <color theme="0"/>
      <name val="Grandview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AF8895"/>
        <bgColor indexed="64"/>
      </patternFill>
    </fill>
    <fill>
      <patternFill patternType="solid">
        <fgColor rgb="FF141A36"/>
        <bgColor indexed="64"/>
      </patternFill>
    </fill>
  </fills>
  <borders count="32">
    <border>
      <left/>
      <right/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ck">
        <color rgb="FFAF8895"/>
      </left>
      <right/>
      <top style="thick">
        <color rgb="FFAF8895"/>
      </top>
      <bottom style="thin">
        <color theme="0" tint="-0.34998626667073579"/>
      </bottom>
      <diagonal/>
    </border>
    <border>
      <left/>
      <right/>
      <top style="thick">
        <color rgb="FFAF8895"/>
      </top>
      <bottom style="thin">
        <color theme="0" tint="-0.34998626667073579"/>
      </bottom>
      <diagonal/>
    </border>
    <border>
      <left/>
      <right style="thick">
        <color rgb="FFAF8895"/>
      </right>
      <top style="thick">
        <color rgb="FFAF8895"/>
      </top>
      <bottom style="thin">
        <color theme="0" tint="-0.34998626667073579"/>
      </bottom>
      <diagonal/>
    </border>
    <border>
      <left style="thick">
        <color rgb="FFAF8895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ck">
        <color rgb="FFAF8895"/>
      </right>
      <top style="thin">
        <color theme="0" tint="-0.34998626667073579"/>
      </top>
      <bottom style="thin">
        <color theme="0" tint="-0.34998626667073579"/>
      </bottom>
      <diagonal/>
    </border>
    <border>
      <left style="thick">
        <color rgb="FFAF8895"/>
      </left>
      <right/>
      <top style="thin">
        <color theme="0" tint="-0.34998626667073579"/>
      </top>
      <bottom style="thick">
        <color rgb="FFAF8895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ck">
        <color rgb="FFAF8895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ck">
        <color rgb="FFAF8895"/>
      </bottom>
      <diagonal/>
    </border>
    <border>
      <left style="thin">
        <color theme="0" tint="-0.34998626667073579"/>
      </left>
      <right style="thick">
        <color rgb="FFAF8895"/>
      </right>
      <top style="thin">
        <color theme="0" tint="-0.34998626667073579"/>
      </top>
      <bottom style="thick">
        <color rgb="FFAF8895"/>
      </bottom>
      <diagonal/>
    </border>
    <border>
      <left/>
      <right/>
      <top style="thin">
        <color theme="0" tint="-0.34998626667073579"/>
      </top>
      <bottom style="thick">
        <color rgb="FFAF8895"/>
      </bottom>
      <diagonal/>
    </border>
    <border>
      <left style="thick">
        <color rgb="FFAF8895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ck">
        <color rgb="FFAF8895"/>
      </right>
      <top/>
      <bottom style="thin">
        <color theme="0" tint="-0.34998626667073579"/>
      </bottom>
      <diagonal/>
    </border>
    <border>
      <left style="thick">
        <color rgb="FFAF8895"/>
      </left>
      <right/>
      <top style="thick">
        <color rgb="FFAF8895"/>
      </top>
      <bottom style="thick">
        <color rgb="FFAF8895"/>
      </bottom>
      <diagonal/>
    </border>
    <border>
      <left/>
      <right/>
      <top style="thick">
        <color rgb="FFAF8895"/>
      </top>
      <bottom style="thick">
        <color rgb="FFAF8895"/>
      </bottom>
      <diagonal/>
    </border>
    <border>
      <left/>
      <right style="thick">
        <color rgb="FFAF8895"/>
      </right>
      <top style="thick">
        <color rgb="FFAF8895"/>
      </top>
      <bottom style="thick">
        <color rgb="FFAF8895"/>
      </bottom>
      <diagonal/>
    </border>
    <border>
      <left style="thick">
        <color rgb="FFAF8895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ck">
        <color rgb="FFAF8895"/>
      </left>
      <right style="thin">
        <color theme="0" tint="-0.34998626667073579"/>
      </right>
      <top style="thin">
        <color theme="0" tint="-0.34998626667073579"/>
      </top>
      <bottom style="thick">
        <color rgb="FFAF8895"/>
      </bottom>
      <diagonal/>
    </border>
    <border>
      <left style="thick">
        <color rgb="FF141A36"/>
      </left>
      <right/>
      <top style="thick">
        <color rgb="FF141A36"/>
      </top>
      <bottom style="thin">
        <color theme="0" tint="-0.34998626667073579"/>
      </bottom>
      <diagonal/>
    </border>
    <border>
      <left/>
      <right/>
      <top style="thick">
        <color rgb="FF141A36"/>
      </top>
      <bottom style="thin">
        <color theme="0" tint="-0.34998626667073579"/>
      </bottom>
      <diagonal/>
    </border>
    <border>
      <left/>
      <right style="thick">
        <color rgb="FF141A36"/>
      </right>
      <top style="thick">
        <color rgb="FF141A36"/>
      </top>
      <bottom style="thin">
        <color theme="0" tint="-0.34998626667073579"/>
      </bottom>
      <diagonal/>
    </border>
    <border>
      <left style="thick">
        <color rgb="FF141A36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ck">
        <color rgb="FF141A36"/>
      </right>
      <top style="thin">
        <color theme="0" tint="-0.34998626667073579"/>
      </top>
      <bottom style="thin">
        <color theme="0" tint="-0.34998626667073579"/>
      </bottom>
      <diagonal/>
    </border>
    <border>
      <left style="thick">
        <color rgb="FF141A36"/>
      </left>
      <right style="thin">
        <color theme="0" tint="-0.34998626667073579"/>
      </right>
      <top style="thin">
        <color theme="0" tint="-0.34998626667073579"/>
      </top>
      <bottom style="thick">
        <color rgb="FF141A36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ck">
        <color rgb="FF141A36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ck">
        <color rgb="FF141A36"/>
      </bottom>
      <diagonal/>
    </border>
    <border>
      <left style="thin">
        <color theme="0" tint="-0.34998626667073579"/>
      </left>
      <right style="thick">
        <color rgb="FF141A36"/>
      </right>
      <top style="thin">
        <color theme="0" tint="-0.34998626667073579"/>
      </top>
      <bottom style="thick">
        <color rgb="FF141A36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6">
    <xf numFmtId="0" fontId="0" fillId="0" borderId="0" xfId="0"/>
    <xf numFmtId="0" fontId="2" fillId="0" borderId="0" xfId="0" applyFont="1"/>
    <xf numFmtId="0" fontId="2" fillId="2" borderId="1" xfId="0" applyFont="1" applyFill="1" applyBorder="1"/>
    <xf numFmtId="0" fontId="2" fillId="2" borderId="2" xfId="0" applyFont="1" applyFill="1" applyBorder="1"/>
    <xf numFmtId="0" fontId="2" fillId="3" borderId="0" xfId="0" applyFont="1" applyFill="1"/>
    <xf numFmtId="0" fontId="2" fillId="0" borderId="1" xfId="0" applyFont="1" applyBorder="1"/>
    <xf numFmtId="0" fontId="2" fillId="0" borderId="2" xfId="0" applyFont="1" applyBorder="1"/>
    <xf numFmtId="0" fontId="4" fillId="2" borderId="1" xfId="0" applyFont="1" applyFill="1" applyBorder="1"/>
    <xf numFmtId="0" fontId="4" fillId="2" borderId="2" xfId="0" applyFont="1" applyFill="1" applyBorder="1"/>
    <xf numFmtId="0" fontId="6" fillId="0" borderId="0" xfId="0" applyFont="1"/>
    <xf numFmtId="0" fontId="2" fillId="3" borderId="1" xfId="0" applyFont="1" applyFill="1" applyBorder="1"/>
    <xf numFmtId="164" fontId="4" fillId="3" borderId="2" xfId="0" applyNumberFormat="1" applyFont="1" applyFill="1" applyBorder="1" applyAlignment="1">
      <alignment horizontal="center" vertical="center"/>
    </xf>
    <xf numFmtId="0" fontId="4" fillId="0" borderId="3" xfId="0" applyFont="1" applyBorder="1"/>
    <xf numFmtId="164" fontId="4" fillId="0" borderId="1" xfId="1" applyNumberFormat="1" applyFont="1" applyBorder="1" applyAlignment="1">
      <alignment horizontal="center" vertical="center"/>
    </xf>
    <xf numFmtId="0" fontId="2" fillId="0" borderId="3" xfId="0" applyFont="1" applyBorder="1"/>
    <xf numFmtId="0" fontId="2" fillId="0" borderId="1" xfId="0" applyFont="1" applyBorder="1"/>
    <xf numFmtId="0" fontId="4" fillId="0" borderId="1" xfId="0" applyFont="1" applyBorder="1" applyAlignment="1">
      <alignment horizontal="center"/>
    </xf>
    <xf numFmtId="9" fontId="4" fillId="0" borderId="1" xfId="0" applyNumberFormat="1" applyFont="1" applyBorder="1"/>
    <xf numFmtId="0" fontId="5" fillId="4" borderId="4" xfId="0" applyFont="1" applyFill="1" applyBorder="1" applyAlignment="1">
      <alignment vertical="center"/>
    </xf>
    <xf numFmtId="0" fontId="3" fillId="4" borderId="5" xfId="0" applyFont="1" applyFill="1" applyBorder="1" applyAlignment="1">
      <alignment vertical="center"/>
    </xf>
    <xf numFmtId="0" fontId="3" fillId="4" borderId="6" xfId="0" applyFont="1" applyFill="1" applyBorder="1"/>
    <xf numFmtId="0" fontId="2" fillId="3" borderId="7" xfId="0" applyFont="1" applyFill="1" applyBorder="1"/>
    <xf numFmtId="164" fontId="4" fillId="3" borderId="8" xfId="0" applyNumberFormat="1" applyFont="1" applyFill="1" applyBorder="1" applyAlignment="1">
      <alignment horizontal="center" vertical="center"/>
    </xf>
    <xf numFmtId="0" fontId="2" fillId="3" borderId="9" xfId="0" applyFont="1" applyFill="1" applyBorder="1"/>
    <xf numFmtId="0" fontId="2" fillId="3" borderId="10" xfId="0" applyFont="1" applyFill="1" applyBorder="1"/>
    <xf numFmtId="8" fontId="4" fillId="3" borderId="11" xfId="0" applyNumberFormat="1" applyFont="1" applyFill="1" applyBorder="1" applyAlignment="1">
      <alignment horizontal="center" vertical="center"/>
    </xf>
    <xf numFmtId="164" fontId="4" fillId="3" borderId="12" xfId="0" applyNumberFormat="1" applyFont="1" applyFill="1" applyBorder="1" applyAlignment="1">
      <alignment horizontal="center" vertical="center"/>
    </xf>
    <xf numFmtId="0" fontId="4" fillId="0" borderId="7" xfId="0" applyFont="1" applyBorder="1"/>
    <xf numFmtId="0" fontId="2" fillId="0" borderId="8" xfId="0" applyFont="1" applyBorder="1"/>
    <xf numFmtId="0" fontId="2" fillId="0" borderId="7" xfId="0" applyFont="1" applyBorder="1"/>
    <xf numFmtId="0" fontId="4" fillId="0" borderId="8" xfId="0" applyFont="1" applyBorder="1" applyAlignment="1">
      <alignment horizontal="center" vertical="center"/>
    </xf>
    <xf numFmtId="0" fontId="4" fillId="0" borderId="8" xfId="0" applyFont="1" applyBorder="1"/>
    <xf numFmtId="0" fontId="2" fillId="0" borderId="9" xfId="0" applyFont="1" applyBorder="1"/>
    <xf numFmtId="0" fontId="2" fillId="0" borderId="13" xfId="0" applyFont="1" applyBorder="1"/>
    <xf numFmtId="9" fontId="4" fillId="0" borderId="10" xfId="0" applyNumberFormat="1" applyFont="1" applyBorder="1"/>
    <xf numFmtId="0" fontId="4" fillId="0" borderId="12" xfId="0" applyFont="1" applyBorder="1"/>
    <xf numFmtId="0" fontId="4" fillId="0" borderId="14" xfId="0" applyFont="1" applyBorder="1"/>
    <xf numFmtId="0" fontId="4" fillId="0" borderId="15" xfId="0" applyFont="1" applyBorder="1"/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/>
    <xf numFmtId="0" fontId="5" fillId="4" borderId="18" xfId="0" applyFont="1" applyFill="1" applyBorder="1" applyAlignment="1">
      <alignment horizontal="left" vertical="center"/>
    </xf>
    <xf numFmtId="0" fontId="3" fillId="4" borderId="19" xfId="0" applyFont="1" applyFill="1" applyBorder="1" applyAlignment="1">
      <alignment horizontal="left" vertical="center"/>
    </xf>
    <xf numFmtId="0" fontId="2" fillId="4" borderId="19" xfId="0" applyFont="1" applyFill="1" applyBorder="1"/>
    <xf numFmtId="0" fontId="2" fillId="4" borderId="20" xfId="0" applyFont="1" applyFill="1" applyBorder="1"/>
    <xf numFmtId="0" fontId="5" fillId="4" borderId="4" xfId="0" applyFont="1" applyFill="1" applyBorder="1" applyAlignment="1">
      <alignment vertical="center"/>
    </xf>
    <xf numFmtId="0" fontId="5" fillId="4" borderId="5" xfId="0" applyFont="1" applyFill="1" applyBorder="1" applyAlignment="1">
      <alignment vertical="center"/>
    </xf>
    <xf numFmtId="0" fontId="6" fillId="4" borderId="6" xfId="0" applyFont="1" applyFill="1" applyBorder="1"/>
    <xf numFmtId="0" fontId="2" fillId="0" borderId="21" xfId="0" applyFont="1" applyBorder="1"/>
    <xf numFmtId="164" fontId="4" fillId="0" borderId="8" xfId="0" applyNumberFormat="1" applyFont="1" applyBorder="1" applyAlignment="1">
      <alignment horizontal="center" vertical="center"/>
    </xf>
    <xf numFmtId="10" fontId="4" fillId="0" borderId="8" xfId="0" applyNumberFormat="1" applyFont="1" applyBorder="1" applyAlignment="1">
      <alignment horizontal="center" vertical="center"/>
    </xf>
    <xf numFmtId="0" fontId="4" fillId="2" borderId="21" xfId="0" applyFont="1" applyFill="1" applyBorder="1"/>
    <xf numFmtId="8" fontId="4" fillId="2" borderId="8" xfId="0" applyNumberFormat="1" applyFont="1" applyFill="1" applyBorder="1" applyAlignment="1">
      <alignment horizontal="center" vertical="center"/>
    </xf>
    <xf numFmtId="0" fontId="4" fillId="2" borderId="22" xfId="0" applyFont="1" applyFill="1" applyBorder="1"/>
    <xf numFmtId="0" fontId="4" fillId="2" borderId="10" xfId="0" applyFont="1" applyFill="1" applyBorder="1"/>
    <xf numFmtId="0" fontId="4" fillId="2" borderId="11" xfId="0" applyFont="1" applyFill="1" applyBorder="1"/>
    <xf numFmtId="8" fontId="4" fillId="2" borderId="12" xfId="0" applyNumberFormat="1" applyFont="1" applyFill="1" applyBorder="1" applyAlignment="1">
      <alignment horizontal="center" vertical="center"/>
    </xf>
    <xf numFmtId="0" fontId="2" fillId="5" borderId="25" xfId="0" applyFont="1" applyFill="1" applyBorder="1" applyAlignment="1">
      <alignment horizontal="left"/>
    </xf>
    <xf numFmtId="0" fontId="2" fillId="2" borderId="26" xfId="0" applyFont="1" applyFill="1" applyBorder="1"/>
    <xf numFmtId="164" fontId="4" fillId="0" borderId="27" xfId="1" applyNumberFormat="1" applyFont="1" applyBorder="1" applyAlignment="1">
      <alignment horizontal="center" vertical="center"/>
    </xf>
    <xf numFmtId="9" fontId="4" fillId="0" borderId="27" xfId="0" applyNumberFormat="1" applyFont="1" applyBorder="1" applyAlignment="1">
      <alignment horizontal="center" vertical="center"/>
    </xf>
    <xf numFmtId="0" fontId="2" fillId="2" borderId="28" xfId="0" applyFont="1" applyFill="1" applyBorder="1"/>
    <xf numFmtId="0" fontId="2" fillId="2" borderId="29" xfId="0" applyFont="1" applyFill="1" applyBorder="1"/>
    <xf numFmtId="0" fontId="2" fillId="2" borderId="30" xfId="0" applyFont="1" applyFill="1" applyBorder="1"/>
    <xf numFmtId="164" fontId="4" fillId="0" borderId="31" xfId="0" applyNumberFormat="1" applyFont="1" applyBorder="1" applyAlignment="1">
      <alignment horizontal="center" vertical="center"/>
    </xf>
    <xf numFmtId="0" fontId="5" fillId="5" borderId="23" xfId="0" applyFont="1" applyFill="1" applyBorder="1" applyAlignment="1">
      <alignment vertical="center"/>
    </xf>
    <xf numFmtId="0" fontId="5" fillId="5" borderId="24" xfId="0" applyFont="1" applyFill="1" applyBorder="1" applyAlignment="1">
      <alignment vertic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colors>
    <mruColors>
      <color rgb="FF141A36"/>
      <color rgb="FFAF8895"/>
      <color rgb="FF196B24"/>
      <color rgb="FF10486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47625</xdr:rowOff>
    </xdr:from>
    <xdr:to>
      <xdr:col>5</xdr:col>
      <xdr:colOff>619125</xdr:colOff>
      <xdr:row>9</xdr:row>
      <xdr:rowOff>76200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E1C04A95-E79A-C8D3-4D11-8AF4E6D7F3D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1962" t="40259" r="30221" b="39611"/>
        <a:stretch/>
      </xdr:blipFill>
      <xdr:spPr>
        <a:xfrm>
          <a:off x="0" y="47625"/>
          <a:ext cx="6486525" cy="17526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Excel\Curso%20Excel.xlsx" TargetMode="External"/><Relationship Id="rId1" Type="http://schemas.openxmlformats.org/officeDocument/2006/relationships/externalLinkPath" Target="Curso%20Exce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role de Tarefas"/>
      <sheetName val="Tabelas"/>
      <sheetName val="Relatório Vendas"/>
      <sheetName val="Tabela Dinâmica"/>
      <sheetName val="Relatório Imposto"/>
      <sheetName val="BN Categoria Profissional"/>
      <sheetName val="Dados Imposto Completo"/>
      <sheetName val="Relatório Imposto Completo"/>
      <sheetName val="Felps Invest"/>
      <sheetName val="Tab_apoi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2">
          <cell r="A2" t="str">
            <v>Chave</v>
          </cell>
          <cell r="B2" t="str">
            <v>Perfil</v>
          </cell>
          <cell r="C2" t="str">
            <v>Tipos de FII</v>
          </cell>
          <cell r="D2" t="str">
            <v>Percentual</v>
          </cell>
        </row>
        <row r="3">
          <cell r="A3" t="str">
            <v>Conservador-Papel</v>
          </cell>
          <cell r="B3" t="str">
            <v>Conservador</v>
          </cell>
          <cell r="C3" t="str">
            <v>Papel</v>
          </cell>
          <cell r="D3">
            <v>0.3</v>
          </cell>
        </row>
        <row r="4">
          <cell r="A4" t="str">
            <v>Conservador-Tijolo</v>
          </cell>
          <cell r="B4" t="str">
            <v>Conservador</v>
          </cell>
          <cell r="C4" t="str">
            <v>Tijolo</v>
          </cell>
          <cell r="D4">
            <v>0.5</v>
          </cell>
        </row>
        <row r="5">
          <cell r="A5" t="str">
            <v>Conservador-Híbridos</v>
          </cell>
          <cell r="B5" t="str">
            <v>Conservador</v>
          </cell>
          <cell r="C5" t="str">
            <v>Híbridos</v>
          </cell>
          <cell r="D5">
            <v>0.1</v>
          </cell>
        </row>
        <row r="6">
          <cell r="A6" t="str">
            <v>Conservador-FOFs</v>
          </cell>
          <cell r="B6" t="str">
            <v>Conservador</v>
          </cell>
          <cell r="C6" t="str">
            <v>FOFs</v>
          </cell>
          <cell r="D6">
            <v>0.1</v>
          </cell>
        </row>
        <row r="7">
          <cell r="A7" t="str">
            <v>Conservador-Desinvolvimento</v>
          </cell>
          <cell r="B7" t="str">
            <v>Conservador</v>
          </cell>
          <cell r="C7" t="str">
            <v>Desinvolvimento</v>
          </cell>
          <cell r="D7">
            <v>0</v>
          </cell>
        </row>
        <row r="8">
          <cell r="A8" t="str">
            <v>Conservador-Hotelarias</v>
          </cell>
          <cell r="B8" t="str">
            <v>Conservador</v>
          </cell>
          <cell r="C8" t="str">
            <v>Hotelarias</v>
          </cell>
          <cell r="D8">
            <v>0</v>
          </cell>
        </row>
        <row r="9">
          <cell r="A9" t="str">
            <v>Moderado-Papel</v>
          </cell>
          <cell r="B9" t="str">
            <v>Moderado</v>
          </cell>
          <cell r="C9" t="str">
            <v>Papel</v>
          </cell>
          <cell r="D9">
            <v>0.32</v>
          </cell>
        </row>
        <row r="10">
          <cell r="A10" t="str">
            <v>Moderado-Tijolo</v>
          </cell>
          <cell r="B10" t="str">
            <v>Moderado</v>
          </cell>
          <cell r="C10" t="str">
            <v>Tijolo</v>
          </cell>
          <cell r="D10">
            <v>0.4</v>
          </cell>
        </row>
        <row r="11">
          <cell r="A11" t="str">
            <v>Moderado-Híbridos</v>
          </cell>
          <cell r="B11" t="str">
            <v>Moderado</v>
          </cell>
          <cell r="C11" t="str">
            <v>Híbridos</v>
          </cell>
          <cell r="D11">
            <v>0.08</v>
          </cell>
        </row>
        <row r="12">
          <cell r="A12" t="str">
            <v>Moderado-FOFs</v>
          </cell>
          <cell r="B12" t="str">
            <v>Moderado</v>
          </cell>
          <cell r="C12" t="str">
            <v>FOFs</v>
          </cell>
          <cell r="D12">
            <v>0.05</v>
          </cell>
        </row>
        <row r="13">
          <cell r="A13" t="str">
            <v>Moderado-Desinvolvimento</v>
          </cell>
          <cell r="B13" t="str">
            <v>Moderado</v>
          </cell>
          <cell r="C13" t="str">
            <v>Desinvolvimento</v>
          </cell>
          <cell r="D13">
            <v>0.1</v>
          </cell>
        </row>
        <row r="14">
          <cell r="A14" t="str">
            <v>Moderado-Hotelarias</v>
          </cell>
          <cell r="B14" t="str">
            <v>Moderado</v>
          </cell>
          <cell r="C14" t="str">
            <v>Hotelarias</v>
          </cell>
          <cell r="D14">
            <v>0.05</v>
          </cell>
        </row>
        <row r="15">
          <cell r="A15" t="str">
            <v>Agressivo-Papel</v>
          </cell>
          <cell r="B15" t="str">
            <v>Agressivo</v>
          </cell>
          <cell r="C15" t="str">
            <v>Papel</v>
          </cell>
          <cell r="D15">
            <v>0.5</v>
          </cell>
        </row>
        <row r="16">
          <cell r="A16" t="str">
            <v>Agressivo-Tijolo</v>
          </cell>
          <cell r="B16" t="str">
            <v>Agressivo</v>
          </cell>
          <cell r="C16" t="str">
            <v>Tijolo</v>
          </cell>
          <cell r="D16">
            <v>0.1</v>
          </cell>
        </row>
        <row r="17">
          <cell r="A17" t="str">
            <v>Agressivo-Híbridos</v>
          </cell>
          <cell r="B17" t="str">
            <v>Agressivo</v>
          </cell>
          <cell r="C17" t="str">
            <v>Híbridos</v>
          </cell>
          <cell r="D17">
            <v>0.05</v>
          </cell>
        </row>
        <row r="18">
          <cell r="A18" t="str">
            <v>Agressivo-FOFs</v>
          </cell>
          <cell r="B18" t="str">
            <v>Agressivo</v>
          </cell>
          <cell r="C18" t="str">
            <v>FOFs</v>
          </cell>
          <cell r="D18">
            <v>0.05</v>
          </cell>
        </row>
        <row r="19">
          <cell r="A19" t="str">
            <v>Agressivo-Desinvolvimento</v>
          </cell>
          <cell r="B19" t="str">
            <v>Agressivo</v>
          </cell>
          <cell r="C19" t="str">
            <v>Desinvolvimento</v>
          </cell>
          <cell r="D19">
            <v>0.2</v>
          </cell>
        </row>
        <row r="20">
          <cell r="A20" t="str">
            <v>Agressivo-Hotelarias</v>
          </cell>
          <cell r="B20" t="str">
            <v>Agressivo</v>
          </cell>
          <cell r="C20" t="str">
            <v>Hotelarias</v>
          </cell>
          <cell r="D20">
            <v>0.1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450FD7-E152-42E9-A0AD-8DEBA0E4B64B}">
  <dimension ref="A4:I42"/>
  <sheetViews>
    <sheetView showGridLines="0" tabSelected="1" workbookViewId="0">
      <selection activeCell="F21" sqref="F21"/>
    </sheetView>
  </sheetViews>
  <sheetFormatPr defaultColWidth="0" defaultRowHeight="15" x14ac:dyDescent="0.2"/>
  <cols>
    <col min="1" max="1" width="3.85546875" style="1" bestFit="1" customWidth="1"/>
    <col min="2" max="2" width="36.7109375" style="1" bestFit="1" customWidth="1"/>
    <col min="3" max="3" width="3.85546875" style="1" bestFit="1" customWidth="1"/>
    <col min="4" max="4" width="26.28515625" style="1" bestFit="1" customWidth="1"/>
    <col min="5" max="5" width="17.28515625" style="1" bestFit="1" customWidth="1"/>
    <col min="6" max="6" width="10" style="1" customWidth="1"/>
    <col min="7" max="7" width="3.28515625" style="1" hidden="1" customWidth="1"/>
    <col min="8" max="8" width="1.28515625" style="1" hidden="1" customWidth="1"/>
    <col min="9" max="9" width="1.85546875" style="1" hidden="1" customWidth="1"/>
    <col min="10" max="12" width="9.140625" style="1" hidden="1" customWidth="1"/>
    <col min="13" max="16384" width="9.140625" style="1" hidden="1"/>
  </cols>
  <sheetData>
    <row r="4" spans="2:9" ht="15.75" x14ac:dyDescent="0.25">
      <c r="B4"/>
    </row>
    <row r="10" spans="2:9" ht="15.75" thickBot="1" x14ac:dyDescent="0.25"/>
    <row r="11" spans="2:9" ht="27.75" customHeight="1" thickTop="1" x14ac:dyDescent="0.2">
      <c r="B11" s="64" t="s">
        <v>0</v>
      </c>
      <c r="C11" s="65"/>
      <c r="D11" s="65"/>
      <c r="E11" s="56"/>
    </row>
    <row r="12" spans="2:9" ht="15.75" customHeight="1" x14ac:dyDescent="0.2">
      <c r="B12" s="57" t="s">
        <v>1</v>
      </c>
      <c r="C12" s="2"/>
      <c r="D12" s="3"/>
      <c r="E12" s="58">
        <v>5000</v>
      </c>
    </row>
    <row r="13" spans="2:9" ht="15" customHeight="1" x14ac:dyDescent="0.2">
      <c r="B13" s="57" t="s">
        <v>2</v>
      </c>
      <c r="C13" s="2"/>
      <c r="D13" s="3"/>
      <c r="E13" s="59">
        <v>0.01</v>
      </c>
    </row>
    <row r="14" spans="2:9" ht="15.75" customHeight="1" thickBot="1" x14ac:dyDescent="0.25">
      <c r="B14" s="60" t="s">
        <v>3</v>
      </c>
      <c r="C14" s="61"/>
      <c r="D14" s="62"/>
      <c r="E14" s="63">
        <f>E12*30%</f>
        <v>1500</v>
      </c>
    </row>
    <row r="15" spans="2:9" ht="16.5" thickTop="1" thickBot="1" x14ac:dyDescent="0.25"/>
    <row r="16" spans="2:9" ht="42.75" customHeight="1" thickTop="1" x14ac:dyDescent="0.2">
      <c r="B16" s="44" t="s">
        <v>4</v>
      </c>
      <c r="C16" s="45"/>
      <c r="D16" s="45"/>
      <c r="E16" s="46"/>
      <c r="F16" s="4"/>
      <c r="I16" s="4"/>
    </row>
    <row r="17" spans="1:6" x14ac:dyDescent="0.2">
      <c r="B17" s="47" t="s">
        <v>5</v>
      </c>
      <c r="C17" s="5"/>
      <c r="D17" s="6"/>
      <c r="E17" s="48">
        <f>E14</f>
        <v>1500</v>
      </c>
    </row>
    <row r="18" spans="1:6" x14ac:dyDescent="0.2">
      <c r="B18" s="47" t="s">
        <v>6</v>
      </c>
      <c r="C18" s="5"/>
      <c r="D18" s="6"/>
      <c r="E18" s="30">
        <v>3</v>
      </c>
    </row>
    <row r="19" spans="1:6" x14ac:dyDescent="0.2">
      <c r="B19" s="47" t="s">
        <v>7</v>
      </c>
      <c r="C19" s="5"/>
      <c r="D19" s="6"/>
      <c r="E19" s="49">
        <v>1.252E-2</v>
      </c>
    </row>
    <row r="20" spans="1:6" x14ac:dyDescent="0.2">
      <c r="B20" s="50" t="s">
        <v>8</v>
      </c>
      <c r="C20" s="7"/>
      <c r="D20" s="8"/>
      <c r="E20" s="51">
        <f>FV(Taxa_mensal,Tempo*12,-Aport,)</f>
        <v>67698.443420454278</v>
      </c>
    </row>
    <row r="21" spans="1:6" ht="15.75" thickBot="1" x14ac:dyDescent="0.25">
      <c r="B21" s="52" t="s">
        <v>9</v>
      </c>
      <c r="C21" s="53"/>
      <c r="D21" s="54"/>
      <c r="E21" s="55">
        <f>E20*Rendimento_de_carteira</f>
        <v>676.98443420454282</v>
      </c>
    </row>
    <row r="22" spans="1:6" ht="16.5" thickTop="1" thickBot="1" x14ac:dyDescent="0.25">
      <c r="F22" s="4"/>
    </row>
    <row r="23" spans="1:6" ht="24" customHeight="1" thickTop="1" x14ac:dyDescent="0.2">
      <c r="B23" s="18" t="s">
        <v>10</v>
      </c>
      <c r="C23" s="19"/>
      <c r="D23" s="19"/>
      <c r="E23" s="20" t="s">
        <v>11</v>
      </c>
    </row>
    <row r="24" spans="1:6" x14ac:dyDescent="0.2">
      <c r="A24" s="9">
        <v>2</v>
      </c>
      <c r="B24" s="21" t="s">
        <v>12</v>
      </c>
      <c r="C24" s="10"/>
      <c r="D24" s="11">
        <f>FV(Taxa_mensal,$A$24*12,-Aport)</f>
        <v>41692.085431449748</v>
      </c>
      <c r="E24" s="22">
        <f>D24*Rendimento_de_carteira</f>
        <v>416.92085431449749</v>
      </c>
    </row>
    <row r="25" spans="1:6" x14ac:dyDescent="0.2">
      <c r="A25" s="9">
        <v>5</v>
      </c>
      <c r="B25" s="21" t="s">
        <v>13</v>
      </c>
      <c r="C25" s="10"/>
      <c r="D25" s="11">
        <f>FV($E$19,$A25*12,-$E$17)</f>
        <v>132948.90609790734</v>
      </c>
      <c r="E25" s="22">
        <f>D25*Rendimento_de_carteira</f>
        <v>1329.4890609790734</v>
      </c>
    </row>
    <row r="26" spans="1:6" x14ac:dyDescent="0.2">
      <c r="A26" s="9">
        <v>10</v>
      </c>
      <c r="B26" s="21" t="s">
        <v>14</v>
      </c>
      <c r="C26" s="10"/>
      <c r="D26" s="11">
        <f>FV($E$19,$A26*12,-$E$17)</f>
        <v>413428.58128950145</v>
      </c>
      <c r="E26" s="22">
        <f>D26*Rendimento_de_carteira</f>
        <v>4134.2858128950147</v>
      </c>
    </row>
    <row r="27" spans="1:6" x14ac:dyDescent="0.2">
      <c r="A27" s="9">
        <v>20</v>
      </c>
      <c r="B27" s="21" t="s">
        <v>15</v>
      </c>
      <c r="C27" s="10"/>
      <c r="D27" s="11">
        <f>FV($E$19,$A27*12,-$E$17)</f>
        <v>2253496.070362112</v>
      </c>
      <c r="E27" s="22">
        <f>D27*Rendimento_de_carteira</f>
        <v>22534.96070362112</v>
      </c>
    </row>
    <row r="28" spans="1:6" x14ac:dyDescent="0.2">
      <c r="A28" s="9">
        <v>30</v>
      </c>
      <c r="B28" s="21" t="s">
        <v>16</v>
      </c>
      <c r="C28" s="10"/>
      <c r="D28" s="11">
        <f>FV($E$19,$A28*12,-$E$17)</f>
        <v>10443177.47502305</v>
      </c>
      <c r="E28" s="22">
        <f>D28*Rendimento_de_carteira</f>
        <v>104431.7747502305</v>
      </c>
    </row>
    <row r="29" spans="1:6" ht="15.75" thickBot="1" x14ac:dyDescent="0.25">
      <c r="A29" s="9"/>
      <c r="B29" s="23" t="s">
        <v>17</v>
      </c>
      <c r="C29" s="24">
        <v>25</v>
      </c>
      <c r="D29" s="25">
        <f>FV(Taxa_mensal,C29*12,-Aport)</f>
        <v>4887104.9530474907</v>
      </c>
      <c r="E29" s="26">
        <f>D29*Rendimento_de_carteira</f>
        <v>48871.049530474906</v>
      </c>
    </row>
    <row r="30" spans="1:6" ht="16.5" customHeight="1" thickTop="1" thickBot="1" x14ac:dyDescent="0.25"/>
    <row r="31" spans="1:6" ht="37.5" customHeight="1" thickTop="1" thickBot="1" x14ac:dyDescent="0.25">
      <c r="B31" s="40" t="s">
        <v>18</v>
      </c>
      <c r="C31" s="41"/>
      <c r="D31" s="42"/>
      <c r="E31" s="43"/>
    </row>
    <row r="32" spans="1:6" ht="15.75" thickTop="1" x14ac:dyDescent="0.2">
      <c r="B32" s="36" t="s">
        <v>19</v>
      </c>
      <c r="C32" s="37"/>
      <c r="D32" s="38" t="s">
        <v>30</v>
      </c>
      <c r="E32" s="39"/>
    </row>
    <row r="33" spans="2:5" x14ac:dyDescent="0.2">
      <c r="B33" s="27" t="s">
        <v>20</v>
      </c>
      <c r="C33" s="12"/>
      <c r="D33" s="13">
        <f>Aport</f>
        <v>1500</v>
      </c>
      <c r="E33" s="28"/>
    </row>
    <row r="34" spans="2:5" x14ac:dyDescent="0.2">
      <c r="B34" s="29"/>
      <c r="C34" s="14"/>
      <c r="D34" s="15"/>
      <c r="E34" s="28"/>
    </row>
    <row r="35" spans="2:5" x14ac:dyDescent="0.2">
      <c r="B35" s="27" t="s">
        <v>21</v>
      </c>
      <c r="C35" s="12"/>
      <c r="D35" s="16" t="s">
        <v>22</v>
      </c>
      <c r="E35" s="30" t="s">
        <v>23</v>
      </c>
    </row>
    <row r="36" spans="2:5" x14ac:dyDescent="0.2">
      <c r="B36" s="29" t="s">
        <v>24</v>
      </c>
      <c r="C36" s="14"/>
      <c r="D36" s="17">
        <f>VLOOKUP($D$32&amp;"-"&amp;B36,[1]Tab_apoio!$A:$D,4,FALSE)</f>
        <v>0.3</v>
      </c>
      <c r="E36" s="31">
        <f>D36*Aport</f>
        <v>450</v>
      </c>
    </row>
    <row r="37" spans="2:5" x14ac:dyDescent="0.2">
      <c r="B37" s="29" t="s">
        <v>25</v>
      </c>
      <c r="C37" s="14"/>
      <c r="D37" s="17">
        <f>VLOOKUP($D$32&amp;"-"&amp;B37,[1]Tab_apoio!$A:$D,4,FALSE)</f>
        <v>0.5</v>
      </c>
      <c r="E37" s="31">
        <f>D37*Aport</f>
        <v>750</v>
      </c>
    </row>
    <row r="38" spans="2:5" x14ac:dyDescent="0.2">
      <c r="B38" s="29" t="s">
        <v>26</v>
      </c>
      <c r="C38" s="14"/>
      <c r="D38" s="17">
        <f>VLOOKUP($D$32&amp;"-"&amp;B38,[1]Tab_apoio!$A:$D,4,FALSE)</f>
        <v>0.1</v>
      </c>
      <c r="E38" s="31">
        <f>D38*Aport</f>
        <v>150</v>
      </c>
    </row>
    <row r="39" spans="2:5" x14ac:dyDescent="0.2">
      <c r="B39" s="29" t="s">
        <v>27</v>
      </c>
      <c r="C39" s="14"/>
      <c r="D39" s="17">
        <f>VLOOKUP($D$32&amp;"-"&amp;B39,[1]Tab_apoio!$A:$D,4,FALSE)</f>
        <v>0.1</v>
      </c>
      <c r="E39" s="31">
        <f>D39*Aport</f>
        <v>150</v>
      </c>
    </row>
    <row r="40" spans="2:5" x14ac:dyDescent="0.2">
      <c r="B40" s="29" t="s">
        <v>28</v>
      </c>
      <c r="C40" s="14"/>
      <c r="D40" s="17">
        <f>VLOOKUP($D$32&amp;"-"&amp;B40,[1]Tab_apoio!$A:$D,4,FALSE)</f>
        <v>0</v>
      </c>
      <c r="E40" s="31">
        <f>D40*Aport</f>
        <v>0</v>
      </c>
    </row>
    <row r="41" spans="2:5" ht="15.75" thickBot="1" x14ac:dyDescent="0.25">
      <c r="B41" s="32" t="s">
        <v>29</v>
      </c>
      <c r="C41" s="33"/>
      <c r="D41" s="34">
        <f>VLOOKUP($D$32&amp;"-"&amp;B41,[1]Tab_apoio!$A:$D,4,FALSE)</f>
        <v>0</v>
      </c>
      <c r="E41" s="35">
        <f>D41*Aport</f>
        <v>0</v>
      </c>
    </row>
    <row r="42" spans="2:5" ht="15.75" thickTop="1" x14ac:dyDescent="0.2"/>
  </sheetData>
  <mergeCells count="10">
    <mergeCell ref="B18:D18"/>
    <mergeCell ref="B19:D19"/>
    <mergeCell ref="B20:D20"/>
    <mergeCell ref="B21:D21"/>
    <mergeCell ref="B11:D11"/>
    <mergeCell ref="B12:D12"/>
    <mergeCell ref="B13:D13"/>
    <mergeCell ref="B14:D14"/>
    <mergeCell ref="B16:D16"/>
    <mergeCell ref="B17:D17"/>
  </mergeCells>
  <dataValidations count="1">
    <dataValidation type="list" allowBlank="1" showInputMessage="1" showErrorMessage="1" sqref="D32" xr:uid="{1E68659C-3E51-4AC9-ABA5-1154F398C2EF}">
      <formula1>"Conservador, Moderado, Agressivo"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5</vt:i4>
      </vt:variant>
    </vt:vector>
  </HeadingPairs>
  <TitlesOfParts>
    <vt:vector size="6" baseType="lpstr">
      <vt:lpstr>Felps Invest</vt:lpstr>
      <vt:lpstr>Aport</vt:lpstr>
      <vt:lpstr>patrimonio_acumulado</vt:lpstr>
      <vt:lpstr>Rendimento_de_carteira</vt:lpstr>
      <vt:lpstr>Taxa_mensal</vt:lpstr>
      <vt:lpstr>Tempo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Arndt</dc:creator>
  <cp:lastModifiedBy>Felipe Arndt</cp:lastModifiedBy>
  <dcterms:created xsi:type="dcterms:W3CDTF">2025-05-24T22:22:29Z</dcterms:created>
  <dcterms:modified xsi:type="dcterms:W3CDTF">2025-05-24T23:04:43Z</dcterms:modified>
</cp:coreProperties>
</file>