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1/"/>
    </mc:Choice>
  </mc:AlternateContent>
  <xr:revisionPtr revIDLastSave="0" documentId="8_{CFA59A7D-6233-8D4E-A07F-C8B46C24694E}" xr6:coauthVersionLast="47" xr6:coauthVersionMax="47" xr10:uidLastSave="{00000000-0000-0000-0000-000000000000}"/>
  <bookViews>
    <workbookView xWindow="0" yWindow="480" windowWidth="25600" windowHeight="155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E7" i="1" s="1"/>
  <c r="C58" i="1"/>
  <c r="J64" i="1"/>
  <c r="K64" i="1" s="1"/>
  <c r="H64" i="1"/>
  <c r="I64" i="1" s="1"/>
  <c r="F64" i="1"/>
  <c r="G64" i="1" s="1"/>
  <c r="E64" i="1"/>
  <c r="D64" i="1"/>
  <c r="B64" i="1"/>
  <c r="J63" i="1"/>
  <c r="K63" i="1" s="1"/>
  <c r="K65" i="1" s="1"/>
  <c r="I63" i="1"/>
  <c r="H63" i="1"/>
  <c r="F63" i="1"/>
  <c r="G63" i="1" s="1"/>
  <c r="D63" i="1"/>
  <c r="E63" i="1" s="1"/>
  <c r="B63" i="1"/>
  <c r="J62" i="1"/>
  <c r="K62" i="1" s="1"/>
  <c r="H62" i="1"/>
  <c r="I62" i="1" s="1"/>
  <c r="F62" i="1"/>
  <c r="G62" i="1" s="1"/>
  <c r="G65" i="1" s="1"/>
  <c r="D62" i="1"/>
  <c r="E62" i="1" s="1"/>
  <c r="E65" i="1" s="1"/>
  <c r="B62" i="1"/>
  <c r="C7" i="1"/>
  <c r="I65" i="1" l="1"/>
  <c r="C65" i="1" s="1"/>
  <c r="C66" i="1" s="1"/>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<sst xmlns="http://schemas.openxmlformats.org/spreadsheetml/2006/main" count="154" uniqueCount="80">
  <si>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</si>
  <si>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</si>
  <si>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</si>
  <si>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</si>
  <si>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</si>
  <si>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</si>
  <si>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</si>
  <si>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</si>
  <si>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</si>
  <si>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</si>
  <si>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</si>
  <si>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</si>
  <si>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</si>
  <si>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</si>
  <si>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</si>
  <si>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</si>
  <si>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</si>
  <si>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</si>
  <si>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</si>
  <si>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</si>
  <si>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</si>
  <si>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</si>
  <si>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</si>
  <si>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</si>
  <si>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</si>
  <si>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</si>
  <si>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</si>
  <si>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</si>
  <si>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</si>
  <si>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</si>
  <si>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</si>
  <si>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</si>
  <si>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</si>
  <si>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</si>
  <si>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</si>
  <si>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</si>
  <si>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</si>
  <si>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</si>
  <si>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</si>
  <si>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</si>
  <si>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</si>
  <si>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</si>
  <si>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</si>
  <si>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</si>
  <si>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</si>
  <si>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</si>
  <si>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</si>
  <si>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</si>
  <si>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</si>
  <si>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</si>
  <si>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</si>
  <si>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</si>
  <si>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</si>
  <si>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</si>
  <si>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</si>
  <si>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</si>
  <si>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</si>
  <si>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</si>
  <si>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</si>
  <si>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</si>
  <si>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</si>
  <si>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</si>
  <si>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</si>
  <si>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</si>
  <si>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</si>
  <si>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</si>
  <si>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</si>
  <si>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</si>
  <si>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</si>
  <si>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</si>
  <si>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</si>
  <si>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</si>
  <si>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</si>
  <si>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</si>
  <si>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</si>
  <si>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</si>
  <si>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JEREMIAS VICENTE  CANTO CANTO</t>
  </si>
  <si>
    <t>MARCELO EDUARDO  CRIADO COLLAO</t>
  </si>
  <si>
    <t>FELIPE ALONSO  DIAZ CARCAMO</t>
  </si>
  <si>
    <t>JAVIERA BELEN  MARCHANT PARRA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</si>
</sst>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0" fillId="0" borderId="25"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zoomScale="80" zoomScaleNormal="80" workbookViewId="0">
      <selection activeCell="A4" sqref="A4"/>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5" sqref="F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s="72" t="s">
        <v>76</v>
      </c>
      <c r="C4" s="5">
        <f>EVALUACION1!$C$21</f>
        <v>7</v>
      </c>
      <c r="D4" s="5">
        <f>$C$32</f>
        <v>7</v>
      </c>
      <c r="E4" s="6">
        <f>C4*C$2+D4*D$2</f>
        <v>7</v>
      </c>
      <c r="G4" s="1"/>
    </row>
    <row r="5" spans="1:11" x14ac:dyDescent="0.2">
      <c r="A5" s="4">
        <v>2</v>
      </c>
      <c r="B5" s="72" t="s">
        <v>77</v>
      </c>
      <c r="C5" s="5">
        <f>EVALUACION1!$C$21</f>
        <v>7</v>
      </c>
      <c r="D5" s="5">
        <f>C44</f>
        <v>7</v>
      </c>
      <c r="E5" s="6">
        <f t="shared" ref="E5:E7" si="0">C5*C$2+D5*D$2</f>
        <v>7</v>
      </c>
      <c r="G5" s="1"/>
    </row>
    <row r="6" spans="1:11" x14ac:dyDescent="0.2">
      <c r="A6" s="4">
        <v>3</v>
      </c>
      <c r="B6" s="72" t="s">
        <v>78</v>
      </c>
      <c r="C6" s="5">
        <f>EVALUACION1!$C$21</f>
        <v>7</v>
      </c>
      <c r="D6" s="5">
        <f>C55</f>
        <v>7</v>
      </c>
      <c r="E6" s="6">
        <f t="shared" si="0"/>
        <v>7</v>
      </c>
      <c r="G6" s="1"/>
    </row>
    <row r="7" spans="1:11" ht="15" customHeight="1" x14ac:dyDescent="0.2">
      <c r="A7" s="4">
        <v>4</v>
      </c>
      <c r="B7" s="72" t="s">
        <v>79</v>
      </c>
      <c r="C7" s="5">
        <f>EVALUACION1!$C$21</f>
        <v>7</v>
      </c>
      <c r="D7" s="5">
        <f>+C66</f>
        <v>7</v>
      </c>
      <c r="E7" s="6">
        <f t="shared" si="0"/>
        <v>7</v>
      </c>
    </row>
    <row r="11" spans="1:11" ht="19" outlineLevel="1" x14ac:dyDescent="0.2">
      <c r="A11" s="68" t="s">
        <v>9</v>
      </c>
      <c r="B11" s="15"/>
      <c r="C11" s="54" t="s">
        <v>10</v>
      </c>
      <c r="D11" s="61" t="s">
        <v>11</v>
      </c>
      <c r="E11" s="66"/>
      <c r="F11" s="66"/>
      <c r="G11" s="66"/>
      <c r="H11" s="66"/>
      <c r="I11" s="66"/>
      <c r="J11" s="66"/>
      <c r="K11" s="62"/>
    </row>
    <row r="12" spans="1:11" outlineLevel="1" x14ac:dyDescent="0.2">
      <c r="A12" s="64"/>
      <c r="B12" s="25" t="s">
        <v>12</v>
      </c>
      <c r="C12" s="53"/>
      <c r="D12" s="61" t="s">
        <v>5</v>
      </c>
      <c r="E12" s="62"/>
      <c r="F12" s="61" t="s">
        <v>6</v>
      </c>
      <c r="G12" s="62"/>
      <c r="H12" s="65" t="s">
        <v>27</v>
      </c>
      <c r="I12" s="62"/>
      <c r="J12" s="61" t="s">
        <v>7</v>
      </c>
      <c r="K12" s="62"/>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4"/>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3"/>
      <c r="B21" s="32" t="s">
        <v>13</v>
      </c>
      <c r="C21" s="21">
        <f>VLOOKUP(C20,ESCALA_IEP!A1:B152,2,FALSE)</f>
        <v>7</v>
      </c>
    </row>
    <row r="22" spans="1:11" ht="15.75" customHeight="1" x14ac:dyDescent="0.2"/>
    <row r="23" spans="1:11" ht="15.75" customHeight="1" x14ac:dyDescent="0.2"/>
    <row r="24" spans="1:11" ht="15.75" customHeight="1" x14ac:dyDescent="0.2">
      <c r="A24" s="63" t="s">
        <v>15</v>
      </c>
      <c r="B24" s="52" t="s">
        <v>16</v>
      </c>
      <c r="C24" s="55" t="str">
        <f>$B$4</f>
        <v>JEREMIAS VICENTE  CANTO CANTO</v>
      </c>
      <c r="D24" s="56"/>
      <c r="E24" s="56"/>
      <c r="F24" s="56"/>
      <c r="G24" s="56"/>
      <c r="H24" s="56"/>
      <c r="I24" s="56"/>
      <c r="J24" s="56"/>
      <c r="K24" s="57"/>
    </row>
    <row r="25" spans="1:11" ht="15.75" customHeight="1" x14ac:dyDescent="0.2">
      <c r="A25" s="64"/>
      <c r="B25" s="53"/>
      <c r="C25" s="58"/>
      <c r="D25" s="59"/>
      <c r="E25" s="59"/>
      <c r="F25" s="59"/>
      <c r="G25" s="59"/>
      <c r="H25" s="59"/>
      <c r="I25" s="59"/>
      <c r="J25" s="59"/>
      <c r="K25" s="60"/>
    </row>
    <row r="26" spans="1:11" ht="15.75" customHeight="1" x14ac:dyDescent="0.2">
      <c r="A26" s="64"/>
      <c r="B26" s="15" t="s">
        <v>17</v>
      </c>
      <c r="C26" s="54" t="s">
        <v>10</v>
      </c>
      <c r="D26" s="61" t="s">
        <v>11</v>
      </c>
      <c r="E26" s="66"/>
      <c r="F26" s="66"/>
      <c r="G26" s="66"/>
      <c r="H26" s="66"/>
      <c r="I26" s="66"/>
      <c r="J26" s="66"/>
      <c r="K26" s="62"/>
    </row>
    <row r="27" spans="1:11" ht="15.75" customHeight="1" x14ac:dyDescent="0.2">
      <c r="A27" s="64"/>
      <c r="B27" s="16" t="s">
        <v>12</v>
      </c>
      <c r="C27" s="53"/>
      <c r="D27" s="61" t="s">
        <v>5</v>
      </c>
      <c r="E27" s="62"/>
      <c r="F27" s="61" t="s">
        <v>6</v>
      </c>
      <c r="G27" s="62"/>
      <c r="H27" s="65" t="s">
        <v>27</v>
      </c>
      <c r="I27" s="62"/>
      <c r="J27" s="61" t="s">
        <v>7</v>
      </c>
      <c r="K27" s="62"/>
    </row>
    <row r="28" spans="1:11" x14ac:dyDescent="0.2">
      <c r="A28" s="64"/>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4"/>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4"/>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4"/>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3" t="s">
        <v>15</v>
      </c>
      <c r="B36" s="52" t="s">
        <v>16</v>
      </c>
      <c r="C36" s="55" t="str">
        <f>B5</f>
        <v>MARCELO EDUARDO  CRIADO COLLAO</v>
      </c>
      <c r="D36" s="56"/>
      <c r="E36" s="56"/>
      <c r="F36" s="56"/>
      <c r="G36" s="56"/>
      <c r="H36" s="56"/>
      <c r="I36" s="56"/>
      <c r="J36" s="56"/>
      <c r="K36" s="57"/>
    </row>
    <row r="37" spans="1:11" ht="15.75" customHeight="1" x14ac:dyDescent="0.2">
      <c r="A37" s="64"/>
      <c r="B37" s="53"/>
      <c r="C37" s="58"/>
      <c r="D37" s="59"/>
      <c r="E37" s="59"/>
      <c r="F37" s="59"/>
      <c r="G37" s="59"/>
      <c r="H37" s="59"/>
      <c r="I37" s="59"/>
      <c r="J37" s="59"/>
      <c r="K37" s="60"/>
    </row>
    <row r="38" spans="1:11" ht="15.75" customHeight="1" x14ac:dyDescent="0.2">
      <c r="A38" s="64"/>
      <c r="B38" s="15" t="s">
        <v>17</v>
      </c>
      <c r="C38" s="54" t="s">
        <v>10</v>
      </c>
      <c r="D38" s="61" t="s">
        <v>11</v>
      </c>
      <c r="E38" s="66"/>
      <c r="F38" s="66"/>
      <c r="G38" s="66"/>
      <c r="H38" s="66"/>
      <c r="I38" s="66"/>
      <c r="J38" s="66"/>
      <c r="K38" s="62"/>
    </row>
    <row r="39" spans="1:11" ht="15.75" customHeight="1" x14ac:dyDescent="0.2">
      <c r="A39" s="64"/>
      <c r="B39" s="16" t="s">
        <v>12</v>
      </c>
      <c r="C39" s="53"/>
      <c r="D39" s="61" t="s">
        <v>5</v>
      </c>
      <c r="E39" s="62"/>
      <c r="F39" s="61" t="s">
        <v>6</v>
      </c>
      <c r="G39" s="62"/>
      <c r="H39" s="65" t="s">
        <v>27</v>
      </c>
      <c r="I39" s="62"/>
      <c r="J39" s="61" t="s">
        <v>7</v>
      </c>
      <c r="K39" s="62"/>
    </row>
    <row r="40" spans="1:11" ht="15.75" customHeight="1" x14ac:dyDescent="0.2">
      <c r="A40" s="64"/>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4"/>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4"/>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4"/>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3" t="s">
        <v>15</v>
      </c>
      <c r="B47" s="52" t="s">
        <v>16</v>
      </c>
      <c r="C47" s="55" t="str">
        <f>B6</f>
        <v>FELIPE ALONSO  DIAZ CARCAMO</v>
      </c>
      <c r="D47" s="56"/>
      <c r="E47" s="56"/>
      <c r="F47" s="56"/>
      <c r="G47" s="56"/>
      <c r="H47" s="56"/>
      <c r="I47" s="56"/>
      <c r="J47" s="56"/>
      <c r="K47" s="57"/>
    </row>
    <row r="48" spans="1:11" ht="15.75" customHeight="1" x14ac:dyDescent="0.2">
      <c r="A48" s="64"/>
      <c r="B48" s="53"/>
      <c r="C48" s="58"/>
      <c r="D48" s="59"/>
      <c r="E48" s="59"/>
      <c r="F48" s="59"/>
      <c r="G48" s="59"/>
      <c r="H48" s="59"/>
      <c r="I48" s="59"/>
      <c r="J48" s="59"/>
      <c r="K48" s="60"/>
    </row>
    <row r="49" spans="1:11" ht="15.75" customHeight="1" x14ac:dyDescent="0.2">
      <c r="A49" s="64"/>
      <c r="B49" s="15" t="s">
        <v>17</v>
      </c>
      <c r="C49" s="54" t="s">
        <v>10</v>
      </c>
      <c r="D49" s="61" t="s">
        <v>11</v>
      </c>
      <c r="E49" s="66"/>
      <c r="F49" s="66"/>
      <c r="G49" s="66"/>
      <c r="H49" s="66"/>
      <c r="I49" s="66"/>
      <c r="J49" s="66"/>
      <c r="K49" s="62"/>
    </row>
    <row r="50" spans="1:11" ht="15.75" customHeight="1" x14ac:dyDescent="0.2">
      <c r="A50" s="64"/>
      <c r="B50" s="16" t="s">
        <v>12</v>
      </c>
      <c r="C50" s="53"/>
      <c r="D50" s="61" t="s">
        <v>5</v>
      </c>
      <c r="E50" s="62"/>
      <c r="F50" s="61" t="s">
        <v>6</v>
      </c>
      <c r="G50" s="62"/>
      <c r="H50" s="65" t="s">
        <v>27</v>
      </c>
      <c r="I50" s="62"/>
      <c r="J50" s="61" t="s">
        <v>7</v>
      </c>
      <c r="K50" s="62"/>
    </row>
    <row r="51" spans="1:11" ht="15.75" customHeight="1" x14ac:dyDescent="0.2">
      <c r="A51" s="64"/>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4"/>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4"/>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4"/>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c r="A58" s="63" t="s">
        <v>15</v>
      </c>
      <c r="B58" s="52" t="s">
        <v>16</v>
      </c>
      <c r="C58" s="55" t="str">
        <f>+B7</f>
        <v>JAVIERA BELEN  MARCHANT PARRA</v>
      </c>
      <c r="D58" s="56"/>
      <c r="E58" s="56"/>
      <c r="F58" s="56"/>
      <c r="G58" s="56"/>
      <c r="H58" s="56"/>
      <c r="I58" s="56"/>
      <c r="J58" s="56"/>
      <c r="K58" s="57"/>
    </row>
    <row r="59" spans="1:11" ht="15.75" customHeight="1" x14ac:dyDescent="0.2">
      <c r="A59" s="64"/>
      <c r="B59" s="53"/>
      <c r="C59" s="58"/>
      <c r="D59" s="59"/>
      <c r="E59" s="59"/>
      <c r="F59" s="59"/>
      <c r="G59" s="59"/>
      <c r="H59" s="59"/>
      <c r="I59" s="59"/>
      <c r="J59" s="59"/>
      <c r="K59" s="60"/>
    </row>
    <row r="60" spans="1:11" ht="15.75" customHeight="1" x14ac:dyDescent="0.2">
      <c r="A60" s="64"/>
      <c r="B60" s="15" t="s">
        <v>17</v>
      </c>
      <c r="C60" s="54" t="s">
        <v>10</v>
      </c>
      <c r="D60" s="61" t="s">
        <v>11</v>
      </c>
      <c r="E60" s="66"/>
      <c r="F60" s="66"/>
      <c r="G60" s="66"/>
      <c r="H60" s="66"/>
      <c r="I60" s="66"/>
      <c r="J60" s="66"/>
      <c r="K60" s="62"/>
    </row>
    <row r="61" spans="1:11" ht="15.75" customHeight="1" x14ac:dyDescent="0.2">
      <c r="A61" s="64"/>
      <c r="B61" s="16" t="s">
        <v>12</v>
      </c>
      <c r="C61" s="53"/>
      <c r="D61" s="61" t="s">
        <v>5</v>
      </c>
      <c r="E61" s="62"/>
      <c r="F61" s="61" t="s">
        <v>6</v>
      </c>
      <c r="G61" s="62"/>
      <c r="H61" s="65" t="s">
        <v>27</v>
      </c>
      <c r="I61" s="62"/>
      <c r="J61" s="61" t="s">
        <v>7</v>
      </c>
      <c r="K61" s="62"/>
    </row>
    <row r="62" spans="1:11" ht="15.75" customHeight="1" x14ac:dyDescent="0.2">
      <c r="A62" s="64"/>
      <c r="B62" s="30">
        <f>RUBRICA!A17</f>
        <v>0</v>
      </c>
      <c r="C62" s="28" t="s">
        <v>5</v>
      </c>
      <c r="D62" s="17" t="str">
        <f t="shared" ref="D62:D64" si="22">IF($C62=CL,"X","")</f>
        <v>X</v>
      </c>
      <c r="E62" s="17">
        <f>IF(D62="X",100*0.05,"")</f>
        <v>5</v>
      </c>
      <c r="F62" s="17" t="str">
        <f t="shared" ref="F62:F64" si="23">IF($C62=L,"X","")</f>
        <v/>
      </c>
      <c r="G62" s="17" t="str">
        <f>IF(F62="X",60*0.05,"")</f>
        <v/>
      </c>
      <c r="H62" s="17" t="str">
        <f t="shared" ref="H62:H64" si="24">IF($C62=ML,"X","")</f>
        <v/>
      </c>
      <c r="I62" s="17" t="str">
        <f>IF(H62="X",30*0.05,"")</f>
        <v/>
      </c>
      <c r="J62" s="17" t="str">
        <f t="shared" ref="J62:J64" si="25">IF($C62=NL,"X","")</f>
        <v/>
      </c>
      <c r="K62" s="17" t="str">
        <f t="shared" ref="K62:K64" si="26">IF($J62="X",0,"")</f>
        <v/>
      </c>
    </row>
    <row r="63" spans="1:11" ht="25.75" customHeight="1" x14ac:dyDescent="0.2">
      <c r="A63" s="64"/>
      <c r="B63" s="30">
        <f>RUBRICA!A22</f>
        <v>0</v>
      </c>
      <c r="C63" s="28" t="s">
        <v>5</v>
      </c>
      <c r="D63" s="17" t="str">
        <f t="shared" si="22"/>
        <v>X</v>
      </c>
      <c r="E63" s="17">
        <f>IF(D63="X",100*0.1,"")</f>
        <v>10</v>
      </c>
      <c r="F63" s="17" t="str">
        <f t="shared" si="23"/>
        <v/>
      </c>
      <c r="G63" s="17" t="str">
        <f>IF(F63="X",60*0.1,"")</f>
        <v/>
      </c>
      <c r="H63" s="17" t="str">
        <f t="shared" si="24"/>
        <v/>
      </c>
      <c r="I63" s="17" t="str">
        <f>IF(H63="X",30*0.1,"")</f>
        <v/>
      </c>
      <c r="J63" s="17" t="str">
        <f t="shared" si="25"/>
        <v/>
      </c>
      <c r="K63" s="17" t="str">
        <f t="shared" si="26"/>
        <v/>
      </c>
    </row>
    <row r="64" spans="1:11" x14ac:dyDescent="0.2">
      <c r="A64" s="64"/>
      <c r="B64" s="30">
        <f>RUBRICA!A24</f>
        <v>0</v>
      </c>
      <c r="C64" s="28" t="s">
        <v>5</v>
      </c>
      <c r="D64" s="17" t="str">
        <f t="shared" si="22"/>
        <v>X</v>
      </c>
      <c r="E64" s="17">
        <f>IF(D64="X",100*0.1,"")</f>
        <v>10</v>
      </c>
      <c r="F64" s="17" t="str">
        <f t="shared" si="23"/>
        <v/>
      </c>
      <c r="G64" s="17" t="str">
        <f>IF(F64="X",60*0.1,"")</f>
        <v/>
      </c>
      <c r="H64" s="17" t="str">
        <f t="shared" si="24"/>
        <v/>
      </c>
      <c r="I64" s="17" t="str">
        <f>IF(H64="X",30*0.1,"")</f>
        <v/>
      </c>
      <c r="J64" s="17" t="str">
        <f t="shared" si="25"/>
        <v/>
      </c>
      <c r="K64" s="17" t="str">
        <f t="shared" si="26"/>
        <v/>
      </c>
    </row>
    <row r="65" spans="1:11" ht="15.75" customHeight="1" x14ac:dyDescent="0.25">
      <c r="A65" s="64"/>
      <c r="B65" s="22" t="s">
        <v>14</v>
      </c>
      <c r="C65" s="19">
        <f>E65+G65+I65+K65</f>
        <v>25</v>
      </c>
      <c r="D65" s="20"/>
      <c r="E65" s="20">
        <f>SUM(E62:E64)</f>
        <v>25</v>
      </c>
      <c r="F65" s="20"/>
      <c r="G65" s="20">
        <f>SUM(G62:G64)</f>
        <v>0</v>
      </c>
      <c r="H65" s="20"/>
      <c r="I65" s="20">
        <f>SUM(I62:I64)</f>
        <v>0</v>
      </c>
      <c r="J65" s="20"/>
      <c r="K65" s="20">
        <f>SUM(K63:K64)</f>
        <v>0</v>
      </c>
    </row>
    <row r="66" spans="1:11" ht="15.75" customHeight="1" x14ac:dyDescent="0.25">
      <c r="A66" s="53"/>
      <c r="B66" s="18" t="s">
        <v>13</v>
      </c>
      <c r="C66" s="21">
        <f>VLOOKUP(C65,ESCALA_TRAB_EQUIP!A12:B63,2,FALSE)</f>
        <v>7</v>
      </c>
    </row>
    <row r="67" spans="1:11" ht="15.75" customHeight="1" x14ac:dyDescent="0.2"/>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44">
    <mergeCell ref="A58:A66"/>
    <mergeCell ref="B58:B59"/>
    <mergeCell ref="C58:K59"/>
    <mergeCell ref="C60:C61"/>
    <mergeCell ref="D60:K60"/>
    <mergeCell ref="D61:E61"/>
    <mergeCell ref="F61:G61"/>
    <mergeCell ref="H61:I61"/>
    <mergeCell ref="J61:K61"/>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2024-11-25T12:23:17Z</dcterms:modified>
</cp:coreProperties>
</file>