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/>
  </bookViews>
  <sheets>
    <sheet name="Médias Matemática" sheetId="1" r:id="rId1"/>
    <sheet name="Resumo Final" sheetId="2" r:id="rId2"/>
    <sheet name="Configurações" sheetId="3" r:id="rId3"/>
  </sheets>
  <definedNames>
    <definedName name="alunos">'Médias Matemática'!$B$11:$B$23</definedName>
    <definedName name="aulas_no_ano">Configurações!$C$11</definedName>
    <definedName name="condicao_faltas">'Médias Matemática'!$N$11:$N$23</definedName>
    <definedName name="condicao_provas">'Médias Matemática'!$L$11:$L$23</definedName>
    <definedName name="condicao_trabalhos">'Médias Matemática'!$M$11:$M$23</definedName>
    <definedName name="exame">Configurações!$C$9</definedName>
    <definedName name="faltas">Configurações!$C$10</definedName>
    <definedName name="media_provas">'Médias Matemática'!$I$11:$I$23</definedName>
    <definedName name="media_trabalhos">'Médias Matemática'!$J$11:$J$23</definedName>
    <definedName name="provas">Configurações!$C$7</definedName>
    <definedName name="resultado_final">'Médias Matemática'!$O$11:$O$23</definedName>
    <definedName name="trabalhos">Configurações!$C$8</definedName>
    <definedName name="sexo">'Médias Matemática'!$C$11:$C$23</definedName>
  </definedName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I10" authorId="0">
      <text>
        <r>
          <rPr>
            <sz val="9"/>
            <rFont val="SimSun"/>
            <charset val="134"/>
          </rPr>
          <t>vaamonde:
Utilizar a Função =MÉDIA()</t>
        </r>
      </text>
    </comment>
    <comment ref="J10" authorId="0">
      <text>
        <r>
          <rPr>
            <sz val="9"/>
            <rFont val="SimSun"/>
            <charset val="134"/>
          </rPr>
          <t>vaamonde:
Utilizar as Funções  =SOMA() e =MULT()</t>
        </r>
      </text>
    </comment>
    <comment ref="L10" authorId="0">
      <text>
        <r>
          <rPr>
            <sz val="9"/>
            <rFont val="SimSun"/>
            <charset val="134"/>
          </rPr>
          <t>vaamonde:
Condição de Provas: Média da Prova &gt;=7 "Aprovado", Senão: "Média Insuficiente"</t>
        </r>
      </text>
    </comment>
    <comment ref="M10" authorId="0">
      <text>
        <r>
          <rPr>
            <sz val="9"/>
            <rFont val="SimSun"/>
            <charset val="134"/>
          </rPr>
          <t>vaamonde:
Condição dos Trabalhos: Média dos Trabalhos &gt;= 6 "Aprovado", Senão: "Média Insuficiente"</t>
        </r>
      </text>
    </comment>
    <comment ref="N10" authorId="0">
      <text>
        <r>
          <rPr>
            <sz val="9"/>
            <rFont val="SimSun"/>
            <charset val="134"/>
          </rPr>
          <t>vaamonde:
Condição de Faltas: Faltas &lt;= 25% do Número de Aulas, "Faltas dentro do Limite", Senão: "Faltas cima do Limite"</t>
        </r>
      </text>
    </comment>
    <comment ref="O10" authorId="0">
      <text>
        <r>
          <rPr>
            <sz val="9"/>
            <rFont val="SimSun"/>
            <charset val="134"/>
          </rPr>
          <t>vaamonde:
Resultado Final: Média de Provas Igual = "Aprovado" E Média de Trabalhos = "Aprovado" E Faltas = "Faltas dentro do Limite" = "Aprovado", Senão: "Reprovado"</t>
        </r>
      </text>
    </comment>
  </commentList>
</comments>
</file>

<file path=xl/comments2.xml><?xml version="1.0" encoding="utf-8"?>
<comments xmlns="http://schemas.openxmlformats.org/spreadsheetml/2006/main">
  <authors>
    <author>vaamonde</author>
    <author>Robson Vaamonde</author>
  </authors>
  <commentList>
    <comment ref="B7" authorId="0">
      <text>
        <r>
          <rPr>
            <sz val="9"/>
            <rFont val="SimSun"/>
            <charset val="134"/>
          </rPr>
          <t>vaamonde:
Utilizar a Função =CONT.VALORES()</t>
        </r>
      </text>
    </comment>
    <comment ref="B10" authorId="0">
      <text>
        <r>
          <rPr>
            <sz val="9"/>
            <rFont val="SimSun"/>
            <charset val="134"/>
          </rPr>
          <t>vaamonde:
Utilizar a Função =MÁXIMO()</t>
        </r>
      </text>
    </comment>
    <comment ref="B11" authorId="0">
      <text>
        <r>
          <rPr>
            <sz val="9"/>
            <rFont val="SimSun"/>
            <charset val="134"/>
          </rPr>
          <t>vaamonde:
Utilizar a Função =MÁXIMO()</t>
        </r>
      </text>
    </comment>
    <comment ref="B12" authorId="0">
      <text>
        <r>
          <rPr>
            <sz val="9"/>
            <rFont val="SimSun"/>
            <charset val="134"/>
          </rPr>
          <t>vaamonde:
Utilizar a Função =CONT.SE()</t>
        </r>
      </text>
    </comment>
    <comment ref="B13" authorId="0">
      <text>
        <r>
          <rPr>
            <sz val="9"/>
            <rFont val="SimSun"/>
            <charset val="134"/>
          </rPr>
          <t>vaamonde:
Utilizar a Função =CONT.SE()</t>
        </r>
      </text>
    </comment>
    <comment ref="B14" authorId="1">
      <text>
        <r>
          <rPr>
            <b/>
            <sz val="9"/>
            <rFont val="Arial"/>
            <charset val="134"/>
          </rPr>
          <t>Robson Vaamonde:</t>
        </r>
        <r>
          <rPr>
            <sz val="9"/>
            <rFont val="Arial"/>
            <charset val="134"/>
          </rPr>
          <t xml:space="preserve">
Utilizar a Função =CONT.SE()
</t>
        </r>
      </text>
    </comment>
    <comment ref="B15" authorId="0">
      <text>
        <r>
          <rPr>
            <sz val="9"/>
            <rFont val="SimSun"/>
            <charset val="134"/>
          </rPr>
          <t>vaamonde:
Utilizar a Função =CONT.SE()</t>
        </r>
      </text>
    </comment>
    <comment ref="B16" authorId="0">
      <text>
        <r>
          <rPr>
            <sz val="9"/>
            <rFont val="SimSun"/>
            <charset val="134"/>
          </rPr>
          <t>vaamonde:
Utilizar a Função =CONT.SE()</t>
        </r>
      </text>
    </comment>
    <comment ref="B17" authorId="0">
      <text>
        <r>
          <rPr>
            <sz val="9"/>
            <rFont val="SimSun"/>
            <charset val="134"/>
          </rPr>
          <t>vaamonde:
Utilizar a Função =CONT.SE()</t>
        </r>
      </text>
    </comment>
  </commentList>
</comments>
</file>

<file path=xl/sharedStrings.xml><?xml version="1.0" encoding="utf-8"?>
<sst xmlns="http://schemas.openxmlformats.org/spreadsheetml/2006/main" count="64" uniqueCount="51">
  <si>
    <t>Prof. Robson Vaamonde
http://facebook.com/ProcedimentosEmTI
http://youtube.com/BoraParaPratica</t>
  </si>
  <si>
    <t>Universidade AulaEAD</t>
  </si>
  <si>
    <t>Curso de.: MATEMÁTICA</t>
  </si>
  <si>
    <t>Matéria de.: ESTATÍSTICA</t>
  </si>
  <si>
    <t>Alunos</t>
  </si>
  <si>
    <t>Sexo</t>
  </si>
  <si>
    <t>Prova 1</t>
  </si>
  <si>
    <t>Prova 2</t>
  </si>
  <si>
    <t>Prova 3</t>
  </si>
  <si>
    <t>Trabalho 1
(Peso 2)</t>
  </si>
  <si>
    <t>Trabalho 2 
(Peso 3)</t>
  </si>
  <si>
    <t>Média das Provas</t>
  </si>
  <si>
    <t>Média Ponderada Trabalhos</t>
  </si>
  <si>
    <t>Faltas</t>
  </si>
  <si>
    <t>Condição das Provas</t>
  </si>
  <si>
    <t>Condição dos Trabalhos</t>
  </si>
  <si>
    <t>Condição de Faltas</t>
  </si>
  <si>
    <t>Resultado Final</t>
  </si>
  <si>
    <t>Benedito de Souza Ramos</t>
  </si>
  <si>
    <t>M</t>
  </si>
  <si>
    <t>Cristina Marcondes Dias</t>
  </si>
  <si>
    <t>F</t>
  </si>
  <si>
    <t>Diana Bertoldo</t>
  </si>
  <si>
    <t>José Roberto Mariano</t>
  </si>
  <si>
    <t>Joseli Barbados</t>
  </si>
  <si>
    <t>Karen Farfarelli</t>
  </si>
  <si>
    <t>Lucas Madeira Duarte</t>
  </si>
  <si>
    <t>Luci Farias de Gomes</t>
  </si>
  <si>
    <t>Lucimar Ferreira</t>
  </si>
  <si>
    <t>Magali Fernandes</t>
  </si>
  <si>
    <t>Mauricio de Arruda</t>
  </si>
  <si>
    <t>Sirlei Nogueira Santos</t>
  </si>
  <si>
    <t>Solange Maria Barbosa</t>
  </si>
  <si>
    <t>Resumo das Estatísticas</t>
  </si>
  <si>
    <t>Número de Alunos.:</t>
  </si>
  <si>
    <t>Alunos Masculino</t>
  </si>
  <si>
    <t>Alunos Feminino</t>
  </si>
  <si>
    <t>Maior Média das Provas.:</t>
  </si>
  <si>
    <t>Maior Média dos Trabalhos.:</t>
  </si>
  <si>
    <t>Quantidade de Aprovados.:</t>
  </si>
  <si>
    <t>Quantidade de Exame.:</t>
  </si>
  <si>
    <t>Quantidade de Reprovados.:</t>
  </si>
  <si>
    <t>Reprovados por Média das Provas.:</t>
  </si>
  <si>
    <t>Reprovado por Média dos Trabalhos.:</t>
  </si>
  <si>
    <t>Reprovados por Faltas.:</t>
  </si>
  <si>
    <t>Configurações para os Cálculos da Planilha</t>
  </si>
  <si>
    <t>Cálculo da Média Aritmética das Provas.:</t>
  </si>
  <si>
    <t>Cálculo da Média Ponderada dos Trabalhos.:</t>
  </si>
  <si>
    <t>Média para Exame.:</t>
  </si>
  <si>
    <t xml:space="preserve">Faltas no Curso.: </t>
  </si>
  <si>
    <t>Número de aulas no Ano.: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</si>
</sst>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9"/>
      <name val="Arial"/>
      <charset val="134"/>
    </font>
    <font>
      <b/>
      <sz val="9"/>
      <name val="Arial"/>
      <charset val="134"/>
    </font>
    <font>
      <sz val="9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4" borderId="11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4" borderId="1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14" applyNumberFormat="0" applyFont="0" applyAlignment="0" applyProtection="0">
      <alignment vertical="center"/>
    </xf>
    <xf numFmtId="0" fontId="24" fillId="34" borderId="11" applyNumberFormat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center"/>
    </xf>
    <xf numFmtId="9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46" applyNumberFormat="1" applyFont="1" applyBorder="1" applyAlignment="1">
      <alignment horizontal="center"/>
    </xf>
    <xf numFmtId="176" fontId="0" fillId="0" borderId="0" xfId="46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mruColors>
      <color rgb="00FFFFCC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13336</xdr:colOff>
      <xdr:row>1</xdr:row>
      <xdr:rowOff>635</xdr:rowOff>
    </xdr:from>
    <xdr:to>
      <xdr:col>1</xdr:col>
      <xdr:colOff>930520</xdr:colOff>
      <xdr:row>4</xdr:row>
      <xdr:rowOff>142240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9135" y="181610"/>
          <a:ext cx="916940" cy="684530"/>
        </a:xfrm>
        <a:prstGeom prst="rect">
          <a:avLst/>
        </a:prstGeom>
      </xdr:spPr>
    </xdr:pic>
    <xdr:clientData/>
  </xdr:twoCellAnchor>
  <xdr:twoCellAnchor editAs="oneCell">
    <xdr:from>
      <xdr:col>13</xdr:col>
      <xdr:colOff>953135</xdr:colOff>
      <xdr:row>1</xdr:row>
      <xdr:rowOff>1270</xdr:rowOff>
    </xdr:from>
    <xdr:to>
      <xdr:col>15</xdr:col>
      <xdr:colOff>3249</xdr:colOff>
      <xdr:row>4</xdr:row>
      <xdr:rowOff>151130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3277850" y="182245"/>
          <a:ext cx="949960" cy="692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9526</xdr:colOff>
      <xdr:row>1</xdr:row>
      <xdr:rowOff>79375</xdr:rowOff>
    </xdr:from>
    <xdr:to>
      <xdr:col>1</xdr:col>
      <xdr:colOff>631032</xdr:colOff>
      <xdr:row>4</xdr:row>
      <xdr:rowOff>91440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6930" y="269875"/>
          <a:ext cx="621030" cy="5549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695960</xdr:colOff>
      <xdr:row>1</xdr:row>
      <xdr:rowOff>104140</xdr:rowOff>
    </xdr:from>
    <xdr:to>
      <xdr:col>3</xdr:col>
      <xdr:colOff>0</xdr:colOff>
      <xdr:row>4</xdr:row>
      <xdr:rowOff>83185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527550" y="294640"/>
          <a:ext cx="599440" cy="5219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16510</xdr:colOff>
      <xdr:row>1</xdr:row>
      <xdr:rowOff>17145</xdr:rowOff>
    </xdr:from>
    <xdr:to>
      <xdr:col>1</xdr:col>
      <xdr:colOff>827049</xdr:colOff>
      <xdr:row>4</xdr:row>
      <xdr:rowOff>150495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02310" y="207645"/>
          <a:ext cx="810260" cy="676275"/>
        </a:xfrm>
        <a:prstGeom prst="rect">
          <a:avLst/>
        </a:prstGeom>
      </xdr:spPr>
    </xdr:pic>
    <xdr:clientData/>
  </xdr:twoCellAnchor>
  <xdr:twoCellAnchor editAs="oneCell">
    <xdr:from>
      <xdr:col>2</xdr:col>
      <xdr:colOff>546735</xdr:colOff>
      <xdr:row>1</xdr:row>
      <xdr:rowOff>11430</xdr:rowOff>
    </xdr:from>
    <xdr:to>
      <xdr:col>3</xdr:col>
      <xdr:colOff>3810</xdr:colOff>
      <xdr:row>4</xdr:row>
      <xdr:rowOff>150495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4715" y="201930"/>
          <a:ext cx="861060" cy="681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4"/>
  <sheetViews>
    <sheetView tabSelected="1" zoomScale="115" zoomScaleNormal="115" workbookViewId="0">
      <selection activeCell="A1" sqref="A1"/>
    </sheetView>
  </sheetViews>
  <sheetFormatPr defaultColWidth="0" defaultRowHeight="14.25"/>
  <cols>
    <col min="1" max="1" width="9" customWidth="1"/>
    <col min="2" max="2" width="25.7083333333333" customWidth="1"/>
    <col min="3" max="3" width="5" customWidth="1"/>
    <col min="4" max="4" width="8.56666666666667" customWidth="1"/>
    <col min="5" max="5" width="7.70833333333333" customWidth="1"/>
    <col min="6" max="6" width="8.70833333333333" customWidth="1"/>
    <col min="7" max="7" width="11" customWidth="1"/>
    <col min="8" max="8" width="11.1416666666667" customWidth="1"/>
    <col min="9" max="9" width="10.5666666666667" customWidth="1"/>
    <col min="10" max="10" width="19.2833333333333" customWidth="1"/>
    <col min="11" max="11" width="8" customWidth="1"/>
    <col min="12" max="13" width="19.1416666666667" customWidth="1"/>
    <col min="14" max="14" width="11.2833333333333" customWidth="1"/>
    <col min="15" max="15" width="12.425" customWidth="1"/>
    <col min="16" max="17" width="9" customWidth="1"/>
    <col min="18" max="16384" width="9"/>
  </cols>
  <sheetData>
    <row r="2" spans="2:15">
      <c r="B2" s="1" t="s">
        <v>0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22.5" spans="2:15">
      <c r="B6" s="13" t="s">
        <v>1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29"/>
    </row>
    <row r="7" spans="2:15">
      <c r="B7" s="16" t="s">
        <v>2</v>
      </c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30"/>
    </row>
    <row r="8" spans="2:15">
      <c r="B8" s="19" t="s">
        <v>3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31"/>
    </row>
    <row r="9" s="7" customFormat="1"/>
    <row r="10" ht="28.5" spans="2:16">
      <c r="B10" s="22" t="s">
        <v>4</v>
      </c>
      <c r="C10" s="22" t="s">
        <v>5</v>
      </c>
      <c r="D10" s="22" t="s">
        <v>6</v>
      </c>
      <c r="E10" s="22" t="s">
        <v>7</v>
      </c>
      <c r="F10" s="22" t="s">
        <v>8</v>
      </c>
      <c r="G10" s="22" t="s">
        <v>9</v>
      </c>
      <c r="H10" s="22" t="s">
        <v>10</v>
      </c>
      <c r="I10" s="22" t="s">
        <v>11</v>
      </c>
      <c r="J10" s="22" t="s">
        <v>12</v>
      </c>
      <c r="K10" s="22" t="s">
        <v>13</v>
      </c>
      <c r="L10" s="22" t="s">
        <v>14</v>
      </c>
      <c r="M10" s="22" t="s">
        <v>15</v>
      </c>
      <c r="N10" s="22" t="s">
        <v>16</v>
      </c>
      <c r="O10" s="22" t="s">
        <v>17</v>
      </c>
      <c r="P10" s="32"/>
    </row>
    <row r="11" spans="2:15">
      <c r="B11" s="23" t="s">
        <v>18</v>
      </c>
      <c r="C11" s="24" t="s">
        <v>19</v>
      </c>
      <c r="D11" s="25">
        <v>5.5</v>
      </c>
      <c r="E11" s="25">
        <v>6.7</v>
      </c>
      <c r="F11" s="25">
        <v>6</v>
      </c>
      <c r="G11" s="25">
        <v>7</v>
      </c>
      <c r="H11" s="25">
        <v>8</v>
      </c>
      <c r="I11" s="25">
        <f>AVERAGE(D11:F11)</f>
        <v>6.06666666666667</v>
      </c>
      <c r="J11" s="25">
        <f>((SUM(PRODUCT(G11,2),PRODUCT(H11,3)))/5)</f>
        <v>7.6</v>
      </c>
      <c r="K11" s="27">
        <v>2</v>
      </c>
      <c r="L11" s="27" t="str">
        <f>IF(OR(I11&lt;0,I11&gt;10),"Média Inválida",IF(I11&gt;=provas,"Aprovado","Média Insuficiente"))</f>
        <v>Média Insuficiente</v>
      </c>
      <c r="M11" s="27" t="str">
        <f>IF(OR(J11&lt;0,J11&gt;10),"Média Inválida",IF(J11&gt;=trabalhos,"Aprovado","Média Insuficiente"))</f>
        <v>Aprovado</v>
      </c>
      <c r="N11" s="33" t="str">
        <f>IF((K11/aulas_no_ano)&lt;=faltas,"Aprovado","Reprovado")</f>
        <v>Aprovado</v>
      </c>
      <c r="O11" s="27" t="str">
        <f>IF(N11&lt;&gt;"Aprovado","Reprovado",IF(AND(L11="Aprovado",M11="Aprovado",N11="Aprovado"),"Aprovado",IF(OR(I11&gt;=exame,J11&gt;=exame),"Exame","Reprovado")))</f>
        <v>Exame</v>
      </c>
    </row>
    <row r="12" spans="2:15">
      <c r="B12" s="23" t="s">
        <v>20</v>
      </c>
      <c r="C12" s="24" t="s">
        <v>21</v>
      </c>
      <c r="D12" s="25">
        <v>9.8</v>
      </c>
      <c r="E12" s="25">
        <v>8</v>
      </c>
      <c r="F12" s="25">
        <v>9</v>
      </c>
      <c r="G12" s="25">
        <v>8.5</v>
      </c>
      <c r="H12" s="25">
        <v>7.5</v>
      </c>
      <c r="I12" s="25">
        <f t="shared" ref="I12:I23" si="0">AVERAGE(D12:F12)</f>
        <v>8.93333333333333</v>
      </c>
      <c r="J12" s="25">
        <f t="shared" ref="J12:J23" si="1">((SUM(PRODUCT(G12,2),PRODUCT(H12,3)))/5)</f>
        <v>7.9</v>
      </c>
      <c r="K12" s="27">
        <v>1</v>
      </c>
      <c r="L12" s="27" t="str">
        <f>IF(OR(I12&lt;0,I12&gt;10),"Média Inválida",IF(I12&gt;=provas,"Aprovado","Média Insuficiente"))</f>
        <v>Aprovado</v>
      </c>
      <c r="M12" s="27" t="str">
        <f>IF(OR(J12&lt;0,J12&gt;10),"Média Inválida",IF(J12&gt;=trabalhos,"Aprovado","Média Insuficiente"))</f>
        <v>Aprovado</v>
      </c>
      <c r="N12" s="33" t="str">
        <f>IF((K12/aulas_no_ano)&lt;=faltas,"Aprovado","Reprovado")</f>
        <v>Aprovado</v>
      </c>
      <c r="O12" s="27" t="str">
        <f>IF(N12&lt;&gt;"Aprovado","Reprovado",IF(AND(L12="Aprovado",M12="Aprovado",N12="Aprovado"),"Aprovado",IF(OR(I12&gt;=exame,J12&gt;=exame),"Exame","Reprovado")))</f>
        <v>Aprovado</v>
      </c>
    </row>
    <row r="13" spans="2:15">
      <c r="B13" s="23" t="s">
        <v>22</v>
      </c>
      <c r="C13" s="24" t="s">
        <v>21</v>
      </c>
      <c r="D13" s="25">
        <v>0</v>
      </c>
      <c r="E13" s="25">
        <v>6</v>
      </c>
      <c r="F13" s="25">
        <v>0</v>
      </c>
      <c r="G13" s="25">
        <v>7</v>
      </c>
      <c r="H13" s="25">
        <v>0</v>
      </c>
      <c r="I13" s="25">
        <f t="shared" si="0"/>
        <v>2</v>
      </c>
      <c r="J13" s="25">
        <f t="shared" si="1"/>
        <v>2.8</v>
      </c>
      <c r="K13" s="27">
        <v>10</v>
      </c>
      <c r="L13" s="27" t="str">
        <f>IF(OR(I13&lt;0,I13&gt;10),"Média Inválida",IF(I13&gt;=provas,"Aprovado","Média Insuficiente"))</f>
        <v>Média Insuficiente</v>
      </c>
      <c r="M13" s="27" t="str">
        <f>IF(OR(J13&lt;0,J13&gt;10),"Média Inválida",IF(J13&gt;=trabalhos,"Aprovado","Média Insuficiente"))</f>
        <v>Média Insuficiente</v>
      </c>
      <c r="N13" s="33" t="str">
        <f>IF((K13/aulas_no_ano)&lt;=faltas,"Aprovado","Reprovado")</f>
        <v>Reprovado</v>
      </c>
      <c r="O13" s="27" t="str">
        <f>IF(N13&lt;&gt;"Aprovado","Reprovado",IF(AND(L13="Aprovado",M13="Aprovado",N13="Aprovado"),"Aprovado",IF(OR(I13&gt;=exame,J13&gt;=exame),"Exame","Reprovado")))</f>
        <v>Reprovado</v>
      </c>
    </row>
    <row r="14" spans="2:15">
      <c r="B14" s="23" t="s">
        <v>23</v>
      </c>
      <c r="C14" s="24" t="s">
        <v>19</v>
      </c>
      <c r="D14" s="25">
        <v>2</v>
      </c>
      <c r="E14" s="25">
        <v>8</v>
      </c>
      <c r="F14" s="25">
        <v>7.5</v>
      </c>
      <c r="G14" s="25">
        <v>9</v>
      </c>
      <c r="H14" s="25">
        <v>10</v>
      </c>
      <c r="I14" s="25">
        <f t="shared" si="0"/>
        <v>5.83333333333333</v>
      </c>
      <c r="J14" s="25">
        <f t="shared" si="1"/>
        <v>9.6</v>
      </c>
      <c r="K14" s="27">
        <v>5</v>
      </c>
      <c r="L14" s="27" t="str">
        <f>IF(OR(I14&lt;0,I14&gt;10),"Média Inválida",IF(I14&gt;=provas,"Aprovado","Média Insuficiente"))</f>
        <v>Média Insuficiente</v>
      </c>
      <c r="M14" s="27" t="str">
        <f>IF(OR(J14&lt;0,J14&gt;10),"Média Inválida",IF(J14&gt;=trabalhos,"Aprovado","Média Insuficiente"))</f>
        <v>Aprovado</v>
      </c>
      <c r="N14" s="33" t="str">
        <f>IF((K14/aulas_no_ano)&lt;=faltas,"Aprovado","Reprovado")</f>
        <v>Aprovado</v>
      </c>
      <c r="O14" s="27" t="str">
        <f>IF(N14&lt;&gt;"Aprovado","Reprovado",IF(AND(L14="Aprovado",M14="Aprovado",N14="Aprovado"),"Aprovado",IF(OR(I14&gt;=exame,J14&gt;=exame),"Exame","Reprovado")))</f>
        <v>Exame</v>
      </c>
    </row>
    <row r="15" spans="2:15">
      <c r="B15" s="23" t="s">
        <v>24</v>
      </c>
      <c r="C15" s="24" t="s">
        <v>21</v>
      </c>
      <c r="D15" s="25">
        <v>4.5</v>
      </c>
      <c r="E15" s="25">
        <v>7</v>
      </c>
      <c r="F15" s="25">
        <v>8</v>
      </c>
      <c r="G15" s="25">
        <v>5</v>
      </c>
      <c r="H15" s="25">
        <v>5</v>
      </c>
      <c r="I15" s="25">
        <f t="shared" si="0"/>
        <v>6.5</v>
      </c>
      <c r="J15" s="25">
        <f t="shared" si="1"/>
        <v>5</v>
      </c>
      <c r="K15" s="27">
        <v>0</v>
      </c>
      <c r="L15" s="27" t="str">
        <f>IF(OR(I15&lt;0,I15&gt;10),"Média Inválida",IF(I15&gt;=provas,"Aprovado","Média Insuficiente"))</f>
        <v>Média Insuficiente</v>
      </c>
      <c r="M15" s="27" t="str">
        <f>IF(OR(J15&lt;0,J15&gt;10),"Média Inválida",IF(J15&gt;=trabalhos,"Aprovado","Média Insuficiente"))</f>
        <v>Média Insuficiente</v>
      </c>
      <c r="N15" s="33" t="str">
        <f>IF((K15/aulas_no_ano)&lt;=faltas,"Aprovado","Reprovado")</f>
        <v>Aprovado</v>
      </c>
      <c r="O15" s="27" t="str">
        <f>IF(N15&lt;&gt;"Aprovado","Reprovado",IF(AND(L15="Aprovado",M15="Aprovado",N15="Aprovado"),"Aprovado",IF(OR(I15&gt;=exame,J15&gt;=exame),"Exame","Reprovado")))</f>
        <v>Exame</v>
      </c>
    </row>
    <row r="16" spans="2:15">
      <c r="B16" s="23" t="s">
        <v>25</v>
      </c>
      <c r="C16" s="24" t="s">
        <v>21</v>
      </c>
      <c r="D16" s="25">
        <v>6</v>
      </c>
      <c r="E16" s="25">
        <v>7</v>
      </c>
      <c r="F16" s="25">
        <v>9</v>
      </c>
      <c r="G16" s="25">
        <v>10</v>
      </c>
      <c r="H16" s="25">
        <v>8</v>
      </c>
      <c r="I16" s="25">
        <f t="shared" si="0"/>
        <v>7.33333333333333</v>
      </c>
      <c r="J16" s="25">
        <f t="shared" si="1"/>
        <v>8.8</v>
      </c>
      <c r="K16" s="27">
        <v>0</v>
      </c>
      <c r="L16" s="27" t="str">
        <f>IF(OR(I16&lt;0,I16&gt;10),"Média Inválida",IF(I16&gt;=provas,"Aprovado","Média Insuficiente"))</f>
        <v>Aprovado</v>
      </c>
      <c r="M16" s="27" t="str">
        <f>IF(OR(J16&lt;0,J16&gt;10),"Média Inválida",IF(J16&gt;=trabalhos,"Aprovado","Média Insuficiente"))</f>
        <v>Aprovado</v>
      </c>
      <c r="N16" s="33" t="str">
        <f>IF((K16/aulas_no_ano)&lt;=faltas,"Aprovado","Reprovado")</f>
        <v>Aprovado</v>
      </c>
      <c r="O16" s="27" t="str">
        <f>IF(N16&lt;&gt;"Aprovado","Reprovado",IF(AND(L16="Aprovado",M16="Aprovado",N16="Aprovado"),"Aprovado",IF(OR(I16&gt;=exame,J16&gt;=exame),"Exame","Reprovado")))</f>
        <v>Aprovado</v>
      </c>
    </row>
    <row r="17" spans="2:15">
      <c r="B17" s="23" t="s">
        <v>26</v>
      </c>
      <c r="C17" s="24" t="s">
        <v>19</v>
      </c>
      <c r="D17" s="25">
        <v>8</v>
      </c>
      <c r="E17" s="25">
        <v>5</v>
      </c>
      <c r="F17" s="25">
        <v>6.7</v>
      </c>
      <c r="G17" s="25">
        <v>8</v>
      </c>
      <c r="H17" s="25">
        <v>7.5</v>
      </c>
      <c r="I17" s="25">
        <f t="shared" si="0"/>
        <v>6.56666666666667</v>
      </c>
      <c r="J17" s="25">
        <f t="shared" si="1"/>
        <v>7.7</v>
      </c>
      <c r="K17" s="27">
        <v>9</v>
      </c>
      <c r="L17" s="27" t="str">
        <f>IF(OR(I17&lt;0,I17&gt;10),"Média Inválida",IF(I17&gt;=provas,"Aprovado","Média Insuficiente"))</f>
        <v>Média Insuficiente</v>
      </c>
      <c r="M17" s="27" t="str">
        <f>IF(OR(J17&lt;0,J17&gt;10),"Média Inválida",IF(J17&gt;=trabalhos,"Aprovado","Média Insuficiente"))</f>
        <v>Aprovado</v>
      </c>
      <c r="N17" s="33" t="str">
        <f>IF((K17/aulas_no_ano)&lt;=faltas,"Aprovado","Reprovado")</f>
        <v>Aprovado</v>
      </c>
      <c r="O17" s="27" t="str">
        <f>IF(N17&lt;&gt;"Aprovado","Reprovado",IF(AND(L17="Aprovado",M17="Aprovado",N17="Aprovado"),"Aprovado",IF(OR(I17&gt;=exame,J17&gt;=exame),"Exame","Reprovado")))</f>
        <v>Exame</v>
      </c>
    </row>
    <row r="18" spans="2:15">
      <c r="B18" s="23" t="s">
        <v>27</v>
      </c>
      <c r="C18" s="24" t="s">
        <v>21</v>
      </c>
      <c r="D18" s="25">
        <v>7.8</v>
      </c>
      <c r="E18" s="25">
        <v>8</v>
      </c>
      <c r="F18" s="25">
        <v>9.5</v>
      </c>
      <c r="G18" s="25">
        <v>9</v>
      </c>
      <c r="H18" s="25">
        <v>9</v>
      </c>
      <c r="I18" s="25">
        <f t="shared" si="0"/>
        <v>8.43333333333333</v>
      </c>
      <c r="J18" s="25">
        <f t="shared" si="1"/>
        <v>9</v>
      </c>
      <c r="K18" s="27">
        <v>0</v>
      </c>
      <c r="L18" s="27" t="str">
        <f>IF(OR(I18&lt;0,I18&gt;10),"Média Inválida",IF(I18&gt;=provas,"Aprovado","Média Insuficiente"))</f>
        <v>Aprovado</v>
      </c>
      <c r="M18" s="27" t="str">
        <f>IF(OR(J18&lt;0,J18&gt;10),"Média Inválida",IF(J18&gt;=trabalhos,"Aprovado","Média Insuficiente"))</f>
        <v>Aprovado</v>
      </c>
      <c r="N18" s="33" t="str">
        <f>IF((K18/aulas_no_ano)&lt;=faltas,"Aprovado","Reprovado")</f>
        <v>Aprovado</v>
      </c>
      <c r="O18" s="27" t="str">
        <f>IF(N18&lt;&gt;"Aprovado","Reprovado",IF(AND(L18="Aprovado",M18="Aprovado",N18="Aprovado"),"Aprovado",IF(OR(I18&gt;=exame,J18&gt;=exame),"Exame","Reprovado")))</f>
        <v>Aprovado</v>
      </c>
    </row>
    <row r="19" spans="2:15">
      <c r="B19" s="23" t="s">
        <v>28</v>
      </c>
      <c r="C19" s="24" t="s">
        <v>19</v>
      </c>
      <c r="D19" s="25">
        <v>5</v>
      </c>
      <c r="E19" s="25">
        <v>4</v>
      </c>
      <c r="F19" s="25">
        <v>3.5</v>
      </c>
      <c r="G19" s="25">
        <v>10</v>
      </c>
      <c r="H19" s="25">
        <v>10</v>
      </c>
      <c r="I19" s="25">
        <f t="shared" si="0"/>
        <v>4.16666666666667</v>
      </c>
      <c r="J19" s="25">
        <f t="shared" si="1"/>
        <v>10</v>
      </c>
      <c r="K19" s="27">
        <v>6</v>
      </c>
      <c r="L19" s="27" t="str">
        <f>IF(OR(I19&lt;0,I19&gt;10),"Média Inválida",IF(I19&gt;=provas,"Aprovado","Média Insuficiente"))</f>
        <v>Média Insuficiente</v>
      </c>
      <c r="M19" s="27" t="str">
        <f>IF(OR(J19&lt;0,J19&gt;10),"Média Inválida",IF(J19&gt;=trabalhos,"Aprovado","Média Insuficiente"))</f>
        <v>Aprovado</v>
      </c>
      <c r="N19" s="33" t="str">
        <f>IF((K19/aulas_no_ano)&lt;=faltas,"Aprovado","Reprovado")</f>
        <v>Aprovado</v>
      </c>
      <c r="O19" s="27" t="str">
        <f>IF(N19&lt;&gt;"Aprovado","Reprovado",IF(AND(L19="Aprovado",M19="Aprovado",N19="Aprovado"),"Aprovado",IF(OR(I19&gt;=exame,J19&gt;=exame),"Exame","Reprovado")))</f>
        <v>Exame</v>
      </c>
    </row>
    <row r="20" spans="2:15">
      <c r="B20" s="23" t="s">
        <v>29</v>
      </c>
      <c r="C20" s="24" t="s">
        <v>21</v>
      </c>
      <c r="D20" s="25">
        <v>8</v>
      </c>
      <c r="E20" s="25">
        <v>9</v>
      </c>
      <c r="F20" s="25">
        <v>10</v>
      </c>
      <c r="G20" s="25">
        <v>0</v>
      </c>
      <c r="H20" s="25">
        <v>0</v>
      </c>
      <c r="I20" s="25">
        <f t="shared" si="0"/>
        <v>9</v>
      </c>
      <c r="J20" s="25">
        <f t="shared" si="1"/>
        <v>0</v>
      </c>
      <c r="K20" s="27">
        <v>0</v>
      </c>
      <c r="L20" s="27" t="str">
        <f>IF(OR(I20&lt;0,I20&gt;10),"Média Inválida",IF(I20&gt;=provas,"Aprovado","Média Insuficiente"))</f>
        <v>Aprovado</v>
      </c>
      <c r="M20" s="27" t="str">
        <f>IF(OR(J20&lt;0,J20&gt;10),"Média Inválida",IF(J20&gt;=trabalhos,"Aprovado","Média Insuficiente"))</f>
        <v>Média Insuficiente</v>
      </c>
      <c r="N20" s="33" t="str">
        <f>IF((K20/aulas_no_ano)&lt;=faltas,"Aprovado","Reprovado")</f>
        <v>Aprovado</v>
      </c>
      <c r="O20" s="27" t="str">
        <f>IF(N20&lt;&gt;"Aprovado","Reprovado",IF(AND(L20="Aprovado",M20="Aprovado",N20="Aprovado"),"Aprovado",IF(OR(I20&gt;=exame,J20&gt;=exame),"Exame","Reprovado")))</f>
        <v>Exame</v>
      </c>
    </row>
    <row r="21" spans="2:15">
      <c r="B21" s="23" t="s">
        <v>30</v>
      </c>
      <c r="C21" s="24" t="s">
        <v>19</v>
      </c>
      <c r="D21" s="25">
        <v>6.9</v>
      </c>
      <c r="E21" s="25">
        <v>7.9</v>
      </c>
      <c r="F21" s="25">
        <v>8</v>
      </c>
      <c r="G21" s="25">
        <v>5.5</v>
      </c>
      <c r="H21" s="25">
        <v>6</v>
      </c>
      <c r="I21" s="25">
        <f t="shared" si="0"/>
        <v>7.6</v>
      </c>
      <c r="J21" s="25">
        <f t="shared" si="1"/>
        <v>5.8</v>
      </c>
      <c r="K21" s="27">
        <v>7</v>
      </c>
      <c r="L21" s="27" t="str">
        <f>IF(OR(I21&lt;0,I21&gt;10),"Média Inválida",IF(I21&gt;=provas,"Aprovado","Média Insuficiente"))</f>
        <v>Aprovado</v>
      </c>
      <c r="M21" s="27" t="str">
        <f>IF(OR(J21&lt;0,J21&gt;10),"Média Inválida",IF(J21&gt;=trabalhos,"Aprovado","Média Insuficiente"))</f>
        <v>Média Insuficiente</v>
      </c>
      <c r="N21" s="33" t="str">
        <f>IF((K21/aulas_no_ano)&lt;=faltas,"Aprovado","Reprovado")</f>
        <v>Aprovado</v>
      </c>
      <c r="O21" s="27" t="str">
        <f>IF(N21&lt;&gt;"Aprovado","Reprovado",IF(AND(L21="Aprovado",M21="Aprovado",N21="Aprovado"),"Aprovado",IF(OR(I21&gt;=exame,J21&gt;=exame),"Exame","Reprovado")))</f>
        <v>Exame</v>
      </c>
    </row>
    <row r="22" spans="2:15">
      <c r="B22" s="23" t="s">
        <v>31</v>
      </c>
      <c r="C22" s="24" t="s">
        <v>21</v>
      </c>
      <c r="D22" s="25">
        <v>10</v>
      </c>
      <c r="E22" s="25">
        <v>9</v>
      </c>
      <c r="F22" s="25">
        <v>8</v>
      </c>
      <c r="G22" s="25">
        <v>8</v>
      </c>
      <c r="H22" s="25">
        <v>9</v>
      </c>
      <c r="I22" s="25">
        <f t="shared" si="0"/>
        <v>9</v>
      </c>
      <c r="J22" s="25">
        <f t="shared" si="1"/>
        <v>8.6</v>
      </c>
      <c r="K22" s="27">
        <v>11</v>
      </c>
      <c r="L22" s="27" t="str">
        <f>IF(OR(I22&lt;0,I22&gt;10),"Média Inválida",IF(I22&gt;=provas,"Aprovado","Média Insuficiente"))</f>
        <v>Aprovado</v>
      </c>
      <c r="M22" s="27" t="str">
        <f>IF(OR(J22&lt;0,J22&gt;10),"Média Inválida",IF(J22&gt;=trabalhos,"Aprovado","Média Insuficiente"))</f>
        <v>Aprovado</v>
      </c>
      <c r="N22" s="33" t="str">
        <f>IF((K22/aulas_no_ano)&lt;=faltas,"Aprovado","Reprovado")</f>
        <v>Reprovado</v>
      </c>
      <c r="O22" s="27" t="str">
        <f>IF(N22&lt;&gt;"Aprovado","Reprovado",IF(AND(L22="Aprovado",M22="Aprovado",N22="Aprovado"),"Aprovado",IF(OR(I22&gt;=exame,J22&gt;=exame),"Exame","Reprovado")))</f>
        <v>Reprovado</v>
      </c>
    </row>
    <row r="23" spans="2:15">
      <c r="B23" s="23" t="s">
        <v>32</v>
      </c>
      <c r="C23" s="24" t="s">
        <v>21</v>
      </c>
      <c r="D23" s="25">
        <v>4.5</v>
      </c>
      <c r="E23" s="25">
        <v>6</v>
      </c>
      <c r="F23" s="25">
        <v>0</v>
      </c>
      <c r="G23" s="25">
        <v>7</v>
      </c>
      <c r="H23" s="25">
        <v>0</v>
      </c>
      <c r="I23" s="25">
        <f t="shared" si="0"/>
        <v>3.5</v>
      </c>
      <c r="J23" s="25">
        <f t="shared" si="1"/>
        <v>2.8</v>
      </c>
      <c r="K23" s="27">
        <v>5</v>
      </c>
      <c r="L23" s="27" t="str">
        <f>IF(OR(I23&lt;0,I23&gt;10),"Média Inválida",IF(I23&gt;=provas,"Aprovado","Média Insuficiente"))</f>
        <v>Média Insuficiente</v>
      </c>
      <c r="M23" s="27" t="str">
        <f>IF(OR(J23&lt;0,J23&gt;10),"Média Inválida",IF(J23&gt;=trabalhos,"Aprovado","Média Insuficiente"))</f>
        <v>Média Insuficiente</v>
      </c>
      <c r="N23" s="33" t="str">
        <f>IF((K23/aulas_no_ano)&lt;=faltas,"Aprovado","Reprovado")</f>
        <v>Aprovado</v>
      </c>
      <c r="O23" s="27" t="str">
        <f>IF(N23&lt;&gt;"Aprovado","Reprovado",IF(AND(L23="Aprovado",M23="Aprovado",N23="Aprovado"),"Aprovado",IF(OR(I23&gt;=exame,J23&gt;=exame),"Exame","Reprovado")))</f>
        <v>Reprovado</v>
      </c>
    </row>
    <row r="24" spans="4:15">
      <c r="D24" s="26"/>
      <c r="E24" s="26"/>
      <c r="F24" s="26"/>
      <c r="G24" s="26"/>
      <c r="H24" s="26"/>
      <c r="I24" s="26"/>
      <c r="J24" s="26"/>
      <c r="K24" s="28"/>
      <c r="L24" s="28"/>
      <c r="M24" s="28"/>
      <c r="N24" s="28"/>
      <c r="O24" s="28"/>
    </row>
  </sheetData>
  <mergeCells count="4">
    <mergeCell ref="B6:O6"/>
    <mergeCell ref="B7:O7"/>
    <mergeCell ref="B8:O8"/>
    <mergeCell ref="B2:O5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8"/>
  <sheetViews>
    <sheetView zoomScale="160" zoomScaleNormal="160" workbookViewId="0">
      <selection activeCell="A1" sqref="A1"/>
    </sheetView>
  </sheetViews>
  <sheetFormatPr defaultColWidth="0" defaultRowHeight="15" outlineLevelCol="4"/>
  <cols>
    <col min="1" max="1" width="10.8583333333333" customWidth="1"/>
    <col min="2" max="2" width="39.425" customWidth="1"/>
    <col min="3" max="3" width="17" customWidth="1"/>
    <col min="4" max="4" width="12.7083333333333" customWidth="1"/>
    <col min="5" max="5" width="17" customWidth="1"/>
    <col min="6" max="16384" width="17"/>
  </cols>
  <sheetData>
    <row r="2" ht="14.25" spans="2:3">
      <c r="B2" s="8" t="s">
        <v>0</v>
      </c>
      <c r="C2" s="9"/>
    </row>
    <row r="3" ht="14.25" spans="2:3">
      <c r="B3" s="9"/>
      <c r="C3" s="9"/>
    </row>
    <row r="4" ht="14.25" spans="2:3">
      <c r="B4" s="9"/>
      <c r="C4" s="9"/>
    </row>
    <row r="5" ht="14.25" spans="2:3">
      <c r="B5" s="9"/>
      <c r="C5" s="9"/>
    </row>
    <row r="6" spans="2:3">
      <c r="B6" s="3" t="s">
        <v>33</v>
      </c>
      <c r="C6" s="3"/>
    </row>
    <row r="7" spans="2:3">
      <c r="B7" s="4" t="s">
        <v>34</v>
      </c>
      <c r="C7" s="10">
        <f>COUNTA(alunos)</f>
        <v>13</v>
      </c>
    </row>
    <row r="8" spans="2:3">
      <c r="B8" s="4" t="s">
        <v>35</v>
      </c>
      <c r="C8" s="10">
        <f>COUNTIF(sexo,"M")</f>
        <v>5</v>
      </c>
    </row>
    <row r="9" spans="2:3">
      <c r="B9" s="4" t="s">
        <v>36</v>
      </c>
      <c r="C9" s="10">
        <f>COUNTIF(sexo,"F")</f>
        <v>8</v>
      </c>
    </row>
    <row r="10" spans="2:3">
      <c r="B10" s="4" t="s">
        <v>37</v>
      </c>
      <c r="C10" s="10">
        <f>MAX(media_provas)</f>
        <v>9</v>
      </c>
    </row>
    <row r="11" spans="2:3">
      <c r="B11" s="4" t="s">
        <v>38</v>
      </c>
      <c r="C11" s="10">
        <f>MAX(media_trabalhos)</f>
        <v>10</v>
      </c>
    </row>
    <row r="12" spans="2:3">
      <c r="B12" s="4" t="s">
        <v>39</v>
      </c>
      <c r="C12" s="10">
        <f>COUNTIF(resultado_final,"Aprovado")</f>
        <v>3</v>
      </c>
    </row>
    <row r="13" spans="2:5">
      <c r="B13" s="4" t="s">
        <v>40</v>
      </c>
      <c r="C13" s="10">
        <f>COUNTIF(resultado_final,"Exame")</f>
        <v>7</v>
      </c>
      <c r="E13" s="12"/>
    </row>
    <row r="14" spans="2:5">
      <c r="B14" s="4" t="s">
        <v>41</v>
      </c>
      <c r="C14" s="10">
        <f>COUNTIF(resultado_final,"Reprovado")</f>
        <v>3</v>
      </c>
      <c r="E14" s="12"/>
    </row>
    <row r="15" spans="2:3">
      <c r="B15" s="4" t="s">
        <v>42</v>
      </c>
      <c r="C15" s="10">
        <f>COUNTIF(condicao_provas,"Média Insuficiente")</f>
        <v>7</v>
      </c>
    </row>
    <row r="16" spans="2:3">
      <c r="B16" s="4" t="s">
        <v>43</v>
      </c>
      <c r="C16" s="10">
        <f>COUNTIF(condicao_trabalhos,"Média Insuficiente")</f>
        <v>5</v>
      </c>
    </row>
    <row r="17" spans="2:3">
      <c r="B17" s="4" t="s">
        <v>44</v>
      </c>
      <c r="C17" s="10">
        <f>COUNTIF(condicao_faltas,"Reprovado")</f>
        <v>2</v>
      </c>
    </row>
    <row r="18" s="7" customFormat="1" ht="14.25" spans="2:2">
      <c r="B18" s="11"/>
    </row>
  </sheetData>
  <mergeCells count="2">
    <mergeCell ref="B6:C6"/>
    <mergeCell ref="B2:C5"/>
  </mergeCells>
  <pageMargins left="0.511805555555556" right="0.511805555555556" top="0.786805555555556" bottom="0.786805555555556" header="0.313888888888889" footer="0.313888888888889"/>
  <pageSetup paperSize="9" orientation="portrait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7"/>
  <sheetViews>
    <sheetView zoomScale="160" zoomScaleNormal="160" workbookViewId="0">
      <selection activeCell="A1" sqref="A1"/>
    </sheetView>
  </sheetViews>
  <sheetFormatPr defaultColWidth="0" defaultRowHeight="15" outlineLevelCol="2"/>
  <cols>
    <col min="1" max="1" width="9" customWidth="1"/>
    <col min="2" max="2" width="45.5666666666667" customWidth="1"/>
    <col min="3" max="3" width="18.425" customWidth="1"/>
    <col min="4" max="5" width="9" customWidth="1"/>
    <col min="6" max="16384" width="9"/>
  </cols>
  <sheetData>
    <row r="2" ht="14.25" spans="2:3">
      <c r="B2" s="1" t="s">
        <v>0</v>
      </c>
      <c r="C2" s="2"/>
    </row>
    <row r="3" ht="14.25" spans="2:3">
      <c r="B3" s="2"/>
      <c r="C3" s="2"/>
    </row>
    <row r="4" ht="14.25" spans="2:3">
      <c r="B4" s="2"/>
      <c r="C4" s="2"/>
    </row>
    <row r="5" ht="14.25" spans="2:3">
      <c r="B5" s="2"/>
      <c r="C5" s="2"/>
    </row>
    <row r="6" ht="17.1" customHeight="1" spans="2:3">
      <c r="B6" s="3" t="s">
        <v>45</v>
      </c>
      <c r="C6" s="3"/>
    </row>
    <row r="7" ht="14.1" customHeight="1" spans="2:3">
      <c r="B7" s="4" t="s">
        <v>46</v>
      </c>
      <c r="C7" s="5">
        <v>7</v>
      </c>
    </row>
    <row r="8" customHeight="1" spans="2:3">
      <c r="B8" s="4" t="s">
        <v>47</v>
      </c>
      <c r="C8" s="5">
        <v>6</v>
      </c>
    </row>
    <row r="9" customHeight="1" spans="2:3">
      <c r="B9" s="4" t="s">
        <v>48</v>
      </c>
      <c r="C9" s="5">
        <v>5</v>
      </c>
    </row>
    <row r="10" customHeight="1" spans="2:3">
      <c r="B10" s="4" t="s">
        <v>49</v>
      </c>
      <c r="C10" s="6">
        <v>0.25</v>
      </c>
    </row>
    <row r="11" customHeight="1" spans="2:3">
      <c r="B11" s="4" t="s">
        <v>50</v>
      </c>
      <c r="C11" s="5">
        <v>36</v>
      </c>
    </row>
    <row r="12" ht="14.25"/>
    <row r="13" ht="14.25"/>
    <row r="14" ht="14.25"/>
    <row r="15" ht="14.25"/>
    <row r="16" ht="14.25"/>
    <row r="17" ht="14.25"/>
  </sheetData>
  <mergeCells count="2">
    <mergeCell ref="B6:C6"/>
    <mergeCell ref="B2:C5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Médias Matemática</vt:lpstr>
      <vt:lpstr>Resumo Final</vt:lpstr>
      <vt:lpstr>Configurações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2011-06-23T07:08:00Z</dcterms:created>
  <dcterms:modified xsi:type="dcterms:W3CDTF">2019-05-12T17:02:13Z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