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3422B946-6C96-4F33-BA33-BEA712CE8379}" xr6:coauthVersionLast="36" xr6:coauthVersionMax="36" xr10:uidLastSave="{00000000-0000-0000-0000-000000000000}"/>
  <bookViews>
    <workbookView xWindow="0" yWindow="0" windowWidth="28800" windowHeight="12120" xr2:uid="{00000000-000D-0000-FFFF-FFFF00000000}"/>
  </bookViews>
  <sheets>
    <sheet name="Cadastro Alunos" sheetId="1" r:id="rId1"/>
    <sheet name="Resumo" sheetId="3" r:id="rId2"/>
    <sheet name="Configurações" sheetId="2" r:id="rId3"/>
  </sheets>
  <definedNames>
    <definedName name="brinde">Configurações!$F$7:$G$9</definedName>
    <definedName name="cursos">Configurações!$B$7:$D$15</definedName>
    <definedName name="cursos_vendidos">'Cadastro Alunos'!$D$9:$D$29</definedName>
    <definedName name="filial">'Cadastro Alunos'!$C$9:$C$29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" i="3" l="1"/>
  <c r="G10" i="3"/>
  <c r="G8" i="3"/>
  <c r="D9" i="3"/>
  <c r="D10" i="3"/>
  <c r="D11" i="3"/>
  <c r="D12" i="3"/>
  <c r="D13" i="3"/>
  <c r="D14" i="3"/>
  <c r="D15" i="3"/>
  <c r="D16" i="3"/>
  <c r="D8" i="3"/>
  <c r="C9" i="3"/>
  <c r="C10" i="3"/>
  <c r="C11" i="3"/>
  <c r="C12" i="3"/>
  <c r="C13" i="3"/>
  <c r="C14" i="3"/>
  <c r="C15" i="3"/>
  <c r="C16" i="3"/>
  <c r="C8" i="3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F9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E8" authorId="0" shapeId="0" xr:uid="{00000000-0006-0000-0000-000001000000}">
      <text>
        <r>
          <rPr>
            <sz val="9"/>
            <rFont val="SimSun"/>
            <charset val="134"/>
          </rPr>
          <t>vaamonde:
Utilizar a função do Excel: =PROCV()</t>
        </r>
      </text>
    </comment>
    <comment ref="F8" authorId="0" shapeId="0" xr:uid="{00000000-0006-0000-0000-000002000000}">
      <text>
        <r>
          <rPr>
            <sz val="9"/>
            <rFont val="SimSun"/>
            <charset val="134"/>
          </rPr>
          <t>vaamonde:
Utilizar a função do Excel: =PROCV()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C7" authorId="0" shapeId="0" xr:uid="{00000000-0006-0000-0100-000001000000}">
      <text>
        <r>
          <rPr>
            <sz val="9"/>
            <rFont val="SimSun"/>
            <charset val="134"/>
          </rPr>
          <t>vaamonde:
Utilizar a função do Excel: =CONT.SE()</t>
        </r>
      </text>
    </comment>
    <comment ref="D7" authorId="0" shapeId="0" xr:uid="{00000000-0006-0000-0100-000002000000}">
      <text>
        <r>
          <rPr>
            <sz val="9"/>
            <rFont val="SimSun"/>
            <charset val="134"/>
          </rPr>
          <t>vaamonde:
Utilizar as funções do Excel: =SE() e =PROCV()</t>
        </r>
      </text>
    </comment>
    <comment ref="G7" authorId="0" shapeId="0" xr:uid="{00000000-0006-0000-0100-000003000000}">
      <text>
        <r>
          <rPr>
            <sz val="9"/>
            <rFont val="SimSun"/>
            <charset val="134"/>
          </rPr>
          <t>vaamonde:
Utilizar a função do Excel: =CONT.SES()</t>
        </r>
      </text>
    </comment>
  </commentList>
</comments>
</file>

<file path=xl/sharedStrings.xml><?xml version="1.0" encoding="utf-8"?>
<sst xmlns="http://schemas.openxmlformats.org/spreadsheetml/2006/main" count="83" uniqueCount="54">
  <si>
    <t>Prof. Robson Vaamonde
http://facebook.com/ProcedimentosEmTI
http://youtube.com/BoraParaPratica</t>
  </si>
  <si>
    <t>Cursos de Informática do AulaEAD</t>
  </si>
  <si>
    <t>Nome do Aluno</t>
  </si>
  <si>
    <t>Filial</t>
  </si>
  <si>
    <t>Código do Curso</t>
  </si>
  <si>
    <t>Nome do Curso</t>
  </si>
  <si>
    <t>Valor da Mensalidade</t>
  </si>
  <si>
    <t>Ana Maria Bernardes</t>
  </si>
  <si>
    <t>Vila Mariana</t>
  </si>
  <si>
    <t>Beatriz Saracena</t>
  </si>
  <si>
    <t>Aclimação</t>
  </si>
  <si>
    <t>Diógenes Duarte Lima</t>
  </si>
  <si>
    <t>Fernando Coriolano</t>
  </si>
  <si>
    <t>Itaim Bibi</t>
  </si>
  <si>
    <t>Maria Carolina Braga</t>
  </si>
  <si>
    <t>Felipe dos Santos</t>
  </si>
  <si>
    <t>Vanderlei Higino</t>
  </si>
  <si>
    <t>Rodrigo Maia</t>
  </si>
  <si>
    <t>Alexandre Garcia Gomes</t>
  </si>
  <si>
    <t>Jussara Medeiros</t>
  </si>
  <si>
    <t>Rogerio Dias</t>
  </si>
  <si>
    <t>Jaciara Yonh</t>
  </si>
  <si>
    <t>Melina Mercurio</t>
  </si>
  <si>
    <t>Sofia Barros Maranhão</t>
  </si>
  <si>
    <t>Vanessa Silva e Souza</t>
  </si>
  <si>
    <t>Luiz André Ferreira</t>
  </si>
  <si>
    <t>Márcia Giuliani</t>
  </si>
  <si>
    <t>Jade Vinilitti</t>
  </si>
  <si>
    <t>Georgina Nythe</t>
  </si>
  <si>
    <t>Barbara Hioli</t>
  </si>
  <si>
    <t>João Paulo Moreira</t>
  </si>
  <si>
    <t>Total de Inscritos</t>
  </si>
  <si>
    <t>Brinde</t>
  </si>
  <si>
    <t>Código</t>
  </si>
  <si>
    <t>Curso</t>
  </si>
  <si>
    <t>Mensalidade</t>
  </si>
  <si>
    <t>SAMBA-4 Level 1</t>
  </si>
  <si>
    <t>Kit Básico</t>
  </si>
  <si>
    <t>SAMBA-4 Level 2</t>
  </si>
  <si>
    <t>Kit Intermédiario</t>
  </si>
  <si>
    <t>WPS Office</t>
  </si>
  <si>
    <t>Kit Avançado</t>
  </si>
  <si>
    <t>WSUS 2016</t>
  </si>
  <si>
    <t>Linux Security Level 1</t>
  </si>
  <si>
    <t>Monitoramento com Zabbix</t>
  </si>
  <si>
    <t>GPO 2012</t>
  </si>
  <si>
    <t>Virtualização Hyper-V</t>
  </si>
  <si>
    <t>Servidor de Arquivos 2008</t>
  </si>
  <si>
    <t>Fórmulas Utilizadas</t>
  </si>
  <si>
    <t>=SEERRO(PROCV(D9;cursos;2;FALSO);"Sem Código do Curso")</t>
  </si>
  <si>
    <t>=SEERRO(PROCV(D9;cursos;3;FALSO);"Sem Código do Curso")</t>
  </si>
  <si>
    <t>=CONT.SE(cursos_vendidos;B8)</t>
  </si>
  <si>
    <t>=SEERRO(PROCV(C8;brinde;2);"Sem Brinde")</t>
  </si>
  <si>
    <t>=CONT.SE(filial;F8)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</si>
</sst>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(&quot;R$&quot;* #,##0.00_);_(&quot;R$&quot;* \(#,##0.00\);_(&quot;R$&quot;* &quot;-&quot;??_);_(@_)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SimSun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65" fontId="3" fillId="0" borderId="1" xfId="1" applyNumberFormat="1" applyFont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4" fillId="2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4" fillId="2" borderId="1" xfId="1" applyFont="1" applyFill="1" applyBorder="1" applyAlignment="1">
      <alignment horizontal="center" vertical="center" wrapText="1"/>
    </xf>
    <xf numFmtId="164" fontId="0" fillId="0" borderId="1" xfId="1" applyFont="1" applyBorder="1"/>
    <xf numFmtId="0" fontId="6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1" applyFont="1" applyBorder="1"/>
    <xf numFmtId="0" fontId="9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9" fillId="3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</xdr:colOff>
      <xdr:row>1</xdr:row>
      <xdr:rowOff>26670</xdr:rowOff>
    </xdr:from>
    <xdr:to>
      <xdr:col>1</xdr:col>
      <xdr:colOff>1114425</xdr:colOff>
      <xdr:row>4</xdr:row>
      <xdr:rowOff>154305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28320" y="217170"/>
          <a:ext cx="1081405" cy="699135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1</xdr:row>
      <xdr:rowOff>27940</xdr:rowOff>
    </xdr:from>
    <xdr:to>
      <xdr:col>5</xdr:col>
      <xdr:colOff>1493520</xdr:colOff>
      <xdr:row>4</xdr:row>
      <xdr:rowOff>156845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72225" y="218440"/>
          <a:ext cx="1074420" cy="70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</xdr:colOff>
      <xdr:row>1</xdr:row>
      <xdr:rowOff>33020</xdr:rowOff>
    </xdr:from>
    <xdr:to>
      <xdr:col>2</xdr:col>
      <xdr:colOff>374431</xdr:colOff>
      <xdr:row>4</xdr:row>
      <xdr:rowOff>158115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96679" y="33020"/>
          <a:ext cx="1093011" cy="696595"/>
        </a:xfrm>
        <a:prstGeom prst="rect">
          <a:avLst/>
        </a:prstGeom>
      </xdr:spPr>
    </xdr:pic>
    <xdr:clientData/>
  </xdr:twoCellAnchor>
  <xdr:twoCellAnchor editAs="oneCell">
    <xdr:from>
      <xdr:col>6</xdr:col>
      <xdr:colOff>137949</xdr:colOff>
      <xdr:row>1</xdr:row>
      <xdr:rowOff>9525</xdr:rowOff>
    </xdr:from>
    <xdr:to>
      <xdr:col>6</xdr:col>
      <xdr:colOff>1151212</xdr:colOff>
      <xdr:row>4</xdr:row>
      <xdr:rowOff>173990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73363" y="9525"/>
          <a:ext cx="1013263" cy="735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</xdr:colOff>
      <xdr:row>1</xdr:row>
      <xdr:rowOff>33020</xdr:rowOff>
    </xdr:from>
    <xdr:to>
      <xdr:col>2</xdr:col>
      <xdr:colOff>234462</xdr:colOff>
      <xdr:row>4</xdr:row>
      <xdr:rowOff>158115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93395" y="33020"/>
          <a:ext cx="950009" cy="696595"/>
        </a:xfrm>
        <a:prstGeom prst="rect">
          <a:avLst/>
        </a:prstGeom>
      </xdr:spPr>
    </xdr:pic>
    <xdr:clientData/>
  </xdr:twoCellAnchor>
  <xdr:twoCellAnchor editAs="oneCell">
    <xdr:from>
      <xdr:col>6</xdr:col>
      <xdr:colOff>175847</xdr:colOff>
      <xdr:row>1</xdr:row>
      <xdr:rowOff>9525</xdr:rowOff>
    </xdr:from>
    <xdr:to>
      <xdr:col>6</xdr:col>
      <xdr:colOff>1132011</xdr:colOff>
      <xdr:row>4</xdr:row>
      <xdr:rowOff>173990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08482" y="9525"/>
          <a:ext cx="956164" cy="735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/>
  </sheetViews>
  <sheetFormatPr defaultColWidth="0" defaultRowHeight="15" zeroHeight="1"/>
  <cols>
    <col min="1" max="1" width="7.42578125" customWidth="1"/>
    <col min="2" max="2" width="25.7109375" customWidth="1"/>
    <col min="3" max="3" width="14.85546875" customWidth="1"/>
    <col min="4" max="4" width="13.28515625" customWidth="1"/>
    <col min="5" max="5" width="28" customWidth="1"/>
    <col min="6" max="6" width="22.5703125" style="18" customWidth="1"/>
    <col min="7" max="7" width="7.42578125" customWidth="1"/>
    <col min="8" max="8" width="7.42578125" hidden="1" customWidth="1"/>
    <col min="9" max="16384" width="7.42578125" hidden="1"/>
  </cols>
  <sheetData>
    <row r="1" spans="2:7"/>
    <row r="2" spans="2:7">
      <c r="B2" s="25" t="s">
        <v>0</v>
      </c>
      <c r="C2" s="26"/>
      <c r="D2" s="26"/>
      <c r="E2" s="26"/>
      <c r="F2" s="26"/>
    </row>
    <row r="3" spans="2:7">
      <c r="B3" s="25"/>
      <c r="C3" s="26"/>
      <c r="D3" s="26"/>
      <c r="E3" s="26"/>
      <c r="F3" s="26"/>
    </row>
    <row r="4" spans="2:7">
      <c r="B4" s="26"/>
      <c r="C4" s="26"/>
      <c r="D4" s="26"/>
      <c r="E4" s="26"/>
      <c r="F4" s="26"/>
    </row>
    <row r="5" spans="2:7">
      <c r="B5" s="26"/>
      <c r="C5" s="26"/>
      <c r="D5" s="26"/>
      <c r="E5" s="26"/>
      <c r="F5" s="26"/>
    </row>
    <row r="6" spans="2:7" ht="23.25">
      <c r="B6" s="24" t="s">
        <v>1</v>
      </c>
      <c r="C6" s="24"/>
      <c r="D6" s="24"/>
      <c r="E6" s="24"/>
      <c r="F6" s="24"/>
    </row>
    <row r="7" spans="2:7"/>
    <row r="8" spans="2:7" ht="30">
      <c r="B8" s="6" t="s">
        <v>2</v>
      </c>
      <c r="C8" s="6" t="s">
        <v>3</v>
      </c>
      <c r="D8" s="6" t="s">
        <v>4</v>
      </c>
      <c r="E8" s="6" t="s">
        <v>5</v>
      </c>
      <c r="F8" s="22" t="s">
        <v>6</v>
      </c>
      <c r="G8" s="1"/>
    </row>
    <row r="9" spans="2:7">
      <c r="B9" s="19" t="s">
        <v>7</v>
      </c>
      <c r="C9" s="20" t="s">
        <v>8</v>
      </c>
      <c r="D9" s="20">
        <v>2</v>
      </c>
      <c r="E9" s="19" t="str">
        <f>IFERROR(VLOOKUP(D9,cursos,2,FALSE),"Sem Código do Curso")</f>
        <v>SAMBA-4 Level 2</v>
      </c>
      <c r="F9" s="23">
        <f>IFERROR(VLOOKUP(D9,cursos,3,FALSE),"Sem Código do Curso")</f>
        <v>115</v>
      </c>
    </row>
    <row r="10" spans="2:7">
      <c r="B10" s="19" t="s">
        <v>9</v>
      </c>
      <c r="C10" s="20" t="s">
        <v>10</v>
      </c>
      <c r="D10" s="20">
        <v>3</v>
      </c>
      <c r="E10" s="19" t="str">
        <f>IFERROR(VLOOKUP(D10,cursos,2,FALSE),"Sem Código do Curso")</f>
        <v>WPS Office</v>
      </c>
      <c r="F10" s="23">
        <f>IFERROR(VLOOKUP(D10,cursos,3,FALSE),"Sem Código do Curso")</f>
        <v>75</v>
      </c>
    </row>
    <row r="11" spans="2:7">
      <c r="B11" s="19" t="s">
        <v>11</v>
      </c>
      <c r="C11" s="20" t="s">
        <v>8</v>
      </c>
      <c r="D11" s="20">
        <v>2</v>
      </c>
      <c r="E11" s="19" t="str">
        <f>IFERROR(VLOOKUP(D11,cursos,2,FALSE),"Sem Código do Curso")</f>
        <v>SAMBA-4 Level 2</v>
      </c>
      <c r="F11" s="23">
        <f>IFERROR(VLOOKUP(D11,cursos,3,FALSE),"Sem Código do Curso")</f>
        <v>115</v>
      </c>
    </row>
    <row r="12" spans="2:7">
      <c r="B12" s="19" t="s">
        <v>12</v>
      </c>
      <c r="C12" s="20" t="s">
        <v>13</v>
      </c>
      <c r="D12" s="20">
        <v>3</v>
      </c>
      <c r="E12" s="19" t="str">
        <f>IFERROR(VLOOKUP(D12,cursos,2,FALSE),"Sem Código do Curso")</f>
        <v>WPS Office</v>
      </c>
      <c r="F12" s="23">
        <f>IFERROR(VLOOKUP(D12,cursos,3,FALSE),"Sem Código do Curso")</f>
        <v>75</v>
      </c>
    </row>
    <row r="13" spans="2:7">
      <c r="B13" s="19" t="s">
        <v>14</v>
      </c>
      <c r="C13" s="20" t="s">
        <v>13</v>
      </c>
      <c r="D13" s="20">
        <v>1</v>
      </c>
      <c r="E13" s="19" t="str">
        <f>IFERROR(VLOOKUP(D13,cursos,2,FALSE),"Sem Código do Curso")</f>
        <v>SAMBA-4 Level 1</v>
      </c>
      <c r="F13" s="23">
        <f>IFERROR(VLOOKUP(D13,cursos,3,FALSE),"Sem Código do Curso")</f>
        <v>115</v>
      </c>
    </row>
    <row r="14" spans="2:7">
      <c r="B14" s="19" t="s">
        <v>15</v>
      </c>
      <c r="C14" s="20" t="s">
        <v>10</v>
      </c>
      <c r="D14" s="20">
        <v>4</v>
      </c>
      <c r="E14" s="19" t="str">
        <f>IFERROR(VLOOKUP(D14,cursos,2,FALSE),"Sem Código do Curso")</f>
        <v>WSUS 2016</v>
      </c>
      <c r="F14" s="23">
        <f>IFERROR(VLOOKUP(D14,cursos,3,FALSE),"Sem Código do Curso")</f>
        <v>100</v>
      </c>
    </row>
    <row r="15" spans="2:7">
      <c r="B15" s="19" t="s">
        <v>16</v>
      </c>
      <c r="C15" s="20" t="s">
        <v>10</v>
      </c>
      <c r="D15" s="20">
        <v>1</v>
      </c>
      <c r="E15" s="19" t="str">
        <f>IFERROR(VLOOKUP(D15,cursos,2,FALSE),"Sem Código do Curso")</f>
        <v>SAMBA-4 Level 1</v>
      </c>
      <c r="F15" s="23">
        <f>IFERROR(VLOOKUP(D15,cursos,3,FALSE),"Sem Código do Curso")</f>
        <v>115</v>
      </c>
    </row>
    <row r="16" spans="2:7">
      <c r="B16" s="19" t="s">
        <v>17</v>
      </c>
      <c r="C16" s="20" t="s">
        <v>10</v>
      </c>
      <c r="D16" s="20">
        <v>4</v>
      </c>
      <c r="E16" s="19" t="str">
        <f>IFERROR(VLOOKUP(D16,cursos,2,FALSE),"Sem Código do Curso")</f>
        <v>WSUS 2016</v>
      </c>
      <c r="F16" s="23">
        <f>IFERROR(VLOOKUP(D16,cursos,3,FALSE),"Sem Código do Curso")</f>
        <v>100</v>
      </c>
    </row>
    <row r="17" spans="2:6">
      <c r="B17" s="19" t="s">
        <v>18</v>
      </c>
      <c r="C17" s="20" t="s">
        <v>8</v>
      </c>
      <c r="D17" s="20">
        <v>3</v>
      </c>
      <c r="E17" s="19" t="str">
        <f>IFERROR(VLOOKUP(D17,cursos,2,FALSE),"Sem Código do Curso")</f>
        <v>WPS Office</v>
      </c>
      <c r="F17" s="23">
        <f>IFERROR(VLOOKUP(D17,cursos,3,FALSE),"Sem Código do Curso")</f>
        <v>75</v>
      </c>
    </row>
    <row r="18" spans="2:6">
      <c r="B18" s="19" t="s">
        <v>19</v>
      </c>
      <c r="C18" s="20" t="s">
        <v>13</v>
      </c>
      <c r="D18" s="20">
        <v>6</v>
      </c>
      <c r="E18" s="19" t="str">
        <f>IFERROR(VLOOKUP(D18,cursos,2,FALSE),"Sem Código do Curso")</f>
        <v>Monitoramento com Zabbix</v>
      </c>
      <c r="F18" s="23">
        <f>IFERROR(VLOOKUP(D18,cursos,3,FALSE),"Sem Código do Curso")</f>
        <v>140</v>
      </c>
    </row>
    <row r="19" spans="2:6">
      <c r="B19" s="19" t="s">
        <v>20</v>
      </c>
      <c r="C19" s="20" t="s">
        <v>13</v>
      </c>
      <c r="D19" s="20">
        <v>3</v>
      </c>
      <c r="E19" s="19" t="str">
        <f>IFERROR(VLOOKUP(D19,cursos,2,FALSE),"Sem Código do Curso")</f>
        <v>WPS Office</v>
      </c>
      <c r="F19" s="23">
        <f>IFERROR(VLOOKUP(D19,cursos,3,FALSE),"Sem Código do Curso")</f>
        <v>75</v>
      </c>
    </row>
    <row r="20" spans="2:6">
      <c r="B20" s="19" t="s">
        <v>21</v>
      </c>
      <c r="C20" s="20" t="s">
        <v>13</v>
      </c>
      <c r="D20" s="20">
        <v>8</v>
      </c>
      <c r="E20" s="19" t="str">
        <f>IFERROR(VLOOKUP(D20,cursos,2,FALSE),"Sem Código do Curso")</f>
        <v>Virtualização Hyper-V</v>
      </c>
      <c r="F20" s="23">
        <f>IFERROR(VLOOKUP(D20,cursos,3,FALSE),"Sem Código do Curso")</f>
        <v>49</v>
      </c>
    </row>
    <row r="21" spans="2:6">
      <c r="B21" s="19" t="s">
        <v>22</v>
      </c>
      <c r="C21" s="20" t="s">
        <v>13</v>
      </c>
      <c r="D21" s="20">
        <v>6</v>
      </c>
      <c r="E21" s="19" t="str">
        <f>IFERROR(VLOOKUP(D21,cursos,2,FALSE),"Sem Código do Curso")</f>
        <v>Monitoramento com Zabbix</v>
      </c>
      <c r="F21" s="23">
        <f>IFERROR(VLOOKUP(D21,cursos,3,FALSE),"Sem Código do Curso")</f>
        <v>140</v>
      </c>
    </row>
    <row r="22" spans="2:6">
      <c r="B22" s="19" t="s">
        <v>23</v>
      </c>
      <c r="C22" s="20" t="s">
        <v>10</v>
      </c>
      <c r="D22" s="20">
        <v>2</v>
      </c>
      <c r="E22" s="19" t="str">
        <f>IFERROR(VLOOKUP(D22,cursos,2,FALSE),"Sem Código do Curso")</f>
        <v>SAMBA-4 Level 2</v>
      </c>
      <c r="F22" s="23">
        <f>IFERROR(VLOOKUP(D22,cursos,3,FALSE),"Sem Código do Curso")</f>
        <v>115</v>
      </c>
    </row>
    <row r="23" spans="2:6">
      <c r="B23" s="19" t="s">
        <v>24</v>
      </c>
      <c r="C23" s="20" t="s">
        <v>10</v>
      </c>
      <c r="D23" s="20">
        <v>3</v>
      </c>
      <c r="E23" s="19" t="str">
        <f>IFERROR(VLOOKUP(D23,cursos,2,FALSE),"Sem Código do Curso")</f>
        <v>WPS Office</v>
      </c>
      <c r="F23" s="23">
        <f>IFERROR(VLOOKUP(D23,cursos,3,FALSE),"Sem Código do Curso")</f>
        <v>75</v>
      </c>
    </row>
    <row r="24" spans="2:6">
      <c r="B24" s="19" t="s">
        <v>25</v>
      </c>
      <c r="C24" s="20" t="s">
        <v>8</v>
      </c>
      <c r="D24" s="20">
        <v>4</v>
      </c>
      <c r="E24" s="19" t="str">
        <f>IFERROR(VLOOKUP(D24,cursos,2,FALSE),"Sem Código do Curso")</f>
        <v>WSUS 2016</v>
      </c>
      <c r="F24" s="23">
        <f>IFERROR(VLOOKUP(D24,cursos,3,FALSE),"Sem Código do Curso")</f>
        <v>100</v>
      </c>
    </row>
    <row r="25" spans="2:6">
      <c r="B25" s="19" t="s">
        <v>26</v>
      </c>
      <c r="C25" s="20" t="s">
        <v>10</v>
      </c>
      <c r="D25" s="20">
        <v>9</v>
      </c>
      <c r="E25" s="19" t="str">
        <f>IFERROR(VLOOKUP(D25,cursos,2,FALSE),"Sem Código do Curso")</f>
        <v>Servidor de Arquivos 2008</v>
      </c>
      <c r="F25" s="23">
        <f>IFERROR(VLOOKUP(D25,cursos,3,FALSE),"Sem Código do Curso")</f>
        <v>49</v>
      </c>
    </row>
    <row r="26" spans="2:6">
      <c r="B26" s="19" t="s">
        <v>27</v>
      </c>
      <c r="C26" s="20" t="s">
        <v>10</v>
      </c>
      <c r="D26" s="20">
        <v>1</v>
      </c>
      <c r="E26" s="19" t="str">
        <f>IFERROR(VLOOKUP(D26,cursos,2,FALSE),"Sem Código do Curso")</f>
        <v>SAMBA-4 Level 1</v>
      </c>
      <c r="F26" s="23">
        <f>IFERROR(VLOOKUP(D26,cursos,3,FALSE),"Sem Código do Curso")</f>
        <v>115</v>
      </c>
    </row>
    <row r="27" spans="2:6">
      <c r="B27" s="19" t="s">
        <v>28</v>
      </c>
      <c r="C27" s="20" t="s">
        <v>8</v>
      </c>
      <c r="D27" s="20">
        <v>8</v>
      </c>
      <c r="E27" s="19" t="str">
        <f>IFERROR(VLOOKUP(D27,cursos,2,FALSE),"Sem Código do Curso")</f>
        <v>Virtualização Hyper-V</v>
      </c>
      <c r="F27" s="23">
        <f>IFERROR(VLOOKUP(D27,cursos,3,FALSE),"Sem Código do Curso")</f>
        <v>49</v>
      </c>
    </row>
    <row r="28" spans="2:6">
      <c r="B28" s="19" t="s">
        <v>29</v>
      </c>
      <c r="C28" s="20" t="s">
        <v>10</v>
      </c>
      <c r="D28" s="20">
        <v>5</v>
      </c>
      <c r="E28" s="19" t="str">
        <f>IFERROR(VLOOKUP(D28,cursos,2,FALSE),"Sem Código do Curso")</f>
        <v>Linux Security Level 1</v>
      </c>
      <c r="F28" s="23">
        <f>IFERROR(VLOOKUP(D28,cursos,3,FALSE),"Sem Código do Curso")</f>
        <v>110</v>
      </c>
    </row>
    <row r="29" spans="2:6">
      <c r="B29" s="19" t="s">
        <v>30</v>
      </c>
      <c r="C29" s="20" t="s">
        <v>10</v>
      </c>
      <c r="D29" s="20">
        <v>7</v>
      </c>
      <c r="E29" s="19" t="str">
        <f>IFERROR(VLOOKUP(D29,cursos,2,FALSE),"Sem Código do Curso")</f>
        <v>GPO 2012</v>
      </c>
      <c r="F29" s="23">
        <f>IFERROR(VLOOKUP(D29,cursos,3,FALSE),"Sem Código do Curso")</f>
        <v>115</v>
      </c>
    </row>
    <row r="30" spans="2:6">
      <c r="B30" s="29"/>
      <c r="C30" s="30"/>
      <c r="D30" s="30"/>
      <c r="E30" s="29"/>
      <c r="F30" s="31"/>
    </row>
    <row r="31" spans="2:6">
      <c r="B31" s="32" t="s">
        <v>48</v>
      </c>
      <c r="C31" s="32"/>
      <c r="D31" s="32"/>
      <c r="E31" s="32"/>
      <c r="F31" s="32"/>
    </row>
    <row r="32" spans="2:6">
      <c r="B32" s="34" t="s">
        <v>49</v>
      </c>
      <c r="C32" s="33"/>
      <c r="D32" s="33"/>
      <c r="E32" s="33"/>
      <c r="F32" s="33"/>
    </row>
    <row r="33" spans="2:6">
      <c r="B33" s="34" t="s">
        <v>50</v>
      </c>
      <c r="C33" s="33"/>
      <c r="D33" s="33"/>
      <c r="E33" s="33"/>
      <c r="F33" s="33"/>
    </row>
    <row r="34" spans="2:6">
      <c r="C34" s="21"/>
      <c r="D34" s="21"/>
    </row>
    <row r="35" spans="2:6" hidden="1"/>
  </sheetData>
  <mergeCells count="5">
    <mergeCell ref="B6:F6"/>
    <mergeCell ref="B2:F5"/>
    <mergeCell ref="B31:F31"/>
    <mergeCell ref="B32:F32"/>
    <mergeCell ref="B33:F33"/>
  </mergeCells>
  <pageMargins left="0.51180555555555596" right="0.51180555555555596" top="0.78680555555555598" bottom="0.78680555555555598" header="0.31388888888888899" footer="0.31388888888888899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21"/>
  <sheetViews>
    <sheetView zoomScale="145" zoomScaleNormal="145" workbookViewId="0"/>
  </sheetViews>
  <sheetFormatPr defaultColWidth="0" defaultRowHeight="15" zeroHeight="1"/>
  <cols>
    <col min="1" max="1" width="7.140625" customWidth="1"/>
    <col min="2" max="2" width="11" customWidth="1"/>
    <col min="3" max="3" width="24.85546875" customWidth="1"/>
    <col min="4" max="4" width="15.140625" customWidth="1"/>
    <col min="5" max="5" width="11.5703125" customWidth="1"/>
    <col min="6" max="6" width="22.28515625" customWidth="1"/>
    <col min="7" max="7" width="17.5703125" customWidth="1"/>
    <col min="8" max="8" width="9" customWidth="1"/>
    <col min="9" max="16384" width="9" hidden="1"/>
  </cols>
  <sheetData>
    <row r="1" spans="2:7"/>
    <row r="2" spans="2:7" ht="15" customHeight="1">
      <c r="B2" s="27" t="s">
        <v>0</v>
      </c>
      <c r="C2" s="28"/>
      <c r="D2" s="28"/>
      <c r="E2" s="28"/>
      <c r="F2" s="28"/>
      <c r="G2" s="28"/>
    </row>
    <row r="3" spans="2:7" ht="15" customHeight="1">
      <c r="B3" s="28"/>
      <c r="C3" s="28"/>
      <c r="D3" s="28"/>
      <c r="E3" s="28"/>
      <c r="F3" s="28"/>
      <c r="G3" s="28"/>
    </row>
    <row r="4" spans="2:7" ht="15" customHeight="1">
      <c r="B4" s="28"/>
      <c r="C4" s="28"/>
      <c r="D4" s="28"/>
      <c r="E4" s="28"/>
      <c r="F4" s="28"/>
      <c r="G4" s="28"/>
    </row>
    <row r="5" spans="2:7" ht="15" customHeight="1">
      <c r="B5" s="28"/>
      <c r="C5" s="28"/>
      <c r="D5" s="28"/>
      <c r="E5" s="28"/>
      <c r="F5" s="28"/>
      <c r="G5" s="28"/>
    </row>
    <row r="6" spans="2:7"/>
    <row r="7" spans="2:7" ht="30">
      <c r="B7" s="10" t="s">
        <v>4</v>
      </c>
      <c r="C7" s="10" t="s">
        <v>31</v>
      </c>
      <c r="D7" s="6" t="s">
        <v>32</v>
      </c>
      <c r="F7" s="10" t="s">
        <v>3</v>
      </c>
      <c r="G7" s="15" t="s">
        <v>31</v>
      </c>
    </row>
    <row r="8" spans="2:7">
      <c r="B8" s="8">
        <v>1</v>
      </c>
      <c r="C8" s="11">
        <f>COUNTIF(cursos_vendidos,B8)</f>
        <v>3</v>
      </c>
      <c r="D8" s="12" t="str">
        <f>IFERROR(VLOOKUP(C8,brinde,2),"Sem Brinde")</f>
        <v>Kit Básico</v>
      </c>
      <c r="F8" s="16" t="s">
        <v>10</v>
      </c>
      <c r="G8" s="17">
        <f>COUNTIF(filial,F8)</f>
        <v>10</v>
      </c>
    </row>
    <row r="9" spans="2:7">
      <c r="B9" s="8">
        <v>2</v>
      </c>
      <c r="C9" s="11">
        <f>COUNTIF(cursos_vendidos,B9)</f>
        <v>3</v>
      </c>
      <c r="D9" s="12" t="str">
        <f>IFERROR(VLOOKUP(C9,brinde,2),"Sem Brinde")</f>
        <v>Kit Básico</v>
      </c>
      <c r="F9" s="16" t="s">
        <v>13</v>
      </c>
      <c r="G9" s="17">
        <f>COUNTIF(filial,F9)</f>
        <v>6</v>
      </c>
    </row>
    <row r="10" spans="2:7">
      <c r="B10" s="8">
        <v>3</v>
      </c>
      <c r="C10" s="11">
        <f>COUNTIF(cursos_vendidos,B10)</f>
        <v>5</v>
      </c>
      <c r="D10" s="12" t="str">
        <f>IFERROR(VLOOKUP(C10,brinde,2),"Sem Brinde")</f>
        <v>Kit Avançado</v>
      </c>
      <c r="F10" s="16" t="s">
        <v>8</v>
      </c>
      <c r="G10" s="17">
        <f>COUNTIF(filial,F10)</f>
        <v>5</v>
      </c>
    </row>
    <row r="11" spans="2:7">
      <c r="B11" s="8">
        <v>4</v>
      </c>
      <c r="C11" s="11">
        <f>COUNTIF(cursos_vendidos,B11)</f>
        <v>3</v>
      </c>
      <c r="D11" s="12" t="str">
        <f>IFERROR(VLOOKUP(C11,brinde,2),"Sem Brinde")</f>
        <v>Kit Básico</v>
      </c>
    </row>
    <row r="12" spans="2:7">
      <c r="B12" s="8">
        <v>5</v>
      </c>
      <c r="C12" s="11">
        <f>COUNTIF(cursos_vendidos,B12)</f>
        <v>1</v>
      </c>
      <c r="D12" s="12" t="str">
        <f>IFERROR(VLOOKUP(C12,brinde,2),"Sem Brinde")</f>
        <v>Sem Brinde</v>
      </c>
    </row>
    <row r="13" spans="2:7">
      <c r="B13" s="8">
        <v>6</v>
      </c>
      <c r="C13" s="11">
        <f>COUNTIF(cursos_vendidos,B13)</f>
        <v>2</v>
      </c>
      <c r="D13" s="12" t="str">
        <f>IFERROR(VLOOKUP(C13,brinde,2),"Sem Brinde")</f>
        <v>Sem Brinde</v>
      </c>
    </row>
    <row r="14" spans="2:7">
      <c r="B14" s="8">
        <v>7</v>
      </c>
      <c r="C14" s="11">
        <f>COUNTIF(cursos_vendidos,B14)</f>
        <v>1</v>
      </c>
      <c r="D14" s="12" t="str">
        <f>IFERROR(VLOOKUP(C14,brinde,2),"Sem Brinde")</f>
        <v>Sem Brinde</v>
      </c>
    </row>
    <row r="15" spans="2:7">
      <c r="B15" s="8">
        <v>8</v>
      </c>
      <c r="C15" s="11">
        <f>COUNTIF(cursos_vendidos,B15)</f>
        <v>2</v>
      </c>
      <c r="D15" s="12" t="str">
        <f>IFERROR(VLOOKUP(C15,brinde,2),"Sem Brinde")</f>
        <v>Sem Brinde</v>
      </c>
    </row>
    <row r="16" spans="2:7">
      <c r="B16" s="8">
        <v>9</v>
      </c>
      <c r="C16" s="11">
        <f>COUNTIF(cursos_vendidos,B16)</f>
        <v>1</v>
      </c>
      <c r="D16" s="12" t="str">
        <f>IFERROR(VLOOKUP(C16,brinde,2),"Sem Brinde")</f>
        <v>Sem Brinde</v>
      </c>
    </row>
    <row r="17" spans="2:7">
      <c r="B17" s="35"/>
      <c r="C17" s="36"/>
      <c r="D17" s="37"/>
    </row>
    <row r="18" spans="2:7">
      <c r="B18" s="38" t="s">
        <v>48</v>
      </c>
      <c r="C18" s="38"/>
      <c r="D18" s="38"/>
      <c r="E18" s="38"/>
      <c r="F18" s="38"/>
      <c r="G18" s="38"/>
    </row>
    <row r="19" spans="2:7">
      <c r="B19" s="39" t="s">
        <v>51</v>
      </c>
      <c r="C19" s="40"/>
      <c r="D19" s="40"/>
      <c r="E19" s="40"/>
      <c r="F19" s="40"/>
      <c r="G19" s="40"/>
    </row>
    <row r="20" spans="2:7">
      <c r="B20" s="39" t="s">
        <v>52</v>
      </c>
      <c r="C20" s="40"/>
      <c r="D20" s="40"/>
      <c r="E20" s="40"/>
      <c r="F20" s="40"/>
      <c r="G20" s="40"/>
    </row>
    <row r="21" spans="2:7">
      <c r="B21" s="39" t="s">
        <v>53</v>
      </c>
      <c r="C21" s="40"/>
      <c r="D21" s="40"/>
      <c r="E21" s="40"/>
      <c r="F21" s="40"/>
      <c r="G21" s="40"/>
    </row>
    <row r="22" spans="2:7">
      <c r="B22" s="13"/>
      <c r="C22" s="13"/>
      <c r="D22" s="14"/>
    </row>
    <row r="23" spans="2:7" hidden="1"/>
    <row r="24" spans="2:7" hidden="1"/>
    <row r="25" spans="2:7" hidden="1"/>
    <row r="26" spans="2:7" hidden="1"/>
    <row r="27" spans="2:7" hidden="1"/>
    <row r="28" spans="2:7" hidden="1"/>
    <row r="29" spans="2:7" hidden="1"/>
    <row r="30" spans="2:7" hidden="1"/>
    <row r="31" spans="2:7" hidden="1"/>
    <row r="32" spans="2:7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</sheetData>
  <mergeCells count="5">
    <mergeCell ref="B2:G5"/>
    <mergeCell ref="B18:G18"/>
    <mergeCell ref="B19:G19"/>
    <mergeCell ref="B20:G20"/>
    <mergeCell ref="B21:G21"/>
  </mergeCells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zoomScale="130" zoomScaleNormal="130" workbookViewId="0"/>
  </sheetViews>
  <sheetFormatPr defaultColWidth="0" defaultRowHeight="15" zeroHeight="1"/>
  <cols>
    <col min="1" max="1" width="7.140625" customWidth="1"/>
    <col min="2" max="2" width="11" customWidth="1"/>
    <col min="3" max="3" width="24.85546875" customWidth="1"/>
    <col min="4" max="4" width="15.140625" customWidth="1"/>
    <col min="5" max="5" width="11.5703125" customWidth="1"/>
    <col min="6" max="6" width="22.28515625" customWidth="1"/>
    <col min="7" max="7" width="17.5703125" customWidth="1"/>
    <col min="8" max="8" width="9" customWidth="1"/>
    <col min="9" max="16384" width="9" hidden="1"/>
  </cols>
  <sheetData>
    <row r="1" spans="2:7"/>
    <row r="2" spans="2:7" ht="15" customHeight="1">
      <c r="B2" s="27" t="s">
        <v>0</v>
      </c>
      <c r="C2" s="28"/>
      <c r="D2" s="28"/>
      <c r="E2" s="28"/>
      <c r="F2" s="28"/>
      <c r="G2" s="28"/>
    </row>
    <row r="3" spans="2:7" ht="15" customHeight="1">
      <c r="B3" s="28"/>
      <c r="C3" s="28"/>
      <c r="D3" s="28"/>
      <c r="E3" s="28"/>
      <c r="F3" s="28"/>
      <c r="G3" s="28"/>
    </row>
    <row r="4" spans="2:7" ht="15" customHeight="1">
      <c r="B4" s="28"/>
      <c r="C4" s="28"/>
      <c r="D4" s="28"/>
      <c r="E4" s="28"/>
      <c r="F4" s="28"/>
      <c r="G4" s="28"/>
    </row>
    <row r="5" spans="2:7" ht="15" customHeight="1">
      <c r="B5" s="28"/>
      <c r="C5" s="28"/>
      <c r="D5" s="28"/>
      <c r="E5" s="28"/>
      <c r="F5" s="28"/>
      <c r="G5" s="28"/>
    </row>
    <row r="6" spans="2:7">
      <c r="B6" s="2" t="s">
        <v>33</v>
      </c>
      <c r="C6" s="2" t="s">
        <v>34</v>
      </c>
      <c r="D6" s="2" t="s">
        <v>35</v>
      </c>
      <c r="F6" s="6" t="s">
        <v>31</v>
      </c>
      <c r="G6" s="7" t="s">
        <v>32</v>
      </c>
    </row>
    <row r="7" spans="2:7">
      <c r="B7" s="3">
        <v>1</v>
      </c>
      <c r="C7" s="4" t="s">
        <v>36</v>
      </c>
      <c r="D7" s="5">
        <v>115</v>
      </c>
      <c r="F7" s="8">
        <v>3</v>
      </c>
      <c r="G7" s="9" t="s">
        <v>37</v>
      </c>
    </row>
    <row r="8" spans="2:7">
      <c r="B8" s="3">
        <v>2</v>
      </c>
      <c r="C8" s="4" t="s">
        <v>38</v>
      </c>
      <c r="D8" s="5">
        <v>115</v>
      </c>
      <c r="F8" s="8">
        <v>4</v>
      </c>
      <c r="G8" s="9" t="s">
        <v>39</v>
      </c>
    </row>
    <row r="9" spans="2:7">
      <c r="B9" s="3">
        <v>3</v>
      </c>
      <c r="C9" s="4" t="s">
        <v>40</v>
      </c>
      <c r="D9" s="5">
        <v>75</v>
      </c>
      <c r="F9" s="8">
        <v>5</v>
      </c>
      <c r="G9" s="9" t="s">
        <v>41</v>
      </c>
    </row>
    <row r="10" spans="2:7">
      <c r="B10" s="3">
        <v>4</v>
      </c>
      <c r="C10" s="4" t="s">
        <v>42</v>
      </c>
      <c r="D10" s="5">
        <v>100</v>
      </c>
    </row>
    <row r="11" spans="2:7">
      <c r="B11" s="3">
        <v>5</v>
      </c>
      <c r="C11" s="4" t="s">
        <v>43</v>
      </c>
      <c r="D11" s="5">
        <v>110</v>
      </c>
    </row>
    <row r="12" spans="2:7">
      <c r="B12" s="3">
        <v>6</v>
      </c>
      <c r="C12" s="4" t="s">
        <v>44</v>
      </c>
      <c r="D12" s="5">
        <v>140</v>
      </c>
    </row>
    <row r="13" spans="2:7">
      <c r="B13" s="3">
        <v>7</v>
      </c>
      <c r="C13" s="4" t="s">
        <v>45</v>
      </c>
      <c r="D13" s="5">
        <v>115</v>
      </c>
    </row>
    <row r="14" spans="2:7">
      <c r="B14" s="3">
        <v>8</v>
      </c>
      <c r="C14" s="4" t="s">
        <v>46</v>
      </c>
      <c r="D14" s="5">
        <v>49</v>
      </c>
    </row>
    <row r="15" spans="2:7">
      <c r="B15" s="3">
        <v>9</v>
      </c>
      <c r="C15" s="4" t="s">
        <v>47</v>
      </c>
      <c r="D15" s="5">
        <v>49</v>
      </c>
    </row>
    <row r="16" spans="2:7"/>
  </sheetData>
  <mergeCells count="1">
    <mergeCell ref="B2:G5"/>
  </mergeCells>
  <pageMargins left="0.51180555555555596" right="0.51180555555555596" top="0.78680555555555598" bottom="0.78680555555555598" header="0.31388888888888899" footer="0.3138888888888889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Cadastro Alunos</vt:lpstr>
      <vt:lpstr>Resumo</vt:lpstr>
      <vt:lpstr>Configurações</vt:lpstr>
      <vt:lpstr>brinde</vt:lpstr>
      <vt:lpstr>cursos</vt:lpstr>
      <vt:lpstr>cursos_vendidos</vt:lpstr>
      <vt:lpstr>filial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2011-06-27T15:43:00Z</dcterms:created>
  <dcterms:modified xsi:type="dcterms:W3CDTF">2019-04-04T14:51:59Z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