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l\Downloads\"/>
    </mc:Choice>
  </mc:AlternateContent>
  <xr:revisionPtr revIDLastSave="0" documentId="13_ncr:1_{C97B14CA-D207-4792-9E68-907D8B804DC8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E12" i="3"/>
  <c r="E2" i="3"/>
  <c r="B22" i="3"/>
  <c r="B12" i="3"/>
</calcChain>
</file>

<file path=xl/sharedStrings.xml><?xml version="1.0" encoding="utf-8"?>
<sst xmlns="http://schemas.openxmlformats.org/spreadsheetml/2006/main" count="2060" uniqueCount="331">
  <si>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</si>
  <si>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</si>
  <si>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</si>
  <si>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</si>
  <si>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</si>
  <si>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</si>
  <si>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</si>
  <si>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</si>
  <si>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</si>
  <si>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</si>
  <si>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</si>
  <si>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</si>
  <si>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</si>
  <si>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</si>
  <si>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</si>
  <si>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</si>
  <si>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</si>
  <si>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</si>
  <si>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</si>
  <si>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</si>
  <si>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</si>
  <si>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</si>
  <si>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</si>
  <si>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</si>
  <si>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</si>
  <si>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</si>
  <si>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</si>
  <si>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</si>
  <si>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</si>
  <si>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</si>
  <si>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</si>
  <si>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</si>
  <si>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</si>
  <si>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</si>
  <si>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</si>
  <si>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</si>
  <si>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</si>
  <si>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</si>
  <si>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</si>
  <si>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</si>
  <si>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</si>
  <si>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</si>
  <si>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</si>
  <si>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</si>
  <si>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</si>
  <si>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</si>
  <si>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</si>
  <si>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</si>
  <si>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</si>
  <si>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</si>
  <si>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</si>
  <si>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</si>
  <si>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</si>
  <si>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</si>
  <si>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</si>
  <si>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</si>
  <si>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</si>
  <si>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</si>
  <si>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</si>
  <si>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</si>
  <si>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</si>
  <si>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</si>
  <si>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</si>
  <si>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</si>
  <si>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</si>
  <si>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</si>
  <si>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</si>
  <si>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</si>
  <si>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</si>
  <si>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</si>
  <si>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</si>
  <si>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</si>
  <si>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</si>
  <si>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</si>
  <si>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</si>
  <si>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</si>
  <si>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</si>
  <si>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</si>
  <si>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</si>
  <si>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</si>
  <si>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</si>
  <si>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</si>
  <si>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</si>
  <si>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</si>
  <si>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</si>
  <si>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</si>
  <si>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</si>
  <si>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</si>
  <si>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</si>
  <si>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</si>
  <si>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</si>
  <si>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</si>
  <si>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</si>
  <si>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</si>
  <si>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</si>
  <si>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</si>
  <si>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</si>
  <si>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</si>
  <si>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</si>
  <si>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</si>
  <si>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</si>
  <si>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</si>
  <si>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</si>
  <si>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</si>
  <si>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</si>
  <si>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</si>
  <si>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</si>
  <si>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</si>
  <si>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</si>
  <si>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</si>
  <si>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</si>
  <si>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</si>
  <si>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</si>
  <si>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</si>
  <si>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</si>
  <si>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</si>
  <si>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</si>
  <si>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</si>
  <si>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</si>
  <si>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</si>
  <si>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</si>
  <si>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</si>
  <si>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</si>
  <si>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</si>
  <si>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</si>
  <si>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</si>
  <si>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</si>
  <si>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</si>
  <si>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</si>
  <si>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</si>
  <si>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</si>
  <si>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</si>
  <si>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</si>
  <si>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</si>
  <si>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</si>
  <si>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</si>
  <si>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</si>
  <si>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</si>
  <si>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</si>
  <si>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</si>
  <si>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</si>
  <si>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</si>
  <si>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</si>
  <si>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</si>
  <si>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</si>
  <si>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</si>
  <si>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</si>
  <si>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</si>
  <si>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</si>
  <si>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</si>
  <si>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</si>
  <si>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</si>
  <si>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</si>
  <si>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</si>
  <si>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</si>
  <si>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</si>
  <si>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</si>
  <si>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</si>
  <si>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</si>
  <si>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</si>
  <si>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</si>
  <si>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</si>
  <si>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</si>
  <si>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</si>
  <si>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</si>
  <si>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</si>
  <si>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</si>
  <si>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</si>
  <si>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</si>
  <si>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</si>
  <si>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</si>
  <si>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</si>
  <si>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</si>
  <si>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</si>
  <si>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</si>
  <si>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</si>
  <si>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</si>
  <si>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</si>
  <si>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</si>
  <si>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</si>
  <si>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</si>
  <si>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</si>
  <si>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</si>
  <si>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</si>
  <si>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</si>
  <si>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</si>
  <si>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</si>
  <si>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</si>
  <si>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</si>
  <si>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</si>
  <si>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</si>
  <si>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</si>
  <si>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</si>
  <si>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</si>
  <si>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</si>
  <si>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</si>
  <si>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</si>
  <si>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</si>
  <si>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</si>
  <si>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</si>
  <si>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</si>
  <si>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</si>
  <si>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</si>
  <si>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</si>
  <si>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</si>
  <si>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</si>
  <si>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</si>
  <si>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</si>
  <si>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</si>
  <si>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</si>
  <si>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</si>
  <si>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</si>
  <si>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</si>
  <si>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</si>
  <si>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</si>
  <si>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</si>
  <si>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</si>
  <si>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</si>
  <si>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</si>
  <si>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</si>
  <si>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</si>
  <si>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</si>
  <si>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</si>
  <si>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</si>
  <si>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</si>
  <si>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</si>
  <si>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</si>
  <si>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</si>
  <si>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</si>
  <si>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</si>
  <si>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</si>
  <si>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</si>
  <si>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</si>
  <si>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</si>
  <si>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</si>
  <si>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</si>
  <si>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</si>
  <si>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</si>
  <si>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</si>
  <si>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</si>
  <si>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</si>
  <si>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</si>
  <si>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</si>
  <si>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</si>
  <si>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</si>
  <si>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</si>
  <si>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</si>
  <si>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</si>
  <si>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</si>
  <si>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</si>
  <si>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</si>
  <si>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</si>
  <si>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</si>
  <si>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</si>
  <si>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</si>
  <si>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</si>
  <si>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</si>
  <si>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</si>
  <si>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</si>
  <si>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</si>
  <si>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</si>
  <si>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</si>
  <si>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</si>
  <si>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</si>
  <si>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</si>
  <si>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</si>
  <si>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</si>
  <si>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</si>
  <si>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</si>
  <si>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</si>
  <si>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</si>
  <si>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</si>
  <si>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</si>
  <si>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</si>
  <si>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</si>
  <si>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</si>
  <si>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</si>
  <si>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</si>
  <si>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</si>
  <si>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</si>
  <si>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</si>
  <si>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</si>
  <si>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</si>
  <si>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</si>
  <si>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</si>
  <si>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</si>
  <si>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</si>
  <si>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</si>
  <si>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</si>
  <si>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</si>
  <si>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</si>
  <si>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</si>
  <si>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</si>
  <si>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</si>
  <si>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</si>
  <si>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</si>
  <si>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</si>
  <si>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</si>
  <si>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</si>
  <si>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</si>
  <si>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</si>
  <si>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</si>
  <si>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</si>
  <si>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</si>
  <si>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</si>
  <si>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</si>
  <si>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</si>
  <si>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</si>
  <si>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</si>
  <si>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</si>
  <si>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</si>
  <si>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</si>
  <si>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</si>
  <si>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(Tudo)</t>
  </si>
  <si>
    <t>Rótulos de Linha</t>
  </si>
  <si>
    <t>(vazio)</t>
  </si>
  <si>
    <t>Total Geral</t>
  </si>
  <si>
    <t>Soma de Subscription Price</t>
  </si>
  <si>
    <t>1. Perfis de plano</t>
  </si>
  <si>
    <t>Soma de EA Play Season Pass</t>
  </si>
  <si>
    <t>Soma de Minecraft Season Pass Price</t>
  </si>
  <si>
    <t>2. arrecadação com EA Play (planos)</t>
  </si>
  <si>
    <t>3. arrecadação com Minecraft Pass (planos)</t>
  </si>
  <si>
    <t>4. total de desconto aplicado</t>
  </si>
  <si>
    <t>Soma de Coupon Value</t>
  </si>
  <si>
    <t>5. total arrecadado</t>
  </si>
  <si>
    <t>Soma de Total Value</t>
  </si>
  <si>
    <t>6. total assinaturas x total de auto-renovação</t>
  </si>
  <si>
    <t>Contagem de Total Value</t>
  </si>
  <si>
    <t>XBOX SUBSCRIPTIONS ANALISYS</t>
  </si>
  <si>
    <t>base de dados datado de jan/24 a dez/24*. Update file 18/06/2025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</si>
</sst>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3"/>
      <name val="Segoe UI"/>
      <family val="2"/>
    </font>
    <font>
      <sz val="11"/>
      <color theme="2" tint="-0.74999237037263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9BC84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  <xf numFmtId="164" fontId="0" fillId="0" borderId="0" xfId="2" applyNumberFormat="1" applyFont="1"/>
    <xf numFmtId="164" fontId="0" fillId="0" borderId="0" xfId="0" applyNumberFormat="1"/>
    <xf numFmtId="0" fontId="0" fillId="7" borderId="0" xfId="0" applyFill="1" applyProtection="1"/>
    <xf numFmtId="0" fontId="0" fillId="3" borderId="0" xfId="0" applyFill="1" applyProtection="1"/>
    <xf numFmtId="0" fontId="0" fillId="0" borderId="0" xfId="0" applyProtection="1"/>
    <xf numFmtId="0" fontId="4" fillId="0" borderId="2" xfId="1" applyFont="1" applyFill="1" applyBorder="1" applyProtection="1"/>
    <xf numFmtId="0" fontId="1" fillId="0" borderId="2" xfId="1" applyFill="1" applyBorder="1" applyProtection="1"/>
    <xf numFmtId="0" fontId="5" fillId="7" borderId="0" xfId="0" applyFont="1" applyFill="1" applyProtection="1"/>
  </cellXfs>
  <cellStyles count="3">
    <cellStyle name="Moeda" xfId="2" builtinId="4"/>
    <cellStyle name="Normal" xfId="0" builtinId="0"/>
    <cellStyle name="Título 1" xfId="1" builtinId="16"/>
  </cellStyles>
  <dxfs count="8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7" xr9:uid="{ACED626D-C364-416C-9B1B-395EFDA7C359}"/>
  </tableStyles>
  <colors>
    <mruColors>
      <color rgb="FF22C55E"/>
      <color rgb="FF9BC848"/>
      <color rgb="FFE8E6E9"/>
      <color rgb="FF5BF6A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46F421CA-312F-682f-3DD2-61675219B42D}">
      <x14:dxfs count="7">
        <dxf>
          <font>
            <color rgb="FF000000"/>
          </font>
          <fill>
            <gradientFill degree="90">
              <stop position="0">
                <color theme="2" tint="-0.49803155613879818"/>
              </stop>
              <stop position="1">
                <color theme="2" tint="-9.8025452436902985E-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9" tint="0.80001220740379042"/>
              </stop>
              <stop position="1">
                <color rgb="FF00B05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9BC848"/>
              </stop>
              <stop position="1">
                <color theme="9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270">
              <stop position="0">
                <color theme="9" tint="0.80001220740379042"/>
              </stop>
              <stop position="1">
                <color rgb="FF9BC848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XBOX.xlsx]C̳álculos!tbl_auto-renov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C̳álculos!$E$25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83-4EB3-894C-196865449BCC}"/>
              </c:ext>
            </c:extLst>
          </c:dPt>
          <c:dPt>
            <c:idx val="1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83-4EB3-894C-196865449BCC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83-4EB3-894C-196865449BCC}"/>
              </c:ext>
            </c:extLst>
          </c:dPt>
          <c:dPt>
            <c:idx val="3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83-4EB3-894C-196865449BCC}"/>
              </c:ext>
            </c:extLst>
          </c:dPt>
          <c:dPt>
            <c:idx val="4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83-4EB3-894C-196865449BCC}"/>
              </c:ext>
            </c:extLst>
          </c:dPt>
          <c:dPt>
            <c:idx val="5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83-4EB3-894C-196865449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C̳álculos!$D$26:$D$35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Core</c:v>
                  </c:pt>
                  <c:pt idx="2">
                    <c:v>Standard</c:v>
                  </c:pt>
                  <c:pt idx="4">
                    <c:v>Ultimate</c:v>
                  </c:pt>
                </c:lvl>
              </c:multiLvlStrCache>
            </c:multiLvlStrRef>
          </c:cat>
          <c:val>
            <c:numRef>
              <c:f>C̳álculos!$E$26:$E$35</c:f>
              <c:numCache>
                <c:formatCode>General</c:formatCode>
                <c:ptCount val="6"/>
                <c:pt idx="0">
                  <c:v>50</c:v>
                </c:pt>
                <c:pt idx="1">
                  <c:v>51</c:v>
                </c:pt>
                <c:pt idx="2">
                  <c:v>47</c:v>
                </c:pt>
                <c:pt idx="3">
                  <c:v>49</c:v>
                </c:pt>
                <c:pt idx="4">
                  <c:v>50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83-4EB3-894C-196865449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9424736"/>
        <c:axId val="1239426176"/>
      </c:barChart>
      <c:catAx>
        <c:axId val="12394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426176"/>
        <c:crosses val="autoZero"/>
        <c:auto val="1"/>
        <c:lblAlgn val="ctr"/>
        <c:lblOffset val="100"/>
        <c:noMultiLvlLbl val="0"/>
      </c:catAx>
      <c:valAx>
        <c:axId val="123942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94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chart" Target="../charts/chart1.xml"/><Relationship Id="rId7" Type="http://schemas.openxmlformats.org/officeDocument/2006/relationships/image" Target="../media/image10.sv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3341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428625</xdr:colOff>
      <xdr:row>27</xdr:row>
      <xdr:rowOff>161924</xdr:rowOff>
    </xdr:from>
    <xdr:to>
      <xdr:col>3</xdr:col>
      <xdr:colOff>149301</xdr:colOff>
      <xdr:row>31</xdr:row>
      <xdr:rowOff>152400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428625" y="54578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390526</xdr:colOff>
      <xdr:row>13</xdr:row>
      <xdr:rowOff>161925</xdr:rowOff>
    </xdr:from>
    <xdr:to>
      <xdr:col>15</xdr:col>
      <xdr:colOff>257176</xdr:colOff>
      <xdr:row>20</xdr:row>
      <xdr:rowOff>47625</xdr:rowOff>
    </xdr:to>
    <xdr:pic>
      <xdr:nvPicPr>
        <xdr:cNvPr id="2" name="Imagem 1" descr="Discount coupon icon Royalty Free Vector Image">
          <a:extLst>
            <a:ext uri="{FF2B5EF4-FFF2-40B4-BE49-F238E27FC236}">
              <a16:creationId xmlns:a16="http://schemas.microsoft.com/office/drawing/2014/main" id="{1DC9C1A9-024A-D1F8-BC03-2E5523E68A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883" b="23533"/>
        <a:stretch/>
      </xdr:blipFill>
      <xdr:spPr bwMode="auto">
        <a:xfrm>
          <a:off x="7334251" y="2790825"/>
          <a:ext cx="169545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257175</xdr:colOff>
      <xdr:row>18</xdr:row>
      <xdr:rowOff>180975</xdr:rowOff>
    </xdr:from>
    <xdr:to>
      <xdr:col>11</xdr:col>
      <xdr:colOff>381000</xdr:colOff>
      <xdr:row>26</xdr:row>
      <xdr:rowOff>57150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ADE4538-B5BD-6C13-5E3D-025A11B9F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4" t="6858" r="9714" b="9142"/>
        <a:stretch/>
      </xdr:blipFill>
      <xdr:spPr>
        <a:xfrm>
          <a:off x="5372100" y="3762375"/>
          <a:ext cx="1343025" cy="1400175"/>
        </a:xfrm>
        <a:prstGeom prst="roundRect">
          <a:avLst>
            <a:gd name="adj" fmla="val 8866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116416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116416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392907</xdr:colOff>
      <xdr:row>38</xdr:row>
      <xdr:rowOff>11906</xdr:rowOff>
    </xdr:from>
    <xdr:to>
      <xdr:col>0</xdr:col>
      <xdr:colOff>1119187</xdr:colOff>
      <xdr:row>41</xdr:row>
      <xdr:rowOff>119063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3D95C9-3D46-4E2E-9BEE-42513F3BC7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7068"/>
        <a:stretch/>
      </xdr:blipFill>
      <xdr:spPr>
        <a:xfrm>
          <a:off x="392907" y="7572375"/>
          <a:ext cx="726280" cy="678657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4</xdr:row>
      <xdr:rowOff>119063</xdr:rowOff>
    </xdr:from>
    <xdr:to>
      <xdr:col>0</xdr:col>
      <xdr:colOff>1583531</xdr:colOff>
      <xdr:row>6</xdr:row>
      <xdr:rowOff>47625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BB008AF-049B-5503-ECF8-80F5F4DD5EF2}"/>
            </a:ext>
          </a:extLst>
        </xdr:cNvPr>
        <xdr:cNvSpPr/>
      </xdr:nvSpPr>
      <xdr:spPr>
        <a:xfrm>
          <a:off x="95250" y="1190626"/>
          <a:ext cx="1488281" cy="32146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&gt; Bem-vindo, Boss!</a:t>
          </a:r>
        </a:p>
      </xdr:txBody>
    </xdr:sp>
    <xdr:clientData/>
  </xdr:twoCellAnchor>
  <xdr:twoCellAnchor editAs="absolute">
    <xdr:from>
      <xdr:col>0</xdr:col>
      <xdr:colOff>333375</xdr:colOff>
      <xdr:row>0</xdr:row>
      <xdr:rowOff>119062</xdr:rowOff>
    </xdr:from>
    <xdr:to>
      <xdr:col>0</xdr:col>
      <xdr:colOff>1273968</xdr:colOff>
      <xdr:row>3</xdr:row>
      <xdr:rowOff>297656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DF5F667-31EC-4135-9A36-7582C37163A0}"/>
            </a:ext>
          </a:extLst>
        </xdr:cNvPr>
        <xdr:cNvSpPr/>
      </xdr:nvSpPr>
      <xdr:spPr>
        <a:xfrm>
          <a:off x="333375" y="119062"/>
          <a:ext cx="940593" cy="916782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47625</xdr:colOff>
      <xdr:row>9</xdr:row>
      <xdr:rowOff>107156</xdr:rowOff>
    </xdr:from>
    <xdr:to>
      <xdr:col>0</xdr:col>
      <xdr:colOff>1595625</xdr:colOff>
      <xdr:row>16</xdr:row>
      <xdr:rowOff>59531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lan">
              <a:extLst>
                <a:ext uri="{FF2B5EF4-FFF2-40B4-BE49-F238E27FC236}">
                  <a16:creationId xmlns:a16="http://schemas.microsoft.com/office/drawing/2014/main" id="{2F3AF204-2A92-4AC6-B19C-B04FBA490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143125"/>
              <a:ext cx="15480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47624</xdr:colOff>
      <xdr:row>17</xdr:row>
      <xdr:rowOff>107157</xdr:rowOff>
    </xdr:from>
    <xdr:to>
      <xdr:col>0</xdr:col>
      <xdr:colOff>1595624</xdr:colOff>
      <xdr:row>24</xdr:row>
      <xdr:rowOff>69057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5D3C7841-BFB7-422E-B274-B5CAC1A82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3667126"/>
              <a:ext cx="15480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24</xdr:col>
      <xdr:colOff>142874</xdr:colOff>
      <xdr:row>10</xdr:row>
      <xdr:rowOff>107156</xdr:rowOff>
    </xdr:from>
    <xdr:to>
      <xdr:col>36</xdr:col>
      <xdr:colOff>321468</xdr:colOff>
      <xdr:row>27</xdr:row>
      <xdr:rowOff>35720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9EF9271-1A4E-478D-C1A9-99472477995B}"/>
            </a:ext>
          </a:extLst>
        </xdr:cNvPr>
        <xdr:cNvGrpSpPr/>
      </xdr:nvGrpSpPr>
      <xdr:grpSpPr>
        <a:xfrm>
          <a:off x="11096624" y="2333625"/>
          <a:ext cx="5036344" cy="3167064"/>
          <a:chOff x="6536531" y="3929062"/>
          <a:chExt cx="5036344" cy="316706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1849BB8-EA35-7E3B-1FEC-9D2197911DF3}"/>
              </a:ext>
            </a:extLst>
          </xdr:cNvPr>
          <xdr:cNvSpPr/>
        </xdr:nvSpPr>
        <xdr:spPr>
          <a:xfrm>
            <a:off x="6548437" y="3976688"/>
            <a:ext cx="5024437" cy="3119438"/>
          </a:xfrm>
          <a:prstGeom prst="roundRect">
            <a:avLst>
              <a:gd name="adj" fmla="val 66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A4B9607A-0E7A-45E4-9AD3-BFA1ED527775}"/>
              </a:ext>
            </a:extLst>
          </xdr:cNvPr>
          <xdr:cNvGraphicFramePr>
            <a:graphicFrameLocks/>
          </xdr:cNvGraphicFramePr>
        </xdr:nvGraphicFramePr>
        <xdr:xfrm>
          <a:off x="6727031" y="416004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21536B02-99D0-1AA2-7F59-1D93F923B828}"/>
              </a:ext>
            </a:extLst>
          </xdr:cNvPr>
          <xdr:cNvSpPr/>
        </xdr:nvSpPr>
        <xdr:spPr>
          <a:xfrm>
            <a:off x="6536531" y="3929062"/>
            <a:ext cx="5036344" cy="404813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AUTO-RENOVAÇÃO</a:t>
            </a:r>
          </a:p>
        </xdr:txBody>
      </xdr:sp>
    </xdr:grpSp>
    <xdr:clientData/>
  </xdr:twoCellAnchor>
  <xdr:twoCellAnchor>
    <xdr:from>
      <xdr:col>2</xdr:col>
      <xdr:colOff>208358</xdr:colOff>
      <xdr:row>8</xdr:row>
      <xdr:rowOff>178592</xdr:rowOff>
    </xdr:from>
    <xdr:to>
      <xdr:col>11</xdr:col>
      <xdr:colOff>386951</xdr:colOff>
      <xdr:row>17</xdr:row>
      <xdr:rowOff>130967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FEB52838-1642-3566-0FF1-47B7A5F53725}"/>
            </a:ext>
          </a:extLst>
        </xdr:cNvPr>
        <xdr:cNvGrpSpPr/>
      </xdr:nvGrpSpPr>
      <xdr:grpSpPr>
        <a:xfrm>
          <a:off x="2256233" y="2024061"/>
          <a:ext cx="3821906" cy="1666875"/>
          <a:chOff x="1928813" y="2274094"/>
          <a:chExt cx="3821906" cy="166687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CC1259A-E225-61EE-8FEE-3FA1F14D0ABB}"/>
              </a:ext>
            </a:extLst>
          </xdr:cNvPr>
          <xdr:cNvGrpSpPr/>
        </xdr:nvGrpSpPr>
        <xdr:grpSpPr>
          <a:xfrm>
            <a:off x="1928813" y="2274094"/>
            <a:ext cx="3821906" cy="1666875"/>
            <a:chOff x="3429000" y="2143125"/>
            <a:chExt cx="5036344" cy="3167064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498FD5E7-C2B1-CD81-1365-D9266369DCDE}"/>
                </a:ext>
              </a:extLst>
            </xdr:cNvPr>
            <xdr:cNvSpPr/>
          </xdr:nvSpPr>
          <xdr:spPr>
            <a:xfrm>
              <a:off x="3440906" y="2190751"/>
              <a:ext cx="5024437" cy="3119438"/>
            </a:xfrm>
            <a:prstGeom prst="roundRect">
              <a:avLst>
                <a:gd name="adj" fmla="val 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F9871B05-1AA9-9820-A749-ED34D4340298}"/>
                </a:ext>
              </a:extLst>
            </xdr:cNvPr>
            <xdr:cNvSpPr/>
          </xdr:nvSpPr>
          <xdr:spPr>
            <a:xfrm>
              <a:off x="3429000" y="2143125"/>
              <a:ext cx="5036344" cy="837009"/>
            </a:xfrm>
            <a:prstGeom prst="round2Same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ARRECADAÇÃO</a:t>
              </a:r>
              <a:r>
                <a:rPr lang="pt-BR" sz="1400" b="1" baseline="0"/>
                <a:t> EA PLAY SEASON PASS</a:t>
              </a:r>
              <a:endParaRPr lang="pt-BR" sz="1400" b="1"/>
            </a:p>
          </xdr:txBody>
        </xdr:sp>
      </xdr:grp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A021D98E-91DF-4701-BAB2-87938A6975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5033" y="2667000"/>
            <a:ext cx="1219200" cy="1219200"/>
          </a:xfrm>
          <a:prstGeom prst="rect">
            <a:avLst/>
          </a:prstGeom>
        </xdr:spPr>
      </xdr:pic>
      <xdr:sp macro="" textlink="C̳álculos!B12">
        <xdr:nvSpPr>
          <xdr:cNvPr id="27" name="Retângulo 26">
            <a:extLst>
              <a:ext uri="{FF2B5EF4-FFF2-40B4-BE49-F238E27FC236}">
                <a16:creationId xmlns:a16="http://schemas.microsoft.com/office/drawing/2014/main" id="{A1F27BDA-DF00-AA73-B8F3-5990CF905F9B}"/>
              </a:ext>
            </a:extLst>
          </xdr:cNvPr>
          <xdr:cNvSpPr/>
        </xdr:nvSpPr>
        <xdr:spPr>
          <a:xfrm>
            <a:off x="3333749" y="2976562"/>
            <a:ext cx="2250281" cy="619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37274EE-9084-4A85-95F1-68214FFEA0D5}" type="TxLink">
              <a:rPr lang="en-US" sz="2400" b="1" i="0" u="none" strike="noStrike">
                <a:solidFill>
                  <a:schemeClr val="tx1"/>
                </a:solidFill>
                <a:latin typeface="Aptos Narrow"/>
              </a:rPr>
              <a:pPr algn="ctr"/>
              <a:t>R$ 2.940,00</a:t>
            </a:fld>
            <a:endParaRPr lang="pt-BR" sz="2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208358</xdr:colOff>
      <xdr:row>20</xdr:row>
      <xdr:rowOff>47625</xdr:rowOff>
    </xdr:from>
    <xdr:to>
      <xdr:col>11</xdr:col>
      <xdr:colOff>386951</xdr:colOff>
      <xdr:row>29</xdr:row>
      <xdr:rowOff>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A30B9BF9-9C50-BE58-C4D6-C109BD6BA66F}"/>
            </a:ext>
          </a:extLst>
        </xdr:cNvPr>
        <xdr:cNvGrpSpPr/>
      </xdr:nvGrpSpPr>
      <xdr:grpSpPr>
        <a:xfrm>
          <a:off x="2256233" y="4179094"/>
          <a:ext cx="3821906" cy="1666875"/>
          <a:chOff x="6905625" y="4107656"/>
          <a:chExt cx="3821906" cy="1666875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94FB7BED-B0E6-BB98-4CED-9CBBE2E7412E}"/>
              </a:ext>
            </a:extLst>
          </xdr:cNvPr>
          <xdr:cNvGrpSpPr/>
        </xdr:nvGrpSpPr>
        <xdr:grpSpPr>
          <a:xfrm>
            <a:off x="6905625" y="4107656"/>
            <a:ext cx="3821906" cy="1666875"/>
            <a:chOff x="3429000" y="2143125"/>
            <a:chExt cx="5036344" cy="3167064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3B5BBA0F-F9C4-2754-DD9D-2D750E4EAC12}"/>
                </a:ext>
              </a:extLst>
            </xdr:cNvPr>
            <xdr:cNvSpPr/>
          </xdr:nvSpPr>
          <xdr:spPr>
            <a:xfrm>
              <a:off x="3440906" y="2190751"/>
              <a:ext cx="5024437" cy="3119438"/>
            </a:xfrm>
            <a:prstGeom prst="roundRect">
              <a:avLst>
                <a:gd name="adj" fmla="val 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4" name="Retângulo: Cantos Superiores Arredondados 33">
              <a:extLst>
                <a:ext uri="{FF2B5EF4-FFF2-40B4-BE49-F238E27FC236}">
                  <a16:creationId xmlns:a16="http://schemas.microsoft.com/office/drawing/2014/main" id="{BBEF5918-5B14-3541-BE18-6C0E72B60866}"/>
                </a:ext>
              </a:extLst>
            </xdr:cNvPr>
            <xdr:cNvSpPr/>
          </xdr:nvSpPr>
          <xdr:spPr>
            <a:xfrm>
              <a:off x="3429000" y="2143125"/>
              <a:ext cx="5036344" cy="837009"/>
            </a:xfrm>
            <a:prstGeom prst="round2Same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ARRECADAÇÃO</a:t>
              </a:r>
              <a:r>
                <a:rPr lang="pt-BR" sz="1400" b="1" baseline="0"/>
                <a:t> MINECRAFT SEASON PASS</a:t>
              </a:r>
              <a:endParaRPr lang="pt-BR" sz="1400" b="1"/>
            </a:p>
          </xdr:txBody>
        </xdr:sp>
      </xdr:grpSp>
      <xdr:sp macro="" textlink="C̳álculos!B22">
        <xdr:nvSpPr>
          <xdr:cNvPr id="32" name="Retângulo 31">
            <a:extLst>
              <a:ext uri="{FF2B5EF4-FFF2-40B4-BE49-F238E27FC236}">
                <a16:creationId xmlns:a16="http://schemas.microsoft.com/office/drawing/2014/main" id="{C3DC5F35-F935-27AC-242D-15817762ED94}"/>
              </a:ext>
            </a:extLst>
          </xdr:cNvPr>
          <xdr:cNvSpPr/>
        </xdr:nvSpPr>
        <xdr:spPr>
          <a:xfrm>
            <a:off x="8405812" y="4857749"/>
            <a:ext cx="2250281" cy="619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3D69609-AC3B-476F-AEBC-C70808DB2454}" type="TxLink">
              <a:rPr lang="en-US" sz="2400" b="1" i="0" u="none" strike="noStrike">
                <a:solidFill>
                  <a:srgbClr val="000000"/>
                </a:solidFill>
                <a:latin typeface="Aptos Narrow"/>
              </a:rPr>
              <a:pPr algn="ctr"/>
              <a:t>R$ 3.880,00</a:t>
            </a:fld>
            <a:endParaRPr lang="pt-BR" sz="4800" b="1">
              <a:solidFill>
                <a:schemeClr val="tx1"/>
              </a:solidFill>
            </a:endParaRPr>
          </a:p>
        </xdr:txBody>
      </xdr:sp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C88E405A-6BEB-4174-9124-4D1DC713729A}"/>
              </a:ext>
            </a:extLst>
          </xdr:cNvPr>
          <xdr:cNvGrpSpPr/>
        </xdr:nvGrpSpPr>
        <xdr:grpSpPr>
          <a:xfrm>
            <a:off x="7155657" y="4810125"/>
            <a:ext cx="1309687" cy="607219"/>
            <a:chOff x="3495675" y="5400674"/>
            <a:chExt cx="1549476" cy="752476"/>
          </a:xfrm>
        </xdr:grpSpPr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7FC8E04F-6063-5C96-9802-AEC36D6936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7" name="Gráfico 36">
              <a:extLst>
                <a:ext uri="{FF2B5EF4-FFF2-40B4-BE49-F238E27FC236}">
                  <a16:creationId xmlns:a16="http://schemas.microsoft.com/office/drawing/2014/main" id="{B3C91375-E793-1217-BCE1-830D25ACFF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330397</xdr:colOff>
      <xdr:row>8</xdr:row>
      <xdr:rowOff>178592</xdr:rowOff>
    </xdr:from>
    <xdr:to>
      <xdr:col>23</xdr:col>
      <xdr:colOff>104178</xdr:colOff>
      <xdr:row>17</xdr:row>
      <xdr:rowOff>130967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61C292E6-14F9-30C0-A217-BAAF6B4A2688}"/>
            </a:ext>
          </a:extLst>
        </xdr:cNvPr>
        <xdr:cNvGrpSpPr/>
      </xdr:nvGrpSpPr>
      <xdr:grpSpPr>
        <a:xfrm>
          <a:off x="6831210" y="2024061"/>
          <a:ext cx="3821906" cy="1666875"/>
          <a:chOff x="15287625" y="2583656"/>
          <a:chExt cx="3821906" cy="1666875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DE445A56-04E8-4719-6A8C-ACB14F1E5A6A}"/>
              </a:ext>
            </a:extLst>
          </xdr:cNvPr>
          <xdr:cNvGrpSpPr/>
        </xdr:nvGrpSpPr>
        <xdr:grpSpPr>
          <a:xfrm>
            <a:off x="15287625" y="2583656"/>
            <a:ext cx="3821906" cy="1666875"/>
            <a:chOff x="3429000" y="2143125"/>
            <a:chExt cx="5036344" cy="3167064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AC4D37EC-4A73-8800-AB2A-FD7D82837904}"/>
                </a:ext>
              </a:extLst>
            </xdr:cNvPr>
            <xdr:cNvSpPr/>
          </xdr:nvSpPr>
          <xdr:spPr>
            <a:xfrm>
              <a:off x="3440906" y="2190751"/>
              <a:ext cx="5024437" cy="3119438"/>
            </a:xfrm>
            <a:prstGeom prst="roundRect">
              <a:avLst>
                <a:gd name="adj" fmla="val 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5" name="Retângulo: Cantos Superiores Arredondados 44">
              <a:extLst>
                <a:ext uri="{FF2B5EF4-FFF2-40B4-BE49-F238E27FC236}">
                  <a16:creationId xmlns:a16="http://schemas.microsoft.com/office/drawing/2014/main" id="{59C464E3-4CEA-E191-F2B7-F9B9634E4AEF}"/>
                </a:ext>
              </a:extLst>
            </xdr:cNvPr>
            <xdr:cNvSpPr/>
          </xdr:nvSpPr>
          <xdr:spPr>
            <a:xfrm>
              <a:off x="3429000" y="2143125"/>
              <a:ext cx="5036344" cy="837009"/>
            </a:xfrm>
            <a:prstGeom prst="round2Same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</a:t>
              </a:r>
              <a:r>
                <a:rPr lang="pt-BR" sz="1400" b="1" baseline="0"/>
                <a:t> DESCONTO APLICADO</a:t>
              </a:r>
            </a:p>
          </xdr:txBody>
        </xdr:sp>
      </xdr:grpSp>
      <xdr:sp macro="" textlink="C̳álculos!E2">
        <xdr:nvSpPr>
          <xdr:cNvPr id="43" name="Retângulo 42">
            <a:extLst>
              <a:ext uri="{FF2B5EF4-FFF2-40B4-BE49-F238E27FC236}">
                <a16:creationId xmlns:a16="http://schemas.microsoft.com/office/drawing/2014/main" id="{A4BC587E-A556-3DDD-40E9-85A057806BEC}"/>
              </a:ext>
            </a:extLst>
          </xdr:cNvPr>
          <xdr:cNvSpPr/>
        </xdr:nvSpPr>
        <xdr:spPr>
          <a:xfrm>
            <a:off x="16692561" y="3286124"/>
            <a:ext cx="2250281" cy="619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93106E6-D32F-450C-9833-96EB1AADDF39}" type="TxLink">
              <a:rPr lang="en-US" sz="2400" b="1" i="0" u="none" strike="noStrike">
                <a:solidFill>
                  <a:srgbClr val="000000"/>
                </a:solidFill>
                <a:latin typeface="Aptos Narrow"/>
              </a:rPr>
              <a:pPr algn="ctr"/>
              <a:t>R$ 2.122,00</a:t>
            </a:fld>
            <a:endParaRPr lang="pt-BR" sz="4800" b="1">
              <a:solidFill>
                <a:schemeClr val="tx1"/>
              </a:solidFill>
            </a:endParaRPr>
          </a:p>
        </xdr:txBody>
      </xdr:sp>
      <xdr:pic>
        <xdr:nvPicPr>
          <xdr:cNvPr id="39" name="Imagem 38" descr="Discount coupon icon Royalty Free Vector Image">
            <a:extLst>
              <a:ext uri="{FF2B5EF4-FFF2-40B4-BE49-F238E27FC236}">
                <a16:creationId xmlns:a16="http://schemas.microsoft.com/office/drawing/2014/main" id="{E84E1456-1876-4C6F-A7E2-5AFF607DF2E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61" t="17686" r="7864" b="25744"/>
          <a:stretch/>
        </xdr:blipFill>
        <xdr:spPr bwMode="auto">
          <a:xfrm>
            <a:off x="15418594" y="3119438"/>
            <a:ext cx="1452563" cy="10358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330397</xdr:colOff>
      <xdr:row>20</xdr:row>
      <xdr:rowOff>47625</xdr:rowOff>
    </xdr:from>
    <xdr:to>
      <xdr:col>23</xdr:col>
      <xdr:colOff>104178</xdr:colOff>
      <xdr:row>29</xdr:row>
      <xdr:rowOff>0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BDDFC40B-135F-B03D-DBB0-918F052240AE}"/>
            </a:ext>
          </a:extLst>
        </xdr:cNvPr>
        <xdr:cNvGrpSpPr/>
      </xdr:nvGrpSpPr>
      <xdr:grpSpPr>
        <a:xfrm>
          <a:off x="6831210" y="4179094"/>
          <a:ext cx="3821906" cy="1666875"/>
          <a:chOff x="6846094" y="4595813"/>
          <a:chExt cx="3821906" cy="1666875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2FC32441-061E-1942-7458-56F5302EAB75}"/>
              </a:ext>
            </a:extLst>
          </xdr:cNvPr>
          <xdr:cNvGrpSpPr/>
        </xdr:nvGrpSpPr>
        <xdr:grpSpPr>
          <a:xfrm>
            <a:off x="6846094" y="4595813"/>
            <a:ext cx="3821906" cy="1666875"/>
            <a:chOff x="3429000" y="2143125"/>
            <a:chExt cx="5036344" cy="3167064"/>
          </a:xfrm>
        </xdr:grpSpPr>
        <xdr:sp macro="" textlink="">
          <xdr:nvSpPr>
            <xdr:cNvPr id="51" name="Retângulo: Cantos Arredondados 50">
              <a:extLst>
                <a:ext uri="{FF2B5EF4-FFF2-40B4-BE49-F238E27FC236}">
                  <a16:creationId xmlns:a16="http://schemas.microsoft.com/office/drawing/2014/main" id="{7282266E-D025-D1C9-2602-568146488D4F}"/>
                </a:ext>
              </a:extLst>
            </xdr:cNvPr>
            <xdr:cNvSpPr/>
          </xdr:nvSpPr>
          <xdr:spPr>
            <a:xfrm>
              <a:off x="3440906" y="2190751"/>
              <a:ext cx="5024437" cy="3119438"/>
            </a:xfrm>
            <a:prstGeom prst="roundRect">
              <a:avLst>
                <a:gd name="adj" fmla="val 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2" name="Retângulo: Cantos Superiores Arredondados 51">
              <a:extLst>
                <a:ext uri="{FF2B5EF4-FFF2-40B4-BE49-F238E27FC236}">
                  <a16:creationId xmlns:a16="http://schemas.microsoft.com/office/drawing/2014/main" id="{5C3B6BB1-257D-1F04-EE8D-8588256A4B10}"/>
                </a:ext>
              </a:extLst>
            </xdr:cNvPr>
            <xdr:cNvSpPr/>
          </xdr:nvSpPr>
          <xdr:spPr>
            <a:xfrm>
              <a:off x="3429000" y="2143125"/>
              <a:ext cx="5036344" cy="837009"/>
            </a:xfrm>
            <a:prstGeom prst="round2Same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</a:t>
              </a:r>
              <a:r>
                <a:rPr lang="pt-BR" sz="1400" b="1" baseline="0"/>
                <a:t> ARRECADADO</a:t>
              </a:r>
            </a:p>
          </xdr:txBody>
        </xdr:sp>
      </xdr:grpSp>
      <xdr:sp macro="" textlink="C̳álculos!E12">
        <xdr:nvSpPr>
          <xdr:cNvPr id="49" name="Retângulo 48">
            <a:extLst>
              <a:ext uri="{FF2B5EF4-FFF2-40B4-BE49-F238E27FC236}">
                <a16:creationId xmlns:a16="http://schemas.microsoft.com/office/drawing/2014/main" id="{6C366023-E36B-E992-A923-858EB24A2498}"/>
              </a:ext>
            </a:extLst>
          </xdr:cNvPr>
          <xdr:cNvSpPr/>
        </xdr:nvSpPr>
        <xdr:spPr>
          <a:xfrm>
            <a:off x="8060530" y="5298281"/>
            <a:ext cx="2250281" cy="619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6B36FB1-E089-42F7-B518-2E2F5984C040}" type="TxLink">
              <a:rPr lang="en-US" sz="2400" b="1" i="0" u="none" strike="noStrike">
                <a:solidFill>
                  <a:srgbClr val="000000"/>
                </a:solidFill>
                <a:latin typeface="Aptos Narrow"/>
              </a:rPr>
              <a:pPr algn="ctr"/>
              <a:t>R$ 7.633,00</a:t>
            </a:fld>
            <a:endParaRPr lang="pt-BR" sz="8800" b="1">
              <a:solidFill>
                <a:schemeClr val="tx1"/>
              </a:solidFill>
            </a:endParaRPr>
          </a:p>
        </xdr:txBody>
      </xdr:sp>
      <xdr:pic>
        <xdr:nvPicPr>
          <xdr:cNvPr id="54" name="Imagem 53">
            <a:extLst>
              <a:ext uri="{FF2B5EF4-FFF2-40B4-BE49-F238E27FC236}">
                <a16:creationId xmlns:a16="http://schemas.microsoft.com/office/drawing/2014/main" id="{41B1AB44-74E6-4A82-A7C2-55CF697B2FF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714" t="6858" r="9714" b="9142"/>
          <a:stretch/>
        </xdr:blipFill>
        <xdr:spPr>
          <a:xfrm>
            <a:off x="7131845" y="5119688"/>
            <a:ext cx="936463" cy="976312"/>
          </a:xfrm>
          <a:prstGeom prst="roundRect">
            <a:avLst>
              <a:gd name="adj" fmla="val 8866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Francisco" refreshedDate="45827.016451388889" createdVersion="8" refreshedVersion="8" minRefreshableVersion="3" recordCount="296" xr:uid="{3990676B-8C88-4242-8083-581E97FC0DF4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 count="4">
        <n v="15"/>
        <n v="5"/>
        <n v="10"/>
        <m/>
      </sharedItems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 count="3">
        <s v="Yes"/>
        <s v="No"/>
        <m/>
      </sharedItems>
    </cacheField>
    <cacheField name="EA Play Season Pass_x000a_Price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948099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s v="João Silva"/>
    <x v="0"/>
    <d v="2024-01-01T00:00:00"/>
    <x v="0"/>
    <x v="0"/>
    <x v="0"/>
    <x v="0"/>
    <n v="30"/>
    <s v="Yes"/>
    <n v="20"/>
    <n v="5"/>
    <n v="60"/>
  </r>
  <r>
    <n v="3232"/>
    <s v="Maria Oliveira"/>
    <x v="1"/>
    <d v="2024-01-15T00:00:00"/>
    <x v="1"/>
    <x v="1"/>
    <x v="1"/>
    <x v="1"/>
    <s v="-"/>
    <s v="No"/>
    <n v="0"/>
    <n v="0"/>
    <n v="5"/>
  </r>
  <r>
    <n v="3233"/>
    <s v="Lucas Fernandes"/>
    <x v="2"/>
    <d v="2024-02-10T00:00:00"/>
    <x v="0"/>
    <x v="2"/>
    <x v="2"/>
    <x v="1"/>
    <s v="-"/>
    <s v="Yes"/>
    <n v="20"/>
    <n v="10"/>
    <n v="20"/>
  </r>
  <r>
    <n v="3234"/>
    <s v="Ana Souza"/>
    <x v="0"/>
    <d v="2024-02-20T00:00:00"/>
    <x v="1"/>
    <x v="0"/>
    <x v="0"/>
    <x v="0"/>
    <n v="30"/>
    <s v="Yes"/>
    <n v="20"/>
    <n v="3"/>
    <n v="62"/>
  </r>
  <r>
    <n v="3235"/>
    <s v="Pedro Gonçalves"/>
    <x v="1"/>
    <d v="2024-03-05T00:00:00"/>
    <x v="0"/>
    <x v="1"/>
    <x v="0"/>
    <x v="1"/>
    <s v="-"/>
    <s v="No"/>
    <n v="0"/>
    <n v="1"/>
    <n v="4"/>
  </r>
  <r>
    <n v="3236"/>
    <s v="Felipe Costa"/>
    <x v="2"/>
    <d v="2024-03-02T00:00:00"/>
    <x v="1"/>
    <x v="2"/>
    <x v="0"/>
    <x v="1"/>
    <s v="-"/>
    <s v="Yes"/>
    <n v="20"/>
    <n v="2"/>
    <n v="28"/>
  </r>
  <r>
    <n v="3237"/>
    <s v="Camila Ribeiro"/>
    <x v="0"/>
    <d v="2024-03-03T00:00:00"/>
    <x v="0"/>
    <x v="0"/>
    <x v="2"/>
    <x v="0"/>
    <n v="30"/>
    <s v="Yes"/>
    <n v="20"/>
    <n v="10"/>
    <n v="55"/>
  </r>
  <r>
    <n v="3238"/>
    <s v="André Mendes"/>
    <x v="1"/>
    <d v="2024-03-04T00:00:00"/>
    <x v="0"/>
    <x v="1"/>
    <x v="1"/>
    <x v="1"/>
    <s v="-"/>
    <s v="No"/>
    <n v="0"/>
    <n v="0"/>
    <n v="5"/>
  </r>
  <r>
    <n v="3239"/>
    <s v="Sofia Almeida"/>
    <x v="0"/>
    <d v="2024-03-05T00:00:00"/>
    <x v="1"/>
    <x v="0"/>
    <x v="0"/>
    <x v="0"/>
    <n v="30"/>
    <s v="Yes"/>
    <n v="20"/>
    <n v="5"/>
    <n v="60"/>
  </r>
  <r>
    <n v="3240"/>
    <s v="Bruno Martins"/>
    <x v="2"/>
    <d v="2024-03-06T00:00:00"/>
    <x v="0"/>
    <x v="2"/>
    <x v="2"/>
    <x v="1"/>
    <s v="-"/>
    <s v="Yes"/>
    <n v="20"/>
    <n v="15"/>
    <n v="15"/>
  </r>
  <r>
    <n v="3241"/>
    <s v="Rita Castro"/>
    <x v="1"/>
    <d v="2024-03-07T00:00:00"/>
    <x v="1"/>
    <x v="1"/>
    <x v="0"/>
    <x v="1"/>
    <s v="-"/>
    <s v="No"/>
    <n v="0"/>
    <n v="1"/>
    <n v="4"/>
  </r>
  <r>
    <n v="3242"/>
    <s v="Marco Túlio"/>
    <x v="0"/>
    <d v="2024-03-08T00:00:00"/>
    <x v="0"/>
    <x v="0"/>
    <x v="1"/>
    <x v="0"/>
    <n v="30"/>
    <s v="Yes"/>
    <n v="20"/>
    <n v="20"/>
    <n v="45"/>
  </r>
  <r>
    <n v="3243"/>
    <s v="Lívia Silveira"/>
    <x v="2"/>
    <d v="2024-03-09T00:00:00"/>
    <x v="1"/>
    <x v="2"/>
    <x v="0"/>
    <x v="1"/>
    <s v="-"/>
    <s v="Yes"/>
    <n v="20"/>
    <n v="10"/>
    <n v="20"/>
  </r>
  <r>
    <n v="3244"/>
    <s v="Diogo Sousa"/>
    <x v="1"/>
    <d v="2024-03-10T00:00:00"/>
    <x v="0"/>
    <x v="1"/>
    <x v="2"/>
    <x v="1"/>
    <s v="-"/>
    <s v="No"/>
    <n v="0"/>
    <n v="0"/>
    <n v="5"/>
  </r>
  <r>
    <n v="3245"/>
    <s v="Fernanda Lima"/>
    <x v="0"/>
    <d v="2024-03-11T00:00:00"/>
    <x v="1"/>
    <x v="0"/>
    <x v="0"/>
    <x v="0"/>
    <n v="30"/>
    <s v="Yes"/>
    <n v="20"/>
    <n v="8"/>
    <n v="57"/>
  </r>
  <r>
    <n v="3246"/>
    <s v="Caio Pereira"/>
    <x v="2"/>
    <d v="2024-03-12T00:00:00"/>
    <x v="0"/>
    <x v="2"/>
    <x v="1"/>
    <x v="1"/>
    <s v="-"/>
    <s v="Yes"/>
    <n v="20"/>
    <n v="12"/>
    <n v="18"/>
  </r>
  <r>
    <n v="3247"/>
    <s v="Beatriz Gomes"/>
    <x v="1"/>
    <d v="2024-03-13T00:00:00"/>
    <x v="1"/>
    <x v="1"/>
    <x v="0"/>
    <x v="1"/>
    <s v="-"/>
    <s v="No"/>
    <n v="0"/>
    <n v="2"/>
    <n v="3"/>
  </r>
  <r>
    <n v="3248"/>
    <s v="Cesar Oliveira"/>
    <x v="0"/>
    <d v="2024-03-14T00:00:00"/>
    <x v="0"/>
    <x v="0"/>
    <x v="2"/>
    <x v="0"/>
    <n v="30"/>
    <s v="Yes"/>
    <n v="20"/>
    <n v="7"/>
    <n v="58"/>
  </r>
  <r>
    <n v="3249"/>
    <s v="Débora Machado"/>
    <x v="2"/>
    <d v="2024-03-15T00:00:00"/>
    <x v="1"/>
    <x v="2"/>
    <x v="0"/>
    <x v="1"/>
    <s v="-"/>
    <s v="Yes"/>
    <n v="20"/>
    <n v="5"/>
    <n v="25"/>
  </r>
  <r>
    <n v="3250"/>
    <s v="Eduardo Vargas"/>
    <x v="1"/>
    <d v="2024-03-16T00:00:00"/>
    <x v="0"/>
    <x v="1"/>
    <x v="1"/>
    <x v="1"/>
    <s v="-"/>
    <s v="No"/>
    <n v="0"/>
    <n v="0"/>
    <n v="5"/>
  </r>
  <r>
    <n v="3251"/>
    <s v="Gabriela Santos"/>
    <x v="0"/>
    <d v="2024-03-17T00:00:00"/>
    <x v="1"/>
    <x v="0"/>
    <x v="0"/>
    <x v="0"/>
    <n v="30"/>
    <s v="Yes"/>
    <n v="20"/>
    <n v="3"/>
    <n v="62"/>
  </r>
  <r>
    <n v="3252"/>
    <s v="Henrique Dias"/>
    <x v="2"/>
    <d v="2024-03-18T00:00:00"/>
    <x v="0"/>
    <x v="2"/>
    <x v="2"/>
    <x v="1"/>
    <s v="-"/>
    <s v="Yes"/>
    <n v="20"/>
    <n v="15"/>
    <n v="15"/>
  </r>
  <r>
    <n v="3253"/>
    <s v="Isabela Moreira"/>
    <x v="1"/>
    <d v="2024-03-19T00:00:00"/>
    <x v="1"/>
    <x v="1"/>
    <x v="0"/>
    <x v="1"/>
    <s v="-"/>
    <s v="No"/>
    <n v="0"/>
    <n v="1"/>
    <n v="4"/>
  </r>
  <r>
    <n v="3254"/>
    <s v="Joaquim Barbosa"/>
    <x v="0"/>
    <d v="2024-03-20T00:00:00"/>
    <x v="0"/>
    <x v="0"/>
    <x v="1"/>
    <x v="0"/>
    <n v="30"/>
    <s v="Yes"/>
    <n v="20"/>
    <n v="20"/>
    <n v="45"/>
  </r>
  <r>
    <n v="3255"/>
    <s v="Lara Rocha"/>
    <x v="2"/>
    <d v="2024-03-21T00:00:00"/>
    <x v="1"/>
    <x v="2"/>
    <x v="0"/>
    <x v="1"/>
    <s v="-"/>
    <s v="Yes"/>
    <n v="20"/>
    <n v="10"/>
    <n v="20"/>
  </r>
  <r>
    <n v="3256"/>
    <s v="Matheus Silva"/>
    <x v="1"/>
    <d v="2024-03-22T00:00:00"/>
    <x v="0"/>
    <x v="1"/>
    <x v="2"/>
    <x v="1"/>
    <s v="-"/>
    <s v="No"/>
    <n v="0"/>
    <n v="0"/>
    <n v="5"/>
  </r>
  <r>
    <n v="3257"/>
    <s v="Nicole Costa"/>
    <x v="0"/>
    <d v="2024-03-23T00:00:00"/>
    <x v="1"/>
    <x v="0"/>
    <x v="0"/>
    <x v="0"/>
    <n v="30"/>
    <s v="Yes"/>
    <n v="20"/>
    <n v="5"/>
    <n v="60"/>
  </r>
  <r>
    <n v="3258"/>
    <s v="Otávio Mendonça"/>
    <x v="2"/>
    <d v="2024-03-24T00:00:00"/>
    <x v="0"/>
    <x v="2"/>
    <x v="1"/>
    <x v="1"/>
    <s v="-"/>
    <s v="Yes"/>
    <n v="20"/>
    <n v="15"/>
    <n v="15"/>
  </r>
  <r>
    <n v="3259"/>
    <s v="Paula Ferreira"/>
    <x v="1"/>
    <d v="2024-03-25T00:00:00"/>
    <x v="1"/>
    <x v="1"/>
    <x v="0"/>
    <x v="1"/>
    <s v="-"/>
    <s v="No"/>
    <n v="0"/>
    <n v="1"/>
    <n v="4"/>
  </r>
  <r>
    <n v="3260"/>
    <s v="Raquel Alves"/>
    <x v="0"/>
    <d v="2024-03-26T00:00:00"/>
    <x v="0"/>
    <x v="0"/>
    <x v="2"/>
    <x v="0"/>
    <n v="30"/>
    <s v="Yes"/>
    <n v="20"/>
    <n v="7"/>
    <n v="58"/>
  </r>
  <r>
    <n v="3261"/>
    <s v="Samuel Pires"/>
    <x v="2"/>
    <d v="2024-03-27T00:00:00"/>
    <x v="1"/>
    <x v="2"/>
    <x v="0"/>
    <x v="1"/>
    <s v="-"/>
    <s v="Yes"/>
    <n v="20"/>
    <n v="10"/>
    <n v="20"/>
  </r>
  <r>
    <n v="3262"/>
    <s v="Tânia Barros"/>
    <x v="1"/>
    <d v="2024-03-28T00:00:00"/>
    <x v="0"/>
    <x v="1"/>
    <x v="1"/>
    <x v="1"/>
    <s v="-"/>
    <s v="No"/>
    <n v="0"/>
    <n v="0"/>
    <n v="5"/>
  </r>
  <r>
    <n v="3263"/>
    <s v="Vinicius Lima"/>
    <x v="0"/>
    <d v="2024-03-29T00:00:00"/>
    <x v="1"/>
    <x v="0"/>
    <x v="0"/>
    <x v="0"/>
    <n v="30"/>
    <s v="Yes"/>
    <n v="20"/>
    <n v="3"/>
    <n v="62"/>
  </r>
  <r>
    <n v="3264"/>
    <s v="Yasmin Teixeira"/>
    <x v="2"/>
    <d v="2024-03-30T00:00:00"/>
    <x v="0"/>
    <x v="2"/>
    <x v="2"/>
    <x v="1"/>
    <s v="-"/>
    <s v="Yes"/>
    <n v="20"/>
    <n v="15"/>
    <n v="15"/>
  </r>
  <r>
    <n v="3265"/>
    <s v="Zé Carlos"/>
    <x v="1"/>
    <d v="2024-03-31T00:00:00"/>
    <x v="1"/>
    <x v="1"/>
    <x v="0"/>
    <x v="1"/>
    <s v="-"/>
    <s v="No"/>
    <n v="0"/>
    <n v="1"/>
    <n v="4"/>
  </r>
  <r>
    <n v="3266"/>
    <s v="Amanda Nogueira"/>
    <x v="1"/>
    <d v="2024-04-01T00:00:00"/>
    <x v="0"/>
    <x v="1"/>
    <x v="0"/>
    <x v="1"/>
    <s v="-"/>
    <s v="No"/>
    <n v="0"/>
    <n v="0"/>
    <n v="5"/>
  </r>
  <r>
    <n v="3267"/>
    <s v="Bruno Cavalheiro"/>
    <x v="0"/>
    <d v="2024-04-02T00:00:00"/>
    <x v="1"/>
    <x v="0"/>
    <x v="2"/>
    <x v="0"/>
    <n v="30"/>
    <s v="Yes"/>
    <n v="20"/>
    <n v="7"/>
    <n v="58"/>
  </r>
  <r>
    <n v="3268"/>
    <s v="Carla Dias"/>
    <x v="2"/>
    <d v="2024-04-03T00:00:00"/>
    <x v="0"/>
    <x v="2"/>
    <x v="1"/>
    <x v="1"/>
    <s v="-"/>
    <s v="Yes"/>
    <n v="20"/>
    <n v="10"/>
    <n v="20"/>
  </r>
  <r>
    <n v="3269"/>
    <s v="Diego Fontes"/>
    <x v="1"/>
    <d v="2024-04-04T00:00:00"/>
    <x v="1"/>
    <x v="1"/>
    <x v="2"/>
    <x v="1"/>
    <s v="-"/>
    <s v="No"/>
    <n v="0"/>
    <n v="1"/>
    <n v="4"/>
  </r>
  <r>
    <n v="3270"/>
    <s v="Eunice Lima"/>
    <x v="0"/>
    <d v="2024-04-05T00:00:00"/>
    <x v="0"/>
    <x v="0"/>
    <x v="0"/>
    <x v="0"/>
    <n v="30"/>
    <s v="Yes"/>
    <n v="20"/>
    <n v="15"/>
    <n v="50"/>
  </r>
  <r>
    <n v="3271"/>
    <s v="Fábio Martins"/>
    <x v="2"/>
    <d v="2024-04-06T00:00:00"/>
    <x v="1"/>
    <x v="2"/>
    <x v="0"/>
    <x v="1"/>
    <s v="-"/>
    <s v="Yes"/>
    <n v="20"/>
    <n v="5"/>
    <n v="25"/>
  </r>
  <r>
    <n v="3272"/>
    <s v="Gisele Araújo"/>
    <x v="1"/>
    <d v="2024-04-07T00:00:00"/>
    <x v="0"/>
    <x v="1"/>
    <x v="1"/>
    <x v="1"/>
    <s v="-"/>
    <s v="No"/>
    <n v="0"/>
    <n v="0"/>
    <n v="5"/>
  </r>
  <r>
    <n v="3273"/>
    <s v="Hélio Castro"/>
    <x v="0"/>
    <d v="2024-04-08T00:00:00"/>
    <x v="1"/>
    <x v="0"/>
    <x v="2"/>
    <x v="0"/>
    <n v="30"/>
    <s v="Yes"/>
    <n v="20"/>
    <n v="20"/>
    <n v="45"/>
  </r>
  <r>
    <n v="3274"/>
    <s v="Ingrid Menezes"/>
    <x v="2"/>
    <d v="2024-04-09T00:00:00"/>
    <x v="0"/>
    <x v="2"/>
    <x v="2"/>
    <x v="1"/>
    <s v="-"/>
    <s v="Yes"/>
    <n v="20"/>
    <n v="12"/>
    <n v="18"/>
  </r>
  <r>
    <n v="3275"/>
    <s v="Jorge Baptista"/>
    <x v="1"/>
    <d v="2024-04-10T00:00:00"/>
    <x v="1"/>
    <x v="1"/>
    <x v="0"/>
    <x v="1"/>
    <s v="-"/>
    <s v="No"/>
    <n v="0"/>
    <n v="2"/>
    <n v="3"/>
  </r>
  <r>
    <n v="3276"/>
    <s v="Kléber Oliveira"/>
    <x v="0"/>
    <d v="2024-04-11T00:00:00"/>
    <x v="0"/>
    <x v="0"/>
    <x v="1"/>
    <x v="0"/>
    <n v="30"/>
    <s v="Yes"/>
    <n v="20"/>
    <n v="5"/>
    <n v="60"/>
  </r>
  <r>
    <n v="3277"/>
    <s v="Luciana Freitas"/>
    <x v="2"/>
    <d v="2024-04-12T00:00:00"/>
    <x v="1"/>
    <x v="2"/>
    <x v="0"/>
    <x v="1"/>
    <s v="-"/>
    <s v="Yes"/>
    <n v="20"/>
    <n v="10"/>
    <n v="20"/>
  </r>
  <r>
    <n v="3278"/>
    <s v="Márcia Eller"/>
    <x v="1"/>
    <d v="2024-04-13T00:00:00"/>
    <x v="0"/>
    <x v="1"/>
    <x v="2"/>
    <x v="1"/>
    <s v="-"/>
    <s v="No"/>
    <n v="0"/>
    <n v="0"/>
    <n v="5"/>
  </r>
  <r>
    <n v="3279"/>
    <s v="Nilo Peçanha"/>
    <x v="0"/>
    <d v="2024-04-14T00:00:00"/>
    <x v="1"/>
    <x v="0"/>
    <x v="0"/>
    <x v="0"/>
    <n v="30"/>
    <s v="Yes"/>
    <n v="20"/>
    <n v="3"/>
    <n v="62"/>
  </r>
  <r>
    <n v="3280"/>
    <s v="Oscar Neves"/>
    <x v="2"/>
    <d v="2024-04-15T00:00:00"/>
    <x v="0"/>
    <x v="2"/>
    <x v="1"/>
    <x v="1"/>
    <s v="-"/>
    <s v="Yes"/>
    <n v="20"/>
    <n v="15"/>
    <n v="15"/>
  </r>
  <r>
    <n v="3281"/>
    <s v="Patrícia Soares"/>
    <x v="1"/>
    <d v="2024-04-16T00:00:00"/>
    <x v="1"/>
    <x v="1"/>
    <x v="0"/>
    <x v="1"/>
    <s v="-"/>
    <s v="No"/>
    <n v="0"/>
    <n v="1"/>
    <n v="4"/>
  </r>
  <r>
    <n v="3282"/>
    <s v="Quirino Gonçalves"/>
    <x v="0"/>
    <d v="2024-04-17T00:00:00"/>
    <x v="0"/>
    <x v="0"/>
    <x v="2"/>
    <x v="0"/>
    <n v="30"/>
    <s v="Yes"/>
    <n v="20"/>
    <n v="7"/>
    <n v="58"/>
  </r>
  <r>
    <n v="3283"/>
    <s v="Raul Machado"/>
    <x v="2"/>
    <d v="2024-04-18T00:00:00"/>
    <x v="1"/>
    <x v="2"/>
    <x v="0"/>
    <x v="1"/>
    <s v="-"/>
    <s v="Yes"/>
    <n v="20"/>
    <n v="10"/>
    <n v="20"/>
  </r>
  <r>
    <n v="3284"/>
    <s v="Sônia Lobo"/>
    <x v="1"/>
    <d v="2024-04-19T00:00:00"/>
    <x v="0"/>
    <x v="1"/>
    <x v="1"/>
    <x v="1"/>
    <s v="-"/>
    <s v="No"/>
    <n v="0"/>
    <n v="0"/>
    <n v="5"/>
  </r>
  <r>
    <n v="3285"/>
    <s v="Tiago Ramos"/>
    <x v="0"/>
    <d v="2024-04-20T00:00:00"/>
    <x v="1"/>
    <x v="0"/>
    <x v="0"/>
    <x v="0"/>
    <n v="30"/>
    <s v="Yes"/>
    <n v="20"/>
    <n v="20"/>
    <n v="45"/>
  </r>
  <r>
    <n v="3286"/>
    <s v="Ugo Pires"/>
    <x v="2"/>
    <d v="2024-04-21T00:00:00"/>
    <x v="0"/>
    <x v="2"/>
    <x v="2"/>
    <x v="1"/>
    <s v="-"/>
    <s v="Yes"/>
    <n v="20"/>
    <n v="15"/>
    <n v="15"/>
  </r>
  <r>
    <n v="3287"/>
    <s v="Valéria Nobre"/>
    <x v="1"/>
    <d v="2024-04-22T00:00:00"/>
    <x v="1"/>
    <x v="1"/>
    <x v="0"/>
    <x v="1"/>
    <s v="-"/>
    <s v="No"/>
    <n v="0"/>
    <n v="1"/>
    <n v="4"/>
  </r>
  <r>
    <n v="3288"/>
    <s v="William Siqueira"/>
    <x v="0"/>
    <d v="2024-04-23T00:00:00"/>
    <x v="0"/>
    <x v="0"/>
    <x v="1"/>
    <x v="0"/>
    <n v="30"/>
    <s v="Yes"/>
    <n v="20"/>
    <n v="3"/>
    <n v="62"/>
  </r>
  <r>
    <n v="3289"/>
    <s v="Xuxa Meneghel"/>
    <x v="2"/>
    <d v="2024-04-24T00:00:00"/>
    <x v="1"/>
    <x v="2"/>
    <x v="0"/>
    <x v="1"/>
    <s v="-"/>
    <s v="Yes"/>
    <n v="20"/>
    <n v="10"/>
    <n v="20"/>
  </r>
  <r>
    <n v="3290"/>
    <s v="Yara Figueiredo"/>
    <x v="1"/>
    <d v="2024-04-25T00:00:00"/>
    <x v="0"/>
    <x v="1"/>
    <x v="2"/>
    <x v="1"/>
    <s v="-"/>
    <s v="No"/>
    <n v="0"/>
    <n v="0"/>
    <n v="5"/>
  </r>
  <r>
    <n v="3291"/>
    <s v="Zacarias Alves"/>
    <x v="0"/>
    <d v="2024-04-26T00:00:00"/>
    <x v="1"/>
    <x v="0"/>
    <x v="0"/>
    <x v="0"/>
    <n v="30"/>
    <s v="Yes"/>
    <n v="20"/>
    <n v="5"/>
    <n v="60"/>
  </r>
  <r>
    <n v="3292"/>
    <s v="Amanda Bynes"/>
    <x v="2"/>
    <d v="2024-04-27T00:00:00"/>
    <x v="0"/>
    <x v="2"/>
    <x v="1"/>
    <x v="1"/>
    <s v="-"/>
    <s v="Yes"/>
    <n v="20"/>
    <n v="15"/>
    <n v="15"/>
  </r>
  <r>
    <n v="3293"/>
    <s v="Bruno Mars"/>
    <x v="1"/>
    <d v="2024-04-28T00:00:00"/>
    <x v="1"/>
    <x v="1"/>
    <x v="0"/>
    <x v="1"/>
    <s v="-"/>
    <s v="No"/>
    <n v="0"/>
    <n v="1"/>
    <n v="4"/>
  </r>
  <r>
    <n v="3294"/>
    <s v="Carla Bruni"/>
    <x v="0"/>
    <d v="2024-04-29T00:00:00"/>
    <x v="0"/>
    <x v="0"/>
    <x v="2"/>
    <x v="0"/>
    <n v="30"/>
    <s v="Yes"/>
    <n v="20"/>
    <n v="20"/>
    <n v="45"/>
  </r>
  <r>
    <n v="3295"/>
    <s v="Diego Maradona"/>
    <x v="2"/>
    <d v="2024-04-30T00:00:00"/>
    <x v="1"/>
    <x v="2"/>
    <x v="0"/>
    <x v="1"/>
    <s v="-"/>
    <s v="Yes"/>
    <n v="20"/>
    <n v="5"/>
    <n v="25"/>
  </r>
  <r>
    <n v="3296"/>
    <s v="Estela Marques"/>
    <x v="1"/>
    <d v="2024-05-01T00:00:00"/>
    <x v="1"/>
    <x v="1"/>
    <x v="0"/>
    <x v="1"/>
    <s v="-"/>
    <s v="No"/>
    <n v="0"/>
    <n v="0"/>
    <n v="5"/>
  </r>
  <r>
    <n v="3297"/>
    <s v="Fábio Nobre"/>
    <x v="0"/>
    <d v="2024-05-02T00:00:00"/>
    <x v="0"/>
    <x v="0"/>
    <x v="2"/>
    <x v="0"/>
    <n v="30"/>
    <s v="Yes"/>
    <n v="20"/>
    <n v="7"/>
    <n v="58"/>
  </r>
  <r>
    <n v="3298"/>
    <s v="Gabriel Oliveira"/>
    <x v="2"/>
    <d v="2024-05-03T00:00:00"/>
    <x v="1"/>
    <x v="2"/>
    <x v="1"/>
    <x v="1"/>
    <s v="-"/>
    <s v="Yes"/>
    <n v="20"/>
    <n v="10"/>
    <n v="20"/>
  </r>
  <r>
    <n v="3299"/>
    <s v="Helena Santos"/>
    <x v="1"/>
    <d v="2024-05-04T00:00:00"/>
    <x v="0"/>
    <x v="1"/>
    <x v="2"/>
    <x v="1"/>
    <s v="-"/>
    <s v="No"/>
    <n v="0"/>
    <n v="1"/>
    <n v="4"/>
  </r>
  <r>
    <n v="3300"/>
    <s v="Ivan Carvalho"/>
    <x v="0"/>
    <d v="2024-05-05T00:00:00"/>
    <x v="1"/>
    <x v="0"/>
    <x v="0"/>
    <x v="0"/>
    <n v="30"/>
    <s v="Yes"/>
    <n v="20"/>
    <n v="15"/>
    <n v="50"/>
  </r>
  <r>
    <n v="3301"/>
    <s v="Júlia Ferreira"/>
    <x v="2"/>
    <d v="2024-05-06T00:00:00"/>
    <x v="0"/>
    <x v="2"/>
    <x v="0"/>
    <x v="1"/>
    <s v="-"/>
    <s v="Yes"/>
    <n v="20"/>
    <n v="5"/>
    <n v="25"/>
  </r>
  <r>
    <n v="3302"/>
    <s v="Karla Alves"/>
    <x v="1"/>
    <d v="2024-05-07T00:00:00"/>
    <x v="1"/>
    <x v="1"/>
    <x v="1"/>
    <x v="1"/>
    <s v="-"/>
    <s v="No"/>
    <n v="0"/>
    <n v="0"/>
    <n v="5"/>
  </r>
  <r>
    <n v="3303"/>
    <s v="Lucas Mendes"/>
    <x v="0"/>
    <d v="2024-05-08T00:00:00"/>
    <x v="0"/>
    <x v="0"/>
    <x v="2"/>
    <x v="0"/>
    <n v="30"/>
    <s v="Yes"/>
    <n v="20"/>
    <n v="20"/>
    <n v="45"/>
  </r>
  <r>
    <n v="3304"/>
    <s v="Mônica Gomes"/>
    <x v="2"/>
    <d v="2024-05-09T00:00:00"/>
    <x v="1"/>
    <x v="2"/>
    <x v="2"/>
    <x v="1"/>
    <s v="-"/>
    <s v="Yes"/>
    <n v="20"/>
    <n v="12"/>
    <n v="18"/>
  </r>
  <r>
    <n v="3305"/>
    <s v="Norberto Queiroz"/>
    <x v="1"/>
    <d v="2024-05-10T00:00:00"/>
    <x v="0"/>
    <x v="1"/>
    <x v="0"/>
    <x v="1"/>
    <s v="-"/>
    <s v="No"/>
    <n v="0"/>
    <n v="2"/>
    <n v="3"/>
  </r>
  <r>
    <n v="3306"/>
    <s v="Otávio Barros"/>
    <x v="0"/>
    <d v="2024-05-11T00:00:00"/>
    <x v="1"/>
    <x v="0"/>
    <x v="1"/>
    <x v="0"/>
    <n v="30"/>
    <s v="Yes"/>
    <n v="20"/>
    <n v="5"/>
    <n v="60"/>
  </r>
  <r>
    <n v="3307"/>
    <s v="Paula Vieira"/>
    <x v="2"/>
    <d v="2024-05-12T00:00:00"/>
    <x v="0"/>
    <x v="2"/>
    <x v="0"/>
    <x v="1"/>
    <s v="-"/>
    <s v="Yes"/>
    <n v="20"/>
    <n v="10"/>
    <n v="20"/>
  </r>
  <r>
    <n v="3308"/>
    <s v="Quentin Ramos"/>
    <x v="1"/>
    <d v="2024-05-13T00:00:00"/>
    <x v="1"/>
    <x v="1"/>
    <x v="2"/>
    <x v="1"/>
    <s v="-"/>
    <s v="No"/>
    <n v="0"/>
    <n v="0"/>
    <n v="5"/>
  </r>
  <r>
    <n v="3309"/>
    <s v="Raquel Novaes"/>
    <x v="0"/>
    <d v="2024-05-14T00:00:00"/>
    <x v="0"/>
    <x v="0"/>
    <x v="0"/>
    <x v="0"/>
    <n v="30"/>
    <s v="Yes"/>
    <n v="20"/>
    <n v="3"/>
    <n v="62"/>
  </r>
  <r>
    <n v="3310"/>
    <s v="Samantha Lopes"/>
    <x v="2"/>
    <d v="2024-05-15T00:00:00"/>
    <x v="1"/>
    <x v="2"/>
    <x v="1"/>
    <x v="1"/>
    <s v="-"/>
    <s v="Yes"/>
    <n v="20"/>
    <n v="15"/>
    <n v="15"/>
  </r>
  <r>
    <n v="3311"/>
    <s v="Tiago Martins"/>
    <x v="1"/>
    <d v="2024-05-16T00:00:00"/>
    <x v="0"/>
    <x v="1"/>
    <x v="0"/>
    <x v="1"/>
    <s v="-"/>
    <s v="No"/>
    <n v="0"/>
    <n v="1"/>
    <n v="4"/>
  </r>
  <r>
    <n v="3312"/>
    <s v="Ulysses Guimarães"/>
    <x v="0"/>
    <d v="2024-05-17T00:00:00"/>
    <x v="1"/>
    <x v="0"/>
    <x v="2"/>
    <x v="0"/>
    <n v="30"/>
    <s v="Yes"/>
    <n v="20"/>
    <n v="7"/>
    <n v="58"/>
  </r>
  <r>
    <n v="3313"/>
    <s v="Vanessa Silva"/>
    <x v="2"/>
    <d v="2024-05-18T00:00:00"/>
    <x v="0"/>
    <x v="2"/>
    <x v="0"/>
    <x v="1"/>
    <s v="-"/>
    <s v="Yes"/>
    <n v="20"/>
    <n v="10"/>
    <n v="20"/>
  </r>
  <r>
    <n v="3314"/>
    <s v="William Carneiro"/>
    <x v="1"/>
    <d v="2024-05-19T00:00:00"/>
    <x v="1"/>
    <x v="1"/>
    <x v="1"/>
    <x v="1"/>
    <s v="-"/>
    <s v="No"/>
    <n v="0"/>
    <n v="0"/>
    <n v="5"/>
  </r>
  <r>
    <n v="3315"/>
    <s v="Ximena Rocha"/>
    <x v="0"/>
    <d v="2024-05-20T00:00:00"/>
    <x v="0"/>
    <x v="0"/>
    <x v="0"/>
    <x v="0"/>
    <n v="30"/>
    <s v="Yes"/>
    <n v="20"/>
    <n v="20"/>
    <n v="45"/>
  </r>
  <r>
    <n v="3316"/>
    <s v="Yasmin Figueiredo"/>
    <x v="2"/>
    <d v="2024-05-21T00:00:00"/>
    <x v="1"/>
    <x v="2"/>
    <x v="2"/>
    <x v="1"/>
    <s v="-"/>
    <s v="Yes"/>
    <n v="20"/>
    <n v="15"/>
    <n v="15"/>
  </r>
  <r>
    <n v="3317"/>
    <s v="Zara Cunha"/>
    <x v="1"/>
    <d v="2024-05-22T00:00:00"/>
    <x v="0"/>
    <x v="1"/>
    <x v="0"/>
    <x v="1"/>
    <s v="-"/>
    <s v="No"/>
    <n v="0"/>
    <n v="1"/>
    <n v="4"/>
  </r>
  <r>
    <n v="3318"/>
    <s v="Alan Teixeira"/>
    <x v="0"/>
    <d v="2024-05-23T00:00:00"/>
    <x v="1"/>
    <x v="0"/>
    <x v="1"/>
    <x v="0"/>
    <n v="30"/>
    <s v="Yes"/>
    <n v="20"/>
    <n v="3"/>
    <n v="62"/>
  </r>
  <r>
    <n v="3319"/>
    <s v="Bárbara Oliveira"/>
    <x v="2"/>
    <d v="2024-05-24T00:00:00"/>
    <x v="0"/>
    <x v="2"/>
    <x v="0"/>
    <x v="1"/>
    <s v="-"/>
    <s v="Yes"/>
    <n v="20"/>
    <n v="10"/>
    <n v="20"/>
  </r>
  <r>
    <n v="3320"/>
    <s v="Carlos Junqueira"/>
    <x v="1"/>
    <d v="2024-05-25T00:00:00"/>
    <x v="1"/>
    <x v="1"/>
    <x v="2"/>
    <x v="1"/>
    <s v="-"/>
    <s v="No"/>
    <n v="0"/>
    <n v="0"/>
    <n v="5"/>
  </r>
  <r>
    <n v="3321"/>
    <s v="Daniela Moura"/>
    <x v="0"/>
    <d v="2024-05-26T00:00:00"/>
    <x v="0"/>
    <x v="0"/>
    <x v="0"/>
    <x v="0"/>
    <n v="30"/>
    <s v="Yes"/>
    <n v="20"/>
    <n v="5"/>
    <n v="60"/>
  </r>
  <r>
    <n v="3322"/>
    <s v="Eduardo Lima"/>
    <x v="2"/>
    <d v="2024-05-27T00:00:00"/>
    <x v="1"/>
    <x v="2"/>
    <x v="1"/>
    <x v="1"/>
    <s v="-"/>
    <s v="Yes"/>
    <n v="20"/>
    <n v="15"/>
    <n v="15"/>
  </r>
  <r>
    <n v="3323"/>
    <s v="Fabiana Araújo"/>
    <x v="1"/>
    <d v="2024-05-28T00:00:00"/>
    <x v="0"/>
    <x v="1"/>
    <x v="0"/>
    <x v="1"/>
    <s v="-"/>
    <s v="No"/>
    <n v="0"/>
    <n v="1"/>
    <n v="4"/>
  </r>
  <r>
    <n v="3324"/>
    <s v="Geraldo Ribeiro"/>
    <x v="0"/>
    <d v="2024-05-29T00:00:00"/>
    <x v="1"/>
    <x v="0"/>
    <x v="2"/>
    <x v="0"/>
    <n v="30"/>
    <s v="Yes"/>
    <n v="20"/>
    <n v="20"/>
    <n v="45"/>
  </r>
  <r>
    <n v="3325"/>
    <s v="Héctor Vargas"/>
    <x v="2"/>
    <d v="2024-05-30T00:00:00"/>
    <x v="0"/>
    <x v="2"/>
    <x v="2"/>
    <x v="1"/>
    <s v="-"/>
    <s v="Yes"/>
    <n v="20"/>
    <n v="15"/>
    <n v="15"/>
  </r>
  <r>
    <n v="3326"/>
    <s v="Isabela Fonseca"/>
    <x v="1"/>
    <d v="2024-05-31T00:00:00"/>
    <x v="1"/>
    <x v="1"/>
    <x v="1"/>
    <x v="1"/>
    <s v="-"/>
    <s v="No"/>
    <n v="0"/>
    <n v="0"/>
    <n v="5"/>
  </r>
  <r>
    <n v="3327"/>
    <s v="João Pedro Almeida"/>
    <x v="0"/>
    <d v="2024-06-01T00:00:00"/>
    <x v="0"/>
    <x v="0"/>
    <x v="0"/>
    <x v="0"/>
    <n v="30"/>
    <s v="Yes"/>
    <n v="20"/>
    <n v="7"/>
    <n v="58"/>
  </r>
  <r>
    <n v="3328"/>
    <s v="Klara Costa"/>
    <x v="2"/>
    <d v="2024-06-02T00:00:00"/>
    <x v="1"/>
    <x v="2"/>
    <x v="1"/>
    <x v="1"/>
    <s v="-"/>
    <s v="Yes"/>
    <n v="20"/>
    <n v="10"/>
    <n v="20"/>
  </r>
  <r>
    <n v="3329"/>
    <s v="Luciana Mendes"/>
    <x v="1"/>
    <d v="2024-06-03T00:00:00"/>
    <x v="0"/>
    <x v="1"/>
    <x v="2"/>
    <x v="1"/>
    <s v="-"/>
    <s v="No"/>
    <n v="0"/>
    <n v="1"/>
    <n v="4"/>
  </r>
  <r>
    <n v="3330"/>
    <s v="Marcelo Gouveia"/>
    <x v="0"/>
    <d v="2024-06-04T00:00:00"/>
    <x v="1"/>
    <x v="0"/>
    <x v="0"/>
    <x v="0"/>
    <n v="30"/>
    <s v="Yes"/>
    <n v="20"/>
    <n v="15"/>
    <n v="50"/>
  </r>
  <r>
    <n v="3331"/>
    <s v="Nívea Borges"/>
    <x v="2"/>
    <d v="2024-06-05T00:00:00"/>
    <x v="0"/>
    <x v="2"/>
    <x v="0"/>
    <x v="1"/>
    <s v="-"/>
    <s v="Yes"/>
    <n v="20"/>
    <n v="5"/>
    <n v="25"/>
  </r>
  <r>
    <n v="3332"/>
    <s v="Oscar Nogueira"/>
    <x v="1"/>
    <d v="2024-06-06T00:00:00"/>
    <x v="1"/>
    <x v="1"/>
    <x v="1"/>
    <x v="1"/>
    <s v="-"/>
    <s v="No"/>
    <n v="0"/>
    <n v="0"/>
    <n v="5"/>
  </r>
  <r>
    <n v="3333"/>
    <s v="Patrícia Alves"/>
    <x v="0"/>
    <d v="2024-06-07T00:00:00"/>
    <x v="0"/>
    <x v="0"/>
    <x v="2"/>
    <x v="0"/>
    <n v="30"/>
    <s v="Yes"/>
    <n v="20"/>
    <n v="20"/>
    <n v="45"/>
  </r>
  <r>
    <n v="3334"/>
    <s v="Rafaela Silva"/>
    <x v="2"/>
    <d v="2024-06-08T00:00:00"/>
    <x v="1"/>
    <x v="2"/>
    <x v="2"/>
    <x v="1"/>
    <s v="-"/>
    <s v="Yes"/>
    <n v="20"/>
    <n v="12"/>
    <n v="18"/>
  </r>
  <r>
    <n v="3335"/>
    <s v="Samantha Moraes"/>
    <x v="1"/>
    <d v="2024-06-09T00:00:00"/>
    <x v="0"/>
    <x v="1"/>
    <x v="0"/>
    <x v="1"/>
    <s v="-"/>
    <s v="No"/>
    <n v="0"/>
    <n v="2"/>
    <n v="3"/>
  </r>
  <r>
    <n v="3336"/>
    <s v="Tatiana Rocha"/>
    <x v="1"/>
    <d v="2024-06-10T00:00:00"/>
    <x v="0"/>
    <x v="1"/>
    <x v="0"/>
    <x v="1"/>
    <s v="-"/>
    <s v="No"/>
    <n v="0"/>
    <n v="0"/>
    <n v="5"/>
  </r>
  <r>
    <n v="3337"/>
    <s v="Ulisses Tavares"/>
    <x v="0"/>
    <d v="2024-06-11T00:00:00"/>
    <x v="1"/>
    <x v="0"/>
    <x v="2"/>
    <x v="0"/>
    <n v="30"/>
    <s v="Yes"/>
    <n v="20"/>
    <n v="7"/>
    <n v="58"/>
  </r>
  <r>
    <n v="3338"/>
    <s v="Víctor Lemos"/>
    <x v="2"/>
    <d v="2024-06-12T00:00:00"/>
    <x v="0"/>
    <x v="2"/>
    <x v="1"/>
    <x v="1"/>
    <s v="-"/>
    <s v="Yes"/>
    <n v="20"/>
    <n v="10"/>
    <n v="20"/>
  </r>
  <r>
    <n v="3339"/>
    <s v="Wilma Barros"/>
    <x v="1"/>
    <d v="2024-06-13T00:00:00"/>
    <x v="1"/>
    <x v="1"/>
    <x v="2"/>
    <x v="1"/>
    <s v="-"/>
    <s v="No"/>
    <n v="0"/>
    <n v="1"/>
    <n v="4"/>
  </r>
  <r>
    <n v="3340"/>
    <s v="Xavier Nascimento"/>
    <x v="0"/>
    <d v="2024-06-14T00:00:00"/>
    <x v="0"/>
    <x v="0"/>
    <x v="0"/>
    <x v="0"/>
    <n v="30"/>
    <s v="Yes"/>
    <n v="20"/>
    <n v="15"/>
    <n v="50"/>
  </r>
  <r>
    <n v="3341"/>
    <s v="Yago Pereira"/>
    <x v="2"/>
    <d v="2024-06-15T00:00:00"/>
    <x v="1"/>
    <x v="2"/>
    <x v="0"/>
    <x v="1"/>
    <s v="-"/>
    <s v="Yes"/>
    <n v="20"/>
    <n v="5"/>
    <n v="25"/>
  </r>
  <r>
    <n v="3342"/>
    <s v="Zilda Ferreira"/>
    <x v="1"/>
    <d v="2024-06-16T00:00:00"/>
    <x v="0"/>
    <x v="1"/>
    <x v="1"/>
    <x v="1"/>
    <s v="-"/>
    <s v="No"/>
    <n v="0"/>
    <n v="0"/>
    <n v="5"/>
  </r>
  <r>
    <n v="3343"/>
    <s v="Amanda Lopes"/>
    <x v="0"/>
    <d v="2024-06-17T00:00:00"/>
    <x v="1"/>
    <x v="0"/>
    <x v="2"/>
    <x v="0"/>
    <n v="30"/>
    <s v="Yes"/>
    <n v="20"/>
    <n v="20"/>
    <n v="45"/>
  </r>
  <r>
    <n v="3344"/>
    <s v="Bruno Miranda"/>
    <x v="2"/>
    <d v="2024-06-18T00:00:00"/>
    <x v="0"/>
    <x v="2"/>
    <x v="2"/>
    <x v="1"/>
    <s v="-"/>
    <s v="Yes"/>
    <n v="20"/>
    <n v="12"/>
    <n v="18"/>
  </r>
  <r>
    <n v="3345"/>
    <s v="Célia Torres"/>
    <x v="1"/>
    <d v="2024-06-19T00:00:00"/>
    <x v="1"/>
    <x v="1"/>
    <x v="0"/>
    <x v="1"/>
    <s v="-"/>
    <s v="No"/>
    <n v="0"/>
    <n v="2"/>
    <n v="3"/>
  </r>
  <r>
    <n v="3346"/>
    <s v="Diogo Souza"/>
    <x v="0"/>
    <d v="2024-06-20T00:00:00"/>
    <x v="0"/>
    <x v="0"/>
    <x v="1"/>
    <x v="0"/>
    <n v="30"/>
    <s v="Yes"/>
    <n v="20"/>
    <n v="5"/>
    <n v="60"/>
  </r>
  <r>
    <n v="3347"/>
    <s v="Elisa Castro"/>
    <x v="2"/>
    <d v="2024-06-21T00:00:00"/>
    <x v="1"/>
    <x v="2"/>
    <x v="0"/>
    <x v="1"/>
    <s v="-"/>
    <s v="Yes"/>
    <n v="20"/>
    <n v="10"/>
    <n v="20"/>
  </r>
  <r>
    <n v="3348"/>
    <s v="Fátima Lima"/>
    <x v="1"/>
    <d v="2024-06-22T00:00:00"/>
    <x v="0"/>
    <x v="1"/>
    <x v="2"/>
    <x v="1"/>
    <s v="-"/>
    <s v="No"/>
    <n v="0"/>
    <n v="0"/>
    <n v="5"/>
  </r>
  <r>
    <n v="3349"/>
    <s v="Geraldo Ribeiro"/>
    <x v="0"/>
    <d v="2024-06-23T00:00:00"/>
    <x v="1"/>
    <x v="0"/>
    <x v="0"/>
    <x v="0"/>
    <n v="30"/>
    <s v="Yes"/>
    <n v="20"/>
    <n v="3"/>
    <n v="62"/>
  </r>
  <r>
    <n v="3350"/>
    <s v="Hélio Martins"/>
    <x v="2"/>
    <d v="2024-06-24T00:00:00"/>
    <x v="0"/>
    <x v="2"/>
    <x v="1"/>
    <x v="1"/>
    <s v="-"/>
    <s v="Yes"/>
    <n v="20"/>
    <n v="15"/>
    <n v="15"/>
  </r>
  <r>
    <n v="3351"/>
    <s v="Íris Santos"/>
    <x v="1"/>
    <d v="2024-06-25T00:00:00"/>
    <x v="1"/>
    <x v="1"/>
    <x v="0"/>
    <x v="1"/>
    <s v="-"/>
    <s v="No"/>
    <n v="0"/>
    <n v="1"/>
    <n v="4"/>
  </r>
  <r>
    <n v="3352"/>
    <s v="João Marcelo"/>
    <x v="0"/>
    <d v="2024-06-26T00:00:00"/>
    <x v="0"/>
    <x v="0"/>
    <x v="2"/>
    <x v="0"/>
    <n v="30"/>
    <s v="Yes"/>
    <n v="20"/>
    <n v="7"/>
    <n v="58"/>
  </r>
  <r>
    <n v="3353"/>
    <s v="Larissa Gomes"/>
    <x v="2"/>
    <d v="2024-06-27T00:00:00"/>
    <x v="1"/>
    <x v="2"/>
    <x v="0"/>
    <x v="1"/>
    <s v="-"/>
    <s v="Yes"/>
    <n v="20"/>
    <n v="10"/>
    <n v="20"/>
  </r>
  <r>
    <n v="3354"/>
    <s v="Márcio Silva"/>
    <x v="1"/>
    <d v="2024-06-28T00:00:00"/>
    <x v="0"/>
    <x v="1"/>
    <x v="1"/>
    <x v="1"/>
    <s v="-"/>
    <s v="No"/>
    <n v="0"/>
    <n v="0"/>
    <n v="5"/>
  </r>
  <r>
    <n v="3355"/>
    <s v="Nadia Costa"/>
    <x v="0"/>
    <d v="2024-06-29T00:00:00"/>
    <x v="1"/>
    <x v="0"/>
    <x v="0"/>
    <x v="0"/>
    <n v="30"/>
    <s v="Yes"/>
    <n v="20"/>
    <n v="20"/>
    <n v="45"/>
  </r>
  <r>
    <n v="3356"/>
    <s v="Oscar Almeida"/>
    <x v="2"/>
    <d v="2024-06-30T00:00:00"/>
    <x v="0"/>
    <x v="2"/>
    <x v="2"/>
    <x v="1"/>
    <s v="-"/>
    <s v="Yes"/>
    <n v="20"/>
    <n v="15"/>
    <n v="15"/>
  </r>
  <r>
    <n v="3357"/>
    <s v="Patricia Soares"/>
    <x v="1"/>
    <d v="2024-07-01T00:00:00"/>
    <x v="1"/>
    <x v="1"/>
    <x v="0"/>
    <x v="1"/>
    <s v="-"/>
    <s v="No"/>
    <n v="0"/>
    <n v="1"/>
    <n v="4"/>
  </r>
  <r>
    <n v="3358"/>
    <s v="Quênia Barros"/>
    <x v="0"/>
    <d v="2024-07-02T00:00:00"/>
    <x v="0"/>
    <x v="0"/>
    <x v="1"/>
    <x v="0"/>
    <n v="30"/>
    <s v="Yes"/>
    <n v="20"/>
    <n v="3"/>
    <n v="62"/>
  </r>
  <r>
    <n v="3359"/>
    <s v="Rafael Torres"/>
    <x v="2"/>
    <d v="2024-07-03T00:00:00"/>
    <x v="1"/>
    <x v="2"/>
    <x v="0"/>
    <x v="1"/>
    <s v="-"/>
    <s v="Yes"/>
    <n v="20"/>
    <n v="10"/>
    <n v="20"/>
  </r>
  <r>
    <n v="3360"/>
    <s v="Silvia Nascimento"/>
    <x v="1"/>
    <d v="2024-07-04T00:00:00"/>
    <x v="0"/>
    <x v="1"/>
    <x v="2"/>
    <x v="1"/>
    <s v="-"/>
    <s v="No"/>
    <n v="0"/>
    <n v="0"/>
    <n v="5"/>
  </r>
  <r>
    <n v="3361"/>
    <s v="Tiago Mendes"/>
    <x v="0"/>
    <d v="2024-07-05T00:00:00"/>
    <x v="1"/>
    <x v="0"/>
    <x v="0"/>
    <x v="0"/>
    <n v="30"/>
    <s v="Yes"/>
    <n v="20"/>
    <n v="15"/>
    <n v="50"/>
  </r>
  <r>
    <n v="3362"/>
    <s v="Ursula Silva"/>
    <x v="2"/>
    <d v="2024-07-06T00:00:00"/>
    <x v="0"/>
    <x v="2"/>
    <x v="1"/>
    <x v="1"/>
    <s v="-"/>
    <s v="Yes"/>
    <n v="20"/>
    <n v="15"/>
    <n v="15"/>
  </r>
  <r>
    <n v="3363"/>
    <s v="Vanessa Moraes"/>
    <x v="1"/>
    <d v="2024-07-07T00:00:00"/>
    <x v="1"/>
    <x v="1"/>
    <x v="0"/>
    <x v="1"/>
    <s v="-"/>
    <s v="No"/>
    <n v="0"/>
    <n v="1"/>
    <n v="4"/>
  </r>
  <r>
    <n v="3364"/>
    <s v="Waldir Junior"/>
    <x v="0"/>
    <d v="2024-07-08T00:00:00"/>
    <x v="0"/>
    <x v="0"/>
    <x v="2"/>
    <x v="0"/>
    <n v="30"/>
    <s v="Yes"/>
    <n v="20"/>
    <n v="7"/>
    <n v="58"/>
  </r>
  <r>
    <n v="3365"/>
    <s v="Xavier Lopes"/>
    <x v="2"/>
    <d v="2024-07-09T00:00:00"/>
    <x v="1"/>
    <x v="2"/>
    <x v="0"/>
    <x v="1"/>
    <s v="-"/>
    <s v="Yes"/>
    <n v="20"/>
    <n v="10"/>
    <n v="20"/>
  </r>
  <r>
    <n v="3366"/>
    <s v="Yolanda Freitas"/>
    <x v="1"/>
    <d v="2024-07-10T00:00:00"/>
    <x v="0"/>
    <x v="1"/>
    <x v="0"/>
    <x v="1"/>
    <s v="-"/>
    <s v="No"/>
    <n v="0"/>
    <n v="0"/>
    <n v="5"/>
  </r>
  <r>
    <n v="3367"/>
    <s v="Zacarias Nunes"/>
    <x v="0"/>
    <d v="2024-07-11T00:00:00"/>
    <x v="1"/>
    <x v="0"/>
    <x v="2"/>
    <x v="0"/>
    <n v="30"/>
    <s v="Yes"/>
    <n v="20"/>
    <n v="7"/>
    <n v="58"/>
  </r>
  <r>
    <n v="3368"/>
    <s v="Ana Clara Barreto"/>
    <x v="2"/>
    <d v="2024-07-12T00:00:00"/>
    <x v="0"/>
    <x v="2"/>
    <x v="1"/>
    <x v="1"/>
    <s v="-"/>
    <s v="Yes"/>
    <n v="20"/>
    <n v="10"/>
    <n v="20"/>
  </r>
  <r>
    <n v="3369"/>
    <s v="Bruno Henrique"/>
    <x v="1"/>
    <d v="2024-07-13T00:00:00"/>
    <x v="1"/>
    <x v="1"/>
    <x v="2"/>
    <x v="1"/>
    <s v="-"/>
    <s v="No"/>
    <n v="0"/>
    <n v="1"/>
    <n v="4"/>
  </r>
  <r>
    <n v="3370"/>
    <s v="Carlos Eduardo"/>
    <x v="0"/>
    <d v="2024-07-14T00:00:00"/>
    <x v="0"/>
    <x v="0"/>
    <x v="0"/>
    <x v="0"/>
    <n v="30"/>
    <s v="Yes"/>
    <n v="20"/>
    <n v="15"/>
    <n v="50"/>
  </r>
  <r>
    <n v="3371"/>
    <s v="Débora Lima"/>
    <x v="2"/>
    <d v="2024-07-15T00:00:00"/>
    <x v="1"/>
    <x v="2"/>
    <x v="0"/>
    <x v="1"/>
    <s v="-"/>
    <s v="Yes"/>
    <n v="20"/>
    <n v="5"/>
    <n v="25"/>
  </r>
  <r>
    <n v="3372"/>
    <s v="Elisa Neves"/>
    <x v="1"/>
    <d v="2024-07-16T00:00:00"/>
    <x v="0"/>
    <x v="1"/>
    <x v="1"/>
    <x v="1"/>
    <s v="-"/>
    <s v="No"/>
    <n v="0"/>
    <n v="0"/>
    <n v="5"/>
  </r>
  <r>
    <n v="3373"/>
    <s v="Fabiano Gomes"/>
    <x v="0"/>
    <d v="2024-07-17T00:00:00"/>
    <x v="1"/>
    <x v="0"/>
    <x v="2"/>
    <x v="0"/>
    <n v="30"/>
    <s v="Yes"/>
    <n v="20"/>
    <n v="20"/>
    <n v="45"/>
  </r>
  <r>
    <n v="3374"/>
    <s v="Gisele Oliveira"/>
    <x v="2"/>
    <d v="2024-07-18T00:00:00"/>
    <x v="0"/>
    <x v="2"/>
    <x v="2"/>
    <x v="1"/>
    <s v="-"/>
    <s v="Yes"/>
    <n v="20"/>
    <n v="12"/>
    <n v="18"/>
  </r>
  <r>
    <n v="3375"/>
    <s v="Héctor Silva"/>
    <x v="1"/>
    <d v="2024-07-19T00:00:00"/>
    <x v="1"/>
    <x v="1"/>
    <x v="0"/>
    <x v="1"/>
    <s v="-"/>
    <s v="No"/>
    <n v="0"/>
    <n v="2"/>
    <n v="3"/>
  </r>
  <r>
    <n v="3376"/>
    <s v="Igor Martins"/>
    <x v="0"/>
    <d v="2024-07-20T00:00:00"/>
    <x v="0"/>
    <x v="0"/>
    <x v="1"/>
    <x v="0"/>
    <n v="30"/>
    <s v="Yes"/>
    <n v="20"/>
    <n v="5"/>
    <n v="60"/>
  </r>
  <r>
    <n v="3377"/>
    <s v="Joana Figueiredo"/>
    <x v="2"/>
    <d v="2024-07-21T00:00:00"/>
    <x v="1"/>
    <x v="2"/>
    <x v="0"/>
    <x v="1"/>
    <s v="-"/>
    <s v="Yes"/>
    <n v="20"/>
    <n v="10"/>
    <n v="20"/>
  </r>
  <r>
    <n v="3378"/>
    <s v="Kleber Machado"/>
    <x v="1"/>
    <d v="2024-07-22T00:00:00"/>
    <x v="0"/>
    <x v="1"/>
    <x v="2"/>
    <x v="1"/>
    <s v="-"/>
    <s v="No"/>
    <n v="0"/>
    <n v="0"/>
    <n v="5"/>
  </r>
  <r>
    <n v="3379"/>
    <s v="Luciana Santos"/>
    <x v="0"/>
    <d v="2024-07-23T00:00:00"/>
    <x v="1"/>
    <x v="0"/>
    <x v="0"/>
    <x v="0"/>
    <n v="30"/>
    <s v="Yes"/>
    <n v="20"/>
    <n v="3"/>
    <n v="62"/>
  </r>
  <r>
    <n v="3380"/>
    <s v="Marcos Teixeira"/>
    <x v="2"/>
    <d v="2024-07-24T00:00:00"/>
    <x v="0"/>
    <x v="2"/>
    <x v="1"/>
    <x v="1"/>
    <s v="-"/>
    <s v="Yes"/>
    <n v="20"/>
    <n v="15"/>
    <n v="15"/>
  </r>
  <r>
    <n v="3381"/>
    <s v="Natalia Costa"/>
    <x v="1"/>
    <d v="2024-07-25T00:00:00"/>
    <x v="1"/>
    <x v="1"/>
    <x v="0"/>
    <x v="1"/>
    <s v="-"/>
    <s v="No"/>
    <n v="0"/>
    <n v="1"/>
    <n v="4"/>
  </r>
  <r>
    <n v="3382"/>
    <s v="Oscar Ribeiro"/>
    <x v="0"/>
    <d v="2024-07-26T00:00:00"/>
    <x v="0"/>
    <x v="0"/>
    <x v="2"/>
    <x v="0"/>
    <n v="30"/>
    <s v="Yes"/>
    <n v="20"/>
    <n v="7"/>
    <n v="58"/>
  </r>
  <r>
    <n v="3383"/>
    <s v="Patricia Almeida"/>
    <x v="2"/>
    <d v="2024-07-27T00:00:00"/>
    <x v="1"/>
    <x v="2"/>
    <x v="0"/>
    <x v="1"/>
    <s v="-"/>
    <s v="Yes"/>
    <n v="20"/>
    <n v="10"/>
    <n v="20"/>
  </r>
  <r>
    <n v="3384"/>
    <s v="Quirino Junior"/>
    <x v="1"/>
    <d v="2024-07-28T00:00:00"/>
    <x v="0"/>
    <x v="1"/>
    <x v="1"/>
    <x v="1"/>
    <s v="-"/>
    <s v="No"/>
    <n v="0"/>
    <n v="0"/>
    <n v="5"/>
  </r>
  <r>
    <n v="3385"/>
    <s v="Renata Machado"/>
    <x v="0"/>
    <d v="2024-07-29T00:00:00"/>
    <x v="1"/>
    <x v="0"/>
    <x v="0"/>
    <x v="0"/>
    <n v="30"/>
    <s v="Yes"/>
    <n v="20"/>
    <n v="20"/>
    <n v="45"/>
  </r>
  <r>
    <n v="3386"/>
    <s v="Sônia Alves"/>
    <x v="2"/>
    <d v="2024-07-30T00:00:00"/>
    <x v="0"/>
    <x v="2"/>
    <x v="2"/>
    <x v="1"/>
    <s v="-"/>
    <s v="Yes"/>
    <n v="20"/>
    <n v="15"/>
    <n v="15"/>
  </r>
  <r>
    <n v="3387"/>
    <s v="Tiago Nunes"/>
    <x v="1"/>
    <d v="2024-07-31T00:00:00"/>
    <x v="1"/>
    <x v="1"/>
    <x v="0"/>
    <x v="1"/>
    <s v="-"/>
    <s v="No"/>
    <n v="0"/>
    <n v="1"/>
    <n v="4"/>
  </r>
  <r>
    <n v="3388"/>
    <s v="Ulysses Pereira"/>
    <x v="0"/>
    <d v="2024-08-01T00:00:00"/>
    <x v="0"/>
    <x v="0"/>
    <x v="1"/>
    <x v="0"/>
    <n v="30"/>
    <s v="Yes"/>
    <n v="20"/>
    <n v="3"/>
    <n v="62"/>
  </r>
  <r>
    <n v="3389"/>
    <s v="Vanessa Lima"/>
    <x v="2"/>
    <d v="2024-08-02T00:00:00"/>
    <x v="1"/>
    <x v="2"/>
    <x v="0"/>
    <x v="1"/>
    <s v="-"/>
    <s v="Yes"/>
    <n v="20"/>
    <n v="10"/>
    <n v="20"/>
  </r>
  <r>
    <n v="3390"/>
    <s v="Wagner Santos"/>
    <x v="1"/>
    <d v="2024-08-03T00:00:00"/>
    <x v="0"/>
    <x v="1"/>
    <x v="2"/>
    <x v="1"/>
    <s v="-"/>
    <s v="No"/>
    <n v="0"/>
    <n v="0"/>
    <n v="5"/>
  </r>
  <r>
    <n v="3391"/>
    <s v="Xuxa Meneghel"/>
    <x v="0"/>
    <d v="2024-08-04T00:00:00"/>
    <x v="1"/>
    <x v="0"/>
    <x v="0"/>
    <x v="0"/>
    <n v="30"/>
    <s v="Yes"/>
    <n v="20"/>
    <n v="15"/>
    <n v="50"/>
  </r>
  <r>
    <n v="3392"/>
    <s v="Yasmin Silva"/>
    <x v="2"/>
    <d v="2024-08-05T00:00:00"/>
    <x v="0"/>
    <x v="2"/>
    <x v="1"/>
    <x v="1"/>
    <s v="-"/>
    <s v="Yes"/>
    <n v="20"/>
    <n v="15"/>
    <n v="15"/>
  </r>
  <r>
    <n v="3393"/>
    <s v="Zacarias de Souza"/>
    <x v="1"/>
    <d v="2024-08-06T00:00:00"/>
    <x v="1"/>
    <x v="1"/>
    <x v="0"/>
    <x v="1"/>
    <s v="-"/>
    <s v="No"/>
    <n v="0"/>
    <n v="1"/>
    <n v="4"/>
  </r>
  <r>
    <n v="3394"/>
    <s v="André Lima"/>
    <x v="0"/>
    <d v="2024-08-07T00:00:00"/>
    <x v="0"/>
    <x v="0"/>
    <x v="2"/>
    <x v="0"/>
    <n v="30"/>
    <s v="Yes"/>
    <n v="20"/>
    <n v="7"/>
    <n v="58"/>
  </r>
  <r>
    <n v="3395"/>
    <s v="Bianca Freitas"/>
    <x v="2"/>
    <d v="2024-08-08T00:00:00"/>
    <x v="1"/>
    <x v="2"/>
    <x v="0"/>
    <x v="1"/>
    <s v="-"/>
    <s v="Yes"/>
    <n v="20"/>
    <n v="10"/>
    <n v="20"/>
  </r>
  <r>
    <n v="3396"/>
    <s v="Caio Mendes"/>
    <x v="1"/>
    <d v="2024-08-09T00:00:00"/>
    <x v="0"/>
    <x v="1"/>
    <x v="1"/>
    <x v="1"/>
    <s v="-"/>
    <s v="No"/>
    <n v="0"/>
    <n v="0"/>
    <n v="5"/>
  </r>
  <r>
    <n v="3397"/>
    <s v="Daniela Moura"/>
    <x v="0"/>
    <d v="2024-08-10T00:00:00"/>
    <x v="1"/>
    <x v="0"/>
    <x v="0"/>
    <x v="0"/>
    <n v="30"/>
    <s v="Yes"/>
    <n v="20"/>
    <n v="20"/>
    <n v="45"/>
  </r>
  <r>
    <n v="3398"/>
    <s v="Eduardo Costa"/>
    <x v="2"/>
    <d v="2024-08-11T00:00:00"/>
    <x v="0"/>
    <x v="2"/>
    <x v="2"/>
    <x v="1"/>
    <s v="-"/>
    <s v="Yes"/>
    <n v="20"/>
    <n v="15"/>
    <n v="15"/>
  </r>
  <r>
    <n v="3399"/>
    <s v="Fernanda Gomes"/>
    <x v="1"/>
    <d v="2024-08-12T00:00:00"/>
    <x v="1"/>
    <x v="1"/>
    <x v="0"/>
    <x v="1"/>
    <s v="-"/>
    <s v="No"/>
    <n v="0"/>
    <n v="1"/>
    <n v="4"/>
  </r>
  <r>
    <n v="3400"/>
    <s v="Guilherme Souza"/>
    <x v="0"/>
    <d v="2024-08-13T00:00:00"/>
    <x v="0"/>
    <x v="0"/>
    <x v="1"/>
    <x v="0"/>
    <n v="30"/>
    <s v="Yes"/>
    <n v="20"/>
    <n v="5"/>
    <n v="60"/>
  </r>
  <r>
    <n v="3401"/>
    <s v="Helena Ribeiro"/>
    <x v="2"/>
    <d v="2024-08-14T00:00:00"/>
    <x v="1"/>
    <x v="2"/>
    <x v="0"/>
    <x v="1"/>
    <s v="-"/>
    <s v="Yes"/>
    <n v="20"/>
    <n v="10"/>
    <n v="20"/>
  </r>
  <r>
    <n v="3402"/>
    <s v="Igor Santos"/>
    <x v="1"/>
    <d v="2024-08-15T00:00:00"/>
    <x v="0"/>
    <x v="1"/>
    <x v="2"/>
    <x v="1"/>
    <s v="-"/>
    <s v="No"/>
    <n v="0"/>
    <n v="0"/>
    <n v="5"/>
  </r>
  <r>
    <n v="3403"/>
    <s v="João Carvalho"/>
    <x v="0"/>
    <d v="2024-08-16T00:00:00"/>
    <x v="1"/>
    <x v="0"/>
    <x v="0"/>
    <x v="0"/>
    <n v="30"/>
    <s v="Yes"/>
    <n v="20"/>
    <n v="3"/>
    <n v="62"/>
  </r>
  <r>
    <n v="3404"/>
    <s v="Klara Fagundes"/>
    <x v="2"/>
    <d v="2024-08-17T00:00:00"/>
    <x v="0"/>
    <x v="2"/>
    <x v="1"/>
    <x v="1"/>
    <s v="-"/>
    <s v="Yes"/>
    <n v="20"/>
    <n v="15"/>
    <n v="15"/>
  </r>
  <r>
    <n v="3405"/>
    <s v="Lúcia Mendonça"/>
    <x v="1"/>
    <d v="2024-08-18T00:00:00"/>
    <x v="1"/>
    <x v="1"/>
    <x v="0"/>
    <x v="1"/>
    <s v="-"/>
    <s v="No"/>
    <n v="0"/>
    <n v="1"/>
    <n v="4"/>
  </r>
  <r>
    <n v="3406"/>
    <s v="Marcelo Novaes"/>
    <x v="1"/>
    <d v="2024-08-19T00:00:00"/>
    <x v="0"/>
    <x v="1"/>
    <x v="0"/>
    <x v="1"/>
    <s v="-"/>
    <s v="No"/>
    <n v="0"/>
    <n v="0"/>
    <n v="5"/>
  </r>
  <r>
    <n v="3407"/>
    <s v="Nina Pacheco"/>
    <x v="0"/>
    <d v="2024-08-20T00:00:00"/>
    <x v="1"/>
    <x v="0"/>
    <x v="2"/>
    <x v="0"/>
    <n v="30"/>
    <s v="Yes"/>
    <n v="20"/>
    <n v="7"/>
    <n v="58"/>
  </r>
  <r>
    <n v="3408"/>
    <s v="Olívia Rios"/>
    <x v="2"/>
    <d v="2024-08-21T00:00:00"/>
    <x v="0"/>
    <x v="2"/>
    <x v="1"/>
    <x v="1"/>
    <s v="-"/>
    <s v="Yes"/>
    <n v="20"/>
    <n v="10"/>
    <n v="20"/>
  </r>
  <r>
    <n v="3409"/>
    <s v="Paulo Quintana"/>
    <x v="1"/>
    <d v="2024-08-22T00:00:00"/>
    <x v="1"/>
    <x v="1"/>
    <x v="2"/>
    <x v="1"/>
    <s v="-"/>
    <s v="No"/>
    <n v="0"/>
    <n v="1"/>
    <n v="4"/>
  </r>
  <r>
    <n v="3410"/>
    <s v="Raquel Domingos"/>
    <x v="0"/>
    <d v="2024-08-23T00:00:00"/>
    <x v="0"/>
    <x v="0"/>
    <x v="0"/>
    <x v="0"/>
    <n v="30"/>
    <s v="Yes"/>
    <n v="20"/>
    <n v="15"/>
    <n v="50"/>
  </r>
  <r>
    <n v="3411"/>
    <s v="Samuel Viana"/>
    <x v="2"/>
    <d v="2024-08-24T00:00:00"/>
    <x v="1"/>
    <x v="2"/>
    <x v="0"/>
    <x v="1"/>
    <s v="-"/>
    <s v="Yes"/>
    <n v="20"/>
    <n v="5"/>
    <n v="25"/>
  </r>
  <r>
    <n v="3412"/>
    <s v="Tatiane Rocha"/>
    <x v="1"/>
    <d v="2024-08-25T00:00:00"/>
    <x v="0"/>
    <x v="1"/>
    <x v="1"/>
    <x v="1"/>
    <s v="-"/>
    <s v="No"/>
    <n v="0"/>
    <n v="0"/>
    <n v="5"/>
  </r>
  <r>
    <n v="3413"/>
    <s v="Ulysses Farias"/>
    <x v="0"/>
    <d v="2024-08-26T00:00:00"/>
    <x v="1"/>
    <x v="0"/>
    <x v="2"/>
    <x v="0"/>
    <n v="30"/>
    <s v="Yes"/>
    <n v="20"/>
    <n v="20"/>
    <n v="45"/>
  </r>
  <r>
    <n v="3414"/>
    <s v="Vanessa Moreira"/>
    <x v="2"/>
    <d v="2024-08-27T00:00:00"/>
    <x v="0"/>
    <x v="2"/>
    <x v="2"/>
    <x v="1"/>
    <s v="-"/>
    <s v="Yes"/>
    <n v="20"/>
    <n v="12"/>
    <n v="18"/>
  </r>
  <r>
    <n v="3415"/>
    <s v="William Carvalho"/>
    <x v="1"/>
    <d v="2024-08-28T00:00:00"/>
    <x v="1"/>
    <x v="1"/>
    <x v="0"/>
    <x v="1"/>
    <s v="-"/>
    <s v="No"/>
    <n v="0"/>
    <n v="2"/>
    <n v="3"/>
  </r>
  <r>
    <n v="3416"/>
    <s v="Ximena Barros"/>
    <x v="0"/>
    <d v="2024-08-29T00:00:00"/>
    <x v="0"/>
    <x v="0"/>
    <x v="1"/>
    <x v="0"/>
    <n v="30"/>
    <s v="Yes"/>
    <n v="20"/>
    <n v="5"/>
    <n v="60"/>
  </r>
  <r>
    <n v="3417"/>
    <s v="Yara Machado"/>
    <x v="2"/>
    <d v="2024-08-30T00:00:00"/>
    <x v="1"/>
    <x v="2"/>
    <x v="0"/>
    <x v="1"/>
    <s v="-"/>
    <s v="Yes"/>
    <n v="20"/>
    <n v="10"/>
    <n v="20"/>
  </r>
  <r>
    <n v="3418"/>
    <s v="Zacarias Costa"/>
    <x v="1"/>
    <d v="2024-08-31T00:00:00"/>
    <x v="0"/>
    <x v="1"/>
    <x v="2"/>
    <x v="1"/>
    <s v="-"/>
    <s v="No"/>
    <n v="0"/>
    <n v="0"/>
    <n v="5"/>
  </r>
  <r>
    <n v="3419"/>
    <s v="André Lopes"/>
    <x v="0"/>
    <d v="2024-09-01T00:00:00"/>
    <x v="1"/>
    <x v="0"/>
    <x v="0"/>
    <x v="0"/>
    <n v="30"/>
    <s v="Yes"/>
    <n v="20"/>
    <n v="3"/>
    <n v="62"/>
  </r>
  <r>
    <n v="3420"/>
    <s v="Beatriz Souza"/>
    <x v="2"/>
    <d v="2024-09-02T00:00:00"/>
    <x v="0"/>
    <x v="2"/>
    <x v="1"/>
    <x v="1"/>
    <s v="-"/>
    <s v="Yes"/>
    <n v="20"/>
    <n v="15"/>
    <n v="15"/>
  </r>
  <r>
    <n v="3421"/>
    <s v="Caio Pereira"/>
    <x v="1"/>
    <d v="2024-09-03T00:00:00"/>
    <x v="1"/>
    <x v="1"/>
    <x v="0"/>
    <x v="1"/>
    <s v="-"/>
    <s v="No"/>
    <n v="0"/>
    <n v="1"/>
    <n v="4"/>
  </r>
  <r>
    <n v="3422"/>
    <s v="Daniela Araújo"/>
    <x v="0"/>
    <d v="2024-09-04T00:00:00"/>
    <x v="0"/>
    <x v="0"/>
    <x v="2"/>
    <x v="0"/>
    <n v="30"/>
    <s v="Yes"/>
    <n v="20"/>
    <n v="7"/>
    <n v="58"/>
  </r>
  <r>
    <n v="3423"/>
    <s v="Eduardo Santos"/>
    <x v="2"/>
    <d v="2024-09-05T00:00:00"/>
    <x v="1"/>
    <x v="2"/>
    <x v="0"/>
    <x v="1"/>
    <s v="-"/>
    <s v="Yes"/>
    <n v="20"/>
    <n v="10"/>
    <n v="20"/>
  </r>
  <r>
    <n v="3424"/>
    <s v="Fernanda Lima"/>
    <x v="1"/>
    <d v="2024-09-06T00:00:00"/>
    <x v="0"/>
    <x v="1"/>
    <x v="1"/>
    <x v="1"/>
    <s v="-"/>
    <s v="No"/>
    <n v="0"/>
    <n v="0"/>
    <n v="5"/>
  </r>
  <r>
    <n v="3425"/>
    <s v="Gabriel Teixeira"/>
    <x v="0"/>
    <d v="2024-09-07T00:00:00"/>
    <x v="1"/>
    <x v="0"/>
    <x v="0"/>
    <x v="0"/>
    <n v="30"/>
    <s v="Yes"/>
    <n v="20"/>
    <n v="20"/>
    <n v="45"/>
  </r>
  <r>
    <n v="3426"/>
    <s v="Helena Ribeiro"/>
    <x v="2"/>
    <d v="2024-09-08T00:00:00"/>
    <x v="0"/>
    <x v="2"/>
    <x v="2"/>
    <x v="1"/>
    <s v="-"/>
    <s v="Yes"/>
    <n v="20"/>
    <n v="15"/>
    <n v="15"/>
  </r>
  <r>
    <n v="3427"/>
    <s v="Igor Mendes"/>
    <x v="1"/>
    <d v="2024-09-09T00:00:00"/>
    <x v="1"/>
    <x v="1"/>
    <x v="0"/>
    <x v="1"/>
    <s v="-"/>
    <s v="No"/>
    <n v="0"/>
    <n v="1"/>
    <n v="4"/>
  </r>
  <r>
    <n v="3428"/>
    <s v="Joana Silveira"/>
    <x v="0"/>
    <d v="2024-09-10T00:00:00"/>
    <x v="0"/>
    <x v="0"/>
    <x v="1"/>
    <x v="0"/>
    <n v="30"/>
    <s v="Yes"/>
    <n v="20"/>
    <n v="3"/>
    <n v="62"/>
  </r>
  <r>
    <n v="3429"/>
    <s v="Lucas Martins"/>
    <x v="2"/>
    <d v="2024-09-11T00:00:00"/>
    <x v="1"/>
    <x v="2"/>
    <x v="0"/>
    <x v="1"/>
    <s v="-"/>
    <s v="Yes"/>
    <n v="20"/>
    <n v="10"/>
    <n v="20"/>
  </r>
  <r>
    <n v="3430"/>
    <s v="Marcela Gouveia"/>
    <x v="1"/>
    <d v="2024-09-12T00:00:00"/>
    <x v="0"/>
    <x v="1"/>
    <x v="2"/>
    <x v="1"/>
    <s v="-"/>
    <s v="No"/>
    <n v="0"/>
    <n v="0"/>
    <n v="5"/>
  </r>
  <r>
    <n v="3431"/>
    <s v="Nicolas Borges"/>
    <x v="0"/>
    <d v="2024-09-13T00:00:00"/>
    <x v="1"/>
    <x v="0"/>
    <x v="0"/>
    <x v="0"/>
    <n v="30"/>
    <s v="Yes"/>
    <n v="20"/>
    <n v="15"/>
    <n v="50"/>
  </r>
  <r>
    <n v="3432"/>
    <s v="Olivia Freitas"/>
    <x v="2"/>
    <d v="2024-09-14T00:00:00"/>
    <x v="0"/>
    <x v="2"/>
    <x v="1"/>
    <x v="1"/>
    <s v="-"/>
    <s v="Yes"/>
    <n v="20"/>
    <n v="15"/>
    <n v="15"/>
  </r>
  <r>
    <n v="3433"/>
    <s v="Paulo Nogueira"/>
    <x v="1"/>
    <d v="2024-09-15T00:00:00"/>
    <x v="1"/>
    <x v="1"/>
    <x v="0"/>
    <x v="1"/>
    <s v="-"/>
    <s v="No"/>
    <n v="0"/>
    <n v="1"/>
    <n v="4"/>
  </r>
  <r>
    <n v="3434"/>
    <s v="Raquel Andrade"/>
    <x v="0"/>
    <d v="2024-09-16T00:00:00"/>
    <x v="0"/>
    <x v="0"/>
    <x v="2"/>
    <x v="0"/>
    <n v="30"/>
    <s v="Yes"/>
    <n v="20"/>
    <n v="7"/>
    <n v="58"/>
  </r>
  <r>
    <n v="3435"/>
    <s v="Sônia Carvalho"/>
    <x v="2"/>
    <d v="2024-09-17T00:00:00"/>
    <x v="1"/>
    <x v="2"/>
    <x v="0"/>
    <x v="1"/>
    <s v="-"/>
    <s v="Yes"/>
    <n v="20"/>
    <n v="10"/>
    <n v="20"/>
  </r>
  <r>
    <n v="3436"/>
    <s v="Tiago Rodrigues"/>
    <x v="1"/>
    <d v="2024-09-18T00:00:00"/>
    <x v="0"/>
    <x v="1"/>
    <x v="0"/>
    <x v="1"/>
    <s v="-"/>
    <s v="No"/>
    <n v="0"/>
    <n v="0"/>
    <n v="5"/>
  </r>
  <r>
    <n v="3437"/>
    <s v="Ursula Monteiro"/>
    <x v="0"/>
    <d v="2024-09-19T00:00:00"/>
    <x v="1"/>
    <x v="0"/>
    <x v="2"/>
    <x v="0"/>
    <n v="30"/>
    <s v="Yes"/>
    <n v="20"/>
    <n v="7"/>
    <n v="58"/>
  </r>
  <r>
    <n v="3438"/>
    <s v="Vanessa Pereira"/>
    <x v="2"/>
    <d v="2024-09-20T00:00:00"/>
    <x v="0"/>
    <x v="2"/>
    <x v="1"/>
    <x v="1"/>
    <s v="-"/>
    <s v="Yes"/>
    <n v="20"/>
    <n v="10"/>
    <n v="20"/>
  </r>
  <r>
    <n v="3439"/>
    <s v="Walter Silva"/>
    <x v="1"/>
    <d v="2024-09-21T00:00:00"/>
    <x v="1"/>
    <x v="1"/>
    <x v="2"/>
    <x v="1"/>
    <s v="-"/>
    <s v="No"/>
    <n v="0"/>
    <n v="1"/>
    <n v="4"/>
  </r>
  <r>
    <n v="3440"/>
    <s v="Xavier Almeida"/>
    <x v="0"/>
    <d v="2024-09-22T00:00:00"/>
    <x v="0"/>
    <x v="0"/>
    <x v="0"/>
    <x v="0"/>
    <n v="30"/>
    <s v="Yes"/>
    <n v="20"/>
    <n v="15"/>
    <n v="50"/>
  </r>
  <r>
    <n v="3441"/>
    <s v="Yasmine Correia"/>
    <x v="2"/>
    <d v="2024-09-23T00:00:00"/>
    <x v="1"/>
    <x v="2"/>
    <x v="0"/>
    <x v="1"/>
    <s v="-"/>
    <s v="Yes"/>
    <n v="20"/>
    <n v="5"/>
    <n v="25"/>
  </r>
  <r>
    <n v="3442"/>
    <s v="Zacarias Almeida"/>
    <x v="1"/>
    <d v="2024-09-24T00:00:00"/>
    <x v="0"/>
    <x v="1"/>
    <x v="1"/>
    <x v="1"/>
    <s v="-"/>
    <s v="No"/>
    <n v="0"/>
    <n v="0"/>
    <n v="5"/>
  </r>
  <r>
    <n v="3443"/>
    <s v="Amanda Costa"/>
    <x v="0"/>
    <d v="2024-09-25T00:00:00"/>
    <x v="1"/>
    <x v="0"/>
    <x v="2"/>
    <x v="0"/>
    <n v="30"/>
    <s v="Yes"/>
    <n v="20"/>
    <n v="20"/>
    <n v="45"/>
  </r>
  <r>
    <n v="3444"/>
    <s v="Bruno Ferreira"/>
    <x v="2"/>
    <d v="2024-09-26T00:00:00"/>
    <x v="0"/>
    <x v="2"/>
    <x v="2"/>
    <x v="1"/>
    <s v="-"/>
    <s v="Yes"/>
    <n v="20"/>
    <n v="12"/>
    <n v="18"/>
  </r>
  <r>
    <n v="3445"/>
    <s v="Carla Dias"/>
    <x v="1"/>
    <d v="2024-09-27T00:00:00"/>
    <x v="1"/>
    <x v="1"/>
    <x v="0"/>
    <x v="1"/>
    <s v="-"/>
    <s v="No"/>
    <n v="0"/>
    <n v="2"/>
    <n v="3"/>
  </r>
  <r>
    <n v="3446"/>
    <s v="Diogo Martins"/>
    <x v="0"/>
    <d v="2024-09-28T00:00:00"/>
    <x v="0"/>
    <x v="0"/>
    <x v="1"/>
    <x v="0"/>
    <n v="30"/>
    <s v="Yes"/>
    <n v="20"/>
    <n v="5"/>
    <n v="60"/>
  </r>
  <r>
    <n v="3447"/>
    <s v="Elisa Campos"/>
    <x v="2"/>
    <d v="2024-09-29T00:00:00"/>
    <x v="1"/>
    <x v="2"/>
    <x v="0"/>
    <x v="1"/>
    <s v="-"/>
    <s v="Yes"/>
    <n v="20"/>
    <n v="10"/>
    <n v="20"/>
  </r>
  <r>
    <n v="3448"/>
    <s v="Fabiana Lima"/>
    <x v="1"/>
    <d v="2024-09-30T00:00:00"/>
    <x v="0"/>
    <x v="1"/>
    <x v="2"/>
    <x v="1"/>
    <s v="-"/>
    <s v="No"/>
    <n v="0"/>
    <n v="0"/>
    <n v="5"/>
  </r>
  <r>
    <n v="3449"/>
    <s v="Gabriel Santos"/>
    <x v="0"/>
    <d v="2024-10-01T00:00:00"/>
    <x v="1"/>
    <x v="0"/>
    <x v="0"/>
    <x v="0"/>
    <n v="30"/>
    <s v="Yes"/>
    <n v="20"/>
    <n v="3"/>
    <n v="62"/>
  </r>
  <r>
    <n v="3450"/>
    <s v="Helena Ferreira"/>
    <x v="2"/>
    <d v="2024-10-02T00:00:00"/>
    <x v="0"/>
    <x v="2"/>
    <x v="1"/>
    <x v="1"/>
    <s v="-"/>
    <s v="Yes"/>
    <n v="20"/>
    <n v="15"/>
    <n v="15"/>
  </r>
  <r>
    <n v="3451"/>
    <s v="Ígor Nunes"/>
    <x v="1"/>
    <d v="2024-10-03T00:00:00"/>
    <x v="1"/>
    <x v="1"/>
    <x v="0"/>
    <x v="1"/>
    <s v="-"/>
    <s v="No"/>
    <n v="0"/>
    <n v="1"/>
    <n v="4"/>
  </r>
  <r>
    <n v="3452"/>
    <s v="Joana Silveira"/>
    <x v="0"/>
    <d v="2024-10-04T00:00:00"/>
    <x v="0"/>
    <x v="0"/>
    <x v="2"/>
    <x v="0"/>
    <n v="30"/>
    <s v="Yes"/>
    <n v="20"/>
    <n v="7"/>
    <n v="58"/>
  </r>
  <r>
    <n v="3453"/>
    <s v="Kléber Oliveira"/>
    <x v="2"/>
    <d v="2024-10-05T00:00:00"/>
    <x v="1"/>
    <x v="2"/>
    <x v="0"/>
    <x v="1"/>
    <s v="-"/>
    <s v="Yes"/>
    <n v="20"/>
    <n v="10"/>
    <n v="20"/>
  </r>
  <r>
    <n v="3454"/>
    <s v="Luciana Morais"/>
    <x v="1"/>
    <d v="2024-10-06T00:00:00"/>
    <x v="0"/>
    <x v="1"/>
    <x v="1"/>
    <x v="1"/>
    <s v="-"/>
    <s v="No"/>
    <n v="0"/>
    <n v="0"/>
    <n v="5"/>
  </r>
  <r>
    <n v="3455"/>
    <s v="Marcos Vinícius"/>
    <x v="0"/>
    <d v="2024-10-07T00:00:00"/>
    <x v="1"/>
    <x v="0"/>
    <x v="0"/>
    <x v="0"/>
    <n v="30"/>
    <s v="Yes"/>
    <n v="20"/>
    <n v="20"/>
    <n v="45"/>
  </r>
  <r>
    <n v="3456"/>
    <s v="Natália Barros"/>
    <x v="2"/>
    <d v="2024-10-08T00:00:00"/>
    <x v="0"/>
    <x v="2"/>
    <x v="2"/>
    <x v="1"/>
    <s v="-"/>
    <s v="Yes"/>
    <n v="20"/>
    <n v="15"/>
    <n v="15"/>
  </r>
  <r>
    <n v="3457"/>
    <s v="Oscar Sampaio"/>
    <x v="1"/>
    <d v="2024-10-09T00:00:00"/>
    <x v="1"/>
    <x v="1"/>
    <x v="0"/>
    <x v="1"/>
    <s v="-"/>
    <s v="No"/>
    <n v="0"/>
    <n v="1"/>
    <n v="4"/>
  </r>
  <r>
    <n v="3458"/>
    <s v="Patrícia Leite"/>
    <x v="0"/>
    <d v="2024-10-10T00:00:00"/>
    <x v="0"/>
    <x v="0"/>
    <x v="1"/>
    <x v="0"/>
    <n v="30"/>
    <s v="Yes"/>
    <n v="20"/>
    <n v="3"/>
    <n v="62"/>
  </r>
  <r>
    <n v="3459"/>
    <s v="Quênia Rocha"/>
    <x v="2"/>
    <d v="2024-10-11T00:00:00"/>
    <x v="1"/>
    <x v="2"/>
    <x v="0"/>
    <x v="1"/>
    <s v="-"/>
    <s v="Yes"/>
    <n v="20"/>
    <n v="10"/>
    <n v="20"/>
  </r>
  <r>
    <n v="3460"/>
    <s v="Rafael Torres"/>
    <x v="1"/>
    <d v="2024-10-12T00:00:00"/>
    <x v="0"/>
    <x v="1"/>
    <x v="2"/>
    <x v="1"/>
    <s v="-"/>
    <s v="No"/>
    <n v="0"/>
    <n v="0"/>
    <n v="5"/>
  </r>
  <r>
    <n v="3461"/>
    <s v="Sandra Gouveia"/>
    <x v="0"/>
    <d v="2024-10-13T00:00:00"/>
    <x v="1"/>
    <x v="0"/>
    <x v="0"/>
    <x v="0"/>
    <n v="30"/>
    <s v="Yes"/>
    <n v="20"/>
    <n v="15"/>
    <n v="50"/>
  </r>
  <r>
    <n v="3462"/>
    <s v="Tiago Lacerda"/>
    <x v="2"/>
    <d v="2024-10-14T00:00:00"/>
    <x v="0"/>
    <x v="2"/>
    <x v="1"/>
    <x v="1"/>
    <s v="-"/>
    <s v="Yes"/>
    <n v="20"/>
    <n v="15"/>
    <n v="15"/>
  </r>
  <r>
    <n v="3463"/>
    <s v="Ursula Fonseca"/>
    <x v="1"/>
    <d v="2024-10-15T00:00:00"/>
    <x v="1"/>
    <x v="1"/>
    <x v="0"/>
    <x v="1"/>
    <s v="-"/>
    <s v="No"/>
    <n v="0"/>
    <n v="1"/>
    <n v="4"/>
  </r>
  <r>
    <n v="3464"/>
    <s v="Vanessa Andrade"/>
    <x v="0"/>
    <d v="2024-10-16T00:00:00"/>
    <x v="0"/>
    <x v="0"/>
    <x v="2"/>
    <x v="0"/>
    <n v="30"/>
    <s v="Yes"/>
    <n v="20"/>
    <n v="7"/>
    <n v="58"/>
  </r>
  <r>
    <n v="3465"/>
    <s v="William Castro"/>
    <x v="2"/>
    <d v="2024-10-17T00:00:00"/>
    <x v="1"/>
    <x v="2"/>
    <x v="0"/>
    <x v="1"/>
    <s v="-"/>
    <s v="Yes"/>
    <n v="20"/>
    <n v="10"/>
    <n v="20"/>
  </r>
  <r>
    <n v="3466"/>
    <s v="Xavier Monteiro"/>
    <x v="1"/>
    <d v="2024-10-18T00:00:00"/>
    <x v="0"/>
    <x v="1"/>
    <x v="1"/>
    <x v="1"/>
    <s v="-"/>
    <s v="No"/>
    <n v="0"/>
    <n v="0"/>
    <n v="5"/>
  </r>
  <r>
    <n v="3467"/>
    <s v="Yasmin Figueira"/>
    <x v="0"/>
    <d v="2024-10-19T00:00:00"/>
    <x v="1"/>
    <x v="0"/>
    <x v="0"/>
    <x v="0"/>
    <n v="30"/>
    <s v="Yes"/>
    <n v="20"/>
    <n v="15"/>
    <n v="50"/>
  </r>
  <r>
    <n v="3468"/>
    <s v="Zacarias Mendonça"/>
    <x v="2"/>
    <d v="2024-10-20T00:00:00"/>
    <x v="0"/>
    <x v="2"/>
    <x v="2"/>
    <x v="1"/>
    <s v="-"/>
    <s v="Yes"/>
    <n v="20"/>
    <n v="12"/>
    <n v="18"/>
  </r>
  <r>
    <n v="3469"/>
    <s v="Amanda Menezes"/>
    <x v="1"/>
    <d v="2024-10-21T00:00:00"/>
    <x v="1"/>
    <x v="1"/>
    <x v="0"/>
    <x v="1"/>
    <s v="-"/>
    <s v="No"/>
    <n v="0"/>
    <n v="2"/>
    <n v="3"/>
  </r>
  <r>
    <n v="3470"/>
    <s v="Bruno Santos"/>
    <x v="0"/>
    <d v="2024-10-22T00:00:00"/>
    <x v="0"/>
    <x v="0"/>
    <x v="1"/>
    <x v="0"/>
    <n v="30"/>
    <s v="Yes"/>
    <n v="20"/>
    <n v="5"/>
    <n v="60"/>
  </r>
  <r>
    <n v="3471"/>
    <s v="Carla Ferreira"/>
    <x v="2"/>
    <d v="2024-10-23T00:00:00"/>
    <x v="1"/>
    <x v="2"/>
    <x v="0"/>
    <x v="1"/>
    <s v="-"/>
    <s v="Yes"/>
    <n v="20"/>
    <n v="10"/>
    <n v="20"/>
  </r>
  <r>
    <n v="3472"/>
    <s v="Diogo Alves"/>
    <x v="1"/>
    <d v="2024-10-24T00:00:00"/>
    <x v="0"/>
    <x v="1"/>
    <x v="2"/>
    <x v="1"/>
    <s v="-"/>
    <s v="No"/>
    <n v="0"/>
    <n v="0"/>
    <n v="5"/>
  </r>
  <r>
    <n v="3473"/>
    <s v="Elisa Neves"/>
    <x v="0"/>
    <d v="2024-10-25T00:00:00"/>
    <x v="1"/>
    <x v="0"/>
    <x v="0"/>
    <x v="0"/>
    <n v="30"/>
    <s v="Yes"/>
    <n v="20"/>
    <n v="3"/>
    <n v="62"/>
  </r>
  <r>
    <n v="3474"/>
    <s v="Fabiano Pires"/>
    <x v="2"/>
    <d v="2024-10-26T00:00:00"/>
    <x v="0"/>
    <x v="2"/>
    <x v="1"/>
    <x v="1"/>
    <s v="-"/>
    <s v="Yes"/>
    <n v="20"/>
    <n v="15"/>
    <n v="15"/>
  </r>
  <r>
    <n v="3475"/>
    <s v="Giovana Ribeiro"/>
    <x v="1"/>
    <d v="2024-10-27T00:00:00"/>
    <x v="1"/>
    <x v="1"/>
    <x v="0"/>
    <x v="1"/>
    <s v="-"/>
    <s v="No"/>
    <n v="0"/>
    <n v="1"/>
    <n v="4"/>
  </r>
  <r>
    <n v="3476"/>
    <s v="Hélio Costa"/>
    <x v="0"/>
    <d v="2024-10-28T00:00:00"/>
    <x v="0"/>
    <x v="0"/>
    <x v="2"/>
    <x v="0"/>
    <n v="30"/>
    <s v="Yes"/>
    <n v="20"/>
    <n v="7"/>
    <n v="58"/>
  </r>
  <r>
    <n v="3477"/>
    <s v="Íris Loureiro"/>
    <x v="2"/>
    <d v="2024-10-29T00:00:00"/>
    <x v="1"/>
    <x v="2"/>
    <x v="0"/>
    <x v="1"/>
    <s v="-"/>
    <s v="Yes"/>
    <n v="20"/>
    <n v="10"/>
    <n v="20"/>
  </r>
  <r>
    <n v="3478"/>
    <s v="João Pereira"/>
    <x v="1"/>
    <d v="2024-10-30T00:00:00"/>
    <x v="0"/>
    <x v="1"/>
    <x v="1"/>
    <x v="1"/>
    <s v="-"/>
    <s v="No"/>
    <n v="0"/>
    <n v="0"/>
    <n v="5"/>
  </r>
  <r>
    <n v="3479"/>
    <s v="Klara Silva"/>
    <x v="0"/>
    <d v="2024-10-31T00:00:00"/>
    <x v="1"/>
    <x v="0"/>
    <x v="0"/>
    <x v="0"/>
    <n v="30"/>
    <s v="Yes"/>
    <n v="20"/>
    <n v="20"/>
    <n v="45"/>
  </r>
  <r>
    <n v="3480"/>
    <s v="Luciana Barros"/>
    <x v="2"/>
    <d v="2024-11-01T00:00:00"/>
    <x v="0"/>
    <x v="2"/>
    <x v="2"/>
    <x v="1"/>
    <s v="-"/>
    <s v="Yes"/>
    <n v="20"/>
    <n v="15"/>
    <n v="15"/>
  </r>
  <r>
    <n v="3481"/>
    <s v="Marcos Gomes"/>
    <x v="1"/>
    <d v="2024-11-02T00:00:00"/>
    <x v="1"/>
    <x v="1"/>
    <x v="0"/>
    <x v="1"/>
    <s v="-"/>
    <s v="No"/>
    <n v="0"/>
    <n v="1"/>
    <n v="4"/>
  </r>
  <r>
    <n v="3482"/>
    <s v="Natália Soares"/>
    <x v="0"/>
    <d v="2024-11-03T00:00:00"/>
    <x v="0"/>
    <x v="0"/>
    <x v="1"/>
    <x v="0"/>
    <n v="30"/>
    <s v="Yes"/>
    <n v="20"/>
    <n v="3"/>
    <n v="62"/>
  </r>
  <r>
    <n v="3483"/>
    <s v="Oscar Machado"/>
    <x v="2"/>
    <d v="2024-11-04T00:00:00"/>
    <x v="1"/>
    <x v="2"/>
    <x v="0"/>
    <x v="1"/>
    <s v="-"/>
    <s v="Yes"/>
    <n v="20"/>
    <n v="10"/>
    <n v="20"/>
  </r>
  <r>
    <n v="3484"/>
    <s v="Patrícia Lima"/>
    <x v="1"/>
    <d v="2024-11-05T00:00:00"/>
    <x v="0"/>
    <x v="1"/>
    <x v="2"/>
    <x v="1"/>
    <s v="-"/>
    <s v="No"/>
    <n v="0"/>
    <n v="0"/>
    <n v="5"/>
  </r>
  <r>
    <n v="3485"/>
    <s v="Quirino Neto"/>
    <x v="0"/>
    <d v="2024-11-06T00:00:00"/>
    <x v="1"/>
    <x v="0"/>
    <x v="0"/>
    <x v="0"/>
    <n v="30"/>
    <s v="Yes"/>
    <n v="20"/>
    <n v="15"/>
    <n v="50"/>
  </r>
  <r>
    <n v="3486"/>
    <s v="Rafaela Souza"/>
    <x v="1"/>
    <d v="2024-11-07T00:00:00"/>
    <x v="0"/>
    <x v="1"/>
    <x v="0"/>
    <x v="1"/>
    <s v="-"/>
    <s v="No"/>
    <n v="0"/>
    <n v="0"/>
    <n v="5"/>
  </r>
  <r>
    <n v="3487"/>
    <s v="Sandro Almeida"/>
    <x v="0"/>
    <d v="2024-11-08T00:00:00"/>
    <x v="1"/>
    <x v="0"/>
    <x v="2"/>
    <x v="0"/>
    <n v="30"/>
    <s v="Yes"/>
    <n v="20"/>
    <n v="7"/>
    <n v="58"/>
  </r>
  <r>
    <n v="3488"/>
    <s v="Tânia Ribeiro"/>
    <x v="2"/>
    <d v="2024-11-09T00:00:00"/>
    <x v="0"/>
    <x v="2"/>
    <x v="1"/>
    <x v="1"/>
    <s v="-"/>
    <s v="Yes"/>
    <n v="20"/>
    <n v="10"/>
    <n v="20"/>
  </r>
  <r>
    <n v="3489"/>
    <s v="Ugo Dias"/>
    <x v="1"/>
    <d v="2024-11-10T00:00:00"/>
    <x v="1"/>
    <x v="1"/>
    <x v="2"/>
    <x v="1"/>
    <s v="-"/>
    <s v="No"/>
    <n v="0"/>
    <n v="1"/>
    <n v="4"/>
  </r>
  <r>
    <n v="3490"/>
    <s v="Valéria Lima"/>
    <x v="0"/>
    <d v="2024-11-11T00:00:00"/>
    <x v="0"/>
    <x v="0"/>
    <x v="0"/>
    <x v="0"/>
    <n v="30"/>
    <s v="Yes"/>
    <n v="20"/>
    <n v="15"/>
    <n v="50"/>
  </r>
  <r>
    <n v="3491"/>
    <s v="William Fernandes"/>
    <x v="2"/>
    <d v="2024-11-12T00:00:00"/>
    <x v="1"/>
    <x v="2"/>
    <x v="0"/>
    <x v="1"/>
    <s v="-"/>
    <s v="Yes"/>
    <n v="20"/>
    <n v="5"/>
    <n v="25"/>
  </r>
  <r>
    <n v="3492"/>
    <s v="Xuxa Mendes"/>
    <x v="1"/>
    <d v="2024-11-13T00:00:00"/>
    <x v="0"/>
    <x v="1"/>
    <x v="1"/>
    <x v="1"/>
    <s v="-"/>
    <s v="No"/>
    <n v="0"/>
    <n v="0"/>
    <n v="5"/>
  </r>
  <r>
    <n v="3493"/>
    <s v="Ygor Farias"/>
    <x v="0"/>
    <d v="2024-11-14T00:00:00"/>
    <x v="1"/>
    <x v="0"/>
    <x v="2"/>
    <x v="0"/>
    <n v="30"/>
    <s v="Yes"/>
    <n v="20"/>
    <n v="20"/>
    <n v="45"/>
  </r>
  <r>
    <n v="3494"/>
    <s v="Zilda Barros"/>
    <x v="2"/>
    <d v="2024-11-15T00:00:00"/>
    <x v="0"/>
    <x v="2"/>
    <x v="2"/>
    <x v="1"/>
    <s v="-"/>
    <s v="Yes"/>
    <n v="20"/>
    <n v="12"/>
    <n v="18"/>
  </r>
  <r>
    <n v="3495"/>
    <s v="Amanda Santos"/>
    <x v="1"/>
    <d v="2024-11-16T00:00:00"/>
    <x v="1"/>
    <x v="1"/>
    <x v="0"/>
    <x v="1"/>
    <s v="-"/>
    <s v="No"/>
    <n v="0"/>
    <n v="2"/>
    <n v="3"/>
  </r>
  <r>
    <n v="3496"/>
    <s v="Bruno Costa"/>
    <x v="0"/>
    <d v="2024-11-17T00:00:00"/>
    <x v="0"/>
    <x v="0"/>
    <x v="1"/>
    <x v="0"/>
    <n v="30"/>
    <s v="Yes"/>
    <n v="20"/>
    <n v="5"/>
    <n v="60"/>
  </r>
  <r>
    <n v="3497"/>
    <s v="Carla Rodrigues"/>
    <x v="2"/>
    <d v="2024-11-18T00:00:00"/>
    <x v="1"/>
    <x v="2"/>
    <x v="0"/>
    <x v="1"/>
    <s v="-"/>
    <s v="Yes"/>
    <n v="20"/>
    <n v="10"/>
    <n v="20"/>
  </r>
  <r>
    <n v="3498"/>
    <s v="Diogo Pereira"/>
    <x v="1"/>
    <d v="2024-11-19T00:00:00"/>
    <x v="0"/>
    <x v="1"/>
    <x v="2"/>
    <x v="1"/>
    <s v="-"/>
    <s v="No"/>
    <n v="0"/>
    <n v="0"/>
    <n v="5"/>
  </r>
  <r>
    <n v="3499"/>
    <s v="Elisa Correia"/>
    <x v="0"/>
    <d v="2024-11-20T00:00:00"/>
    <x v="1"/>
    <x v="0"/>
    <x v="0"/>
    <x v="0"/>
    <n v="30"/>
    <s v="Yes"/>
    <n v="20"/>
    <n v="3"/>
    <n v="62"/>
  </r>
  <r>
    <n v="3500"/>
    <s v="Fábio Lourenço"/>
    <x v="2"/>
    <d v="2024-11-21T00:00:00"/>
    <x v="0"/>
    <x v="2"/>
    <x v="1"/>
    <x v="1"/>
    <s v="-"/>
    <s v="Yes"/>
    <n v="20"/>
    <n v="15"/>
    <n v="15"/>
  </r>
  <r>
    <n v="3501"/>
    <s v="Gabriela Neves"/>
    <x v="1"/>
    <d v="2024-11-22T00:00:00"/>
    <x v="1"/>
    <x v="1"/>
    <x v="0"/>
    <x v="1"/>
    <s v="-"/>
    <s v="No"/>
    <n v="0"/>
    <n v="1"/>
    <n v="4"/>
  </r>
  <r>
    <n v="3502"/>
    <s v="Henrique Gonçalves"/>
    <x v="0"/>
    <d v="2024-11-23T00:00:00"/>
    <x v="0"/>
    <x v="0"/>
    <x v="2"/>
    <x v="0"/>
    <n v="30"/>
    <s v="Yes"/>
    <n v="20"/>
    <n v="7"/>
    <n v="58"/>
  </r>
  <r>
    <n v="3503"/>
    <s v="Íris Santos"/>
    <x v="2"/>
    <d v="2024-11-24T00:00:00"/>
    <x v="1"/>
    <x v="2"/>
    <x v="0"/>
    <x v="1"/>
    <s v="-"/>
    <s v="Yes"/>
    <n v="20"/>
    <n v="10"/>
    <n v="20"/>
  </r>
  <r>
    <n v="3504"/>
    <s v="João Marcelo Alves"/>
    <x v="1"/>
    <d v="2024-11-25T00:00:00"/>
    <x v="0"/>
    <x v="1"/>
    <x v="1"/>
    <x v="1"/>
    <s v="-"/>
    <s v="No"/>
    <n v="0"/>
    <n v="0"/>
    <n v="5"/>
  </r>
  <r>
    <n v="3505"/>
    <s v="Klara Fonseca"/>
    <x v="0"/>
    <d v="2024-11-26T00:00:00"/>
    <x v="1"/>
    <x v="0"/>
    <x v="0"/>
    <x v="0"/>
    <n v="30"/>
    <s v="Yes"/>
    <n v="20"/>
    <n v="20"/>
    <n v="45"/>
  </r>
  <r>
    <n v="3506"/>
    <s v="Lucas Mendonça"/>
    <x v="2"/>
    <d v="2024-11-27T00:00:00"/>
    <x v="0"/>
    <x v="2"/>
    <x v="2"/>
    <x v="1"/>
    <s v="-"/>
    <s v="Yes"/>
    <n v="20"/>
    <n v="15"/>
    <n v="15"/>
  </r>
  <r>
    <n v="3507"/>
    <s v="Marcela Torres"/>
    <x v="1"/>
    <d v="2024-11-28T00:00:00"/>
    <x v="1"/>
    <x v="1"/>
    <x v="0"/>
    <x v="1"/>
    <s v="-"/>
    <s v="No"/>
    <n v="0"/>
    <n v="1"/>
    <n v="4"/>
  </r>
  <r>
    <n v="3508"/>
    <s v="Natália Castro"/>
    <x v="0"/>
    <d v="2024-11-29T00:00:00"/>
    <x v="0"/>
    <x v="0"/>
    <x v="1"/>
    <x v="0"/>
    <n v="30"/>
    <s v="Yes"/>
    <n v="20"/>
    <n v="3"/>
    <n v="62"/>
  </r>
  <r>
    <n v="3509"/>
    <s v="Oscar Martins"/>
    <x v="2"/>
    <d v="2024-11-30T00:00:00"/>
    <x v="1"/>
    <x v="2"/>
    <x v="0"/>
    <x v="1"/>
    <s v="-"/>
    <s v="Yes"/>
    <n v="20"/>
    <n v="10"/>
    <n v="20"/>
  </r>
  <r>
    <n v="3510"/>
    <s v="Patrícia Oliveira"/>
    <x v="1"/>
    <d v="2024-12-01T00:00:00"/>
    <x v="0"/>
    <x v="1"/>
    <x v="2"/>
    <x v="1"/>
    <s v="-"/>
    <s v="No"/>
    <n v="0"/>
    <n v="0"/>
    <n v="5"/>
  </r>
  <r>
    <n v="3511"/>
    <s v="Quentin Nogueira"/>
    <x v="0"/>
    <d v="2024-12-02T00:00:00"/>
    <x v="1"/>
    <x v="0"/>
    <x v="0"/>
    <x v="0"/>
    <n v="30"/>
    <s v="Yes"/>
    <n v="20"/>
    <n v="15"/>
    <n v="50"/>
  </r>
  <r>
    <n v="3512"/>
    <s v="Raquel Silva"/>
    <x v="2"/>
    <d v="2024-12-03T00:00:00"/>
    <x v="0"/>
    <x v="2"/>
    <x v="1"/>
    <x v="1"/>
    <s v="-"/>
    <s v="Yes"/>
    <n v="20"/>
    <n v="15"/>
    <n v="15"/>
  </r>
  <r>
    <n v="3513"/>
    <s v="Sandro Gomes"/>
    <x v="1"/>
    <d v="2024-12-04T00:00:00"/>
    <x v="1"/>
    <x v="1"/>
    <x v="0"/>
    <x v="1"/>
    <s v="-"/>
    <s v="No"/>
    <n v="0"/>
    <n v="1"/>
    <n v="4"/>
  </r>
  <r>
    <n v="3514"/>
    <s v="Tânia Machado"/>
    <x v="0"/>
    <d v="2024-12-05T00:00:00"/>
    <x v="0"/>
    <x v="0"/>
    <x v="2"/>
    <x v="0"/>
    <n v="30"/>
    <s v="Yes"/>
    <n v="20"/>
    <n v="7"/>
    <n v="58"/>
  </r>
  <r>
    <n v="3515"/>
    <s v="Ursula Silva"/>
    <x v="2"/>
    <d v="2024-12-06T00:00:00"/>
    <x v="1"/>
    <x v="2"/>
    <x v="0"/>
    <x v="1"/>
    <s v="-"/>
    <s v="Yes"/>
    <n v="20"/>
    <n v="10"/>
    <n v="20"/>
  </r>
  <r>
    <n v="3516"/>
    <s v="Vanessa Moraes"/>
    <x v="1"/>
    <d v="2024-12-07T00:00:00"/>
    <x v="0"/>
    <x v="1"/>
    <x v="1"/>
    <x v="1"/>
    <s v="-"/>
    <s v="No"/>
    <n v="0"/>
    <n v="0"/>
    <n v="5"/>
  </r>
  <r>
    <n v="3517"/>
    <s v="William Carvalho"/>
    <x v="0"/>
    <d v="2024-12-08T00:00:00"/>
    <x v="1"/>
    <x v="0"/>
    <x v="0"/>
    <x v="0"/>
    <n v="30"/>
    <s v="Yes"/>
    <n v="20"/>
    <n v="20"/>
    <n v="45"/>
  </r>
  <r>
    <n v="3518"/>
    <s v="Xavier Reis"/>
    <x v="2"/>
    <d v="2024-12-09T00:00:00"/>
    <x v="0"/>
    <x v="2"/>
    <x v="2"/>
    <x v="1"/>
    <s v="-"/>
    <s v="Yes"/>
    <n v="20"/>
    <n v="12"/>
    <n v="18"/>
  </r>
  <r>
    <n v="3519"/>
    <s v="Yasmin Rocha"/>
    <x v="1"/>
    <d v="2024-12-10T00:00:00"/>
    <x v="1"/>
    <x v="1"/>
    <x v="0"/>
    <x v="1"/>
    <s v="-"/>
    <s v="No"/>
    <n v="0"/>
    <n v="2"/>
    <n v="3"/>
  </r>
  <r>
    <n v="3520"/>
    <s v="Zacarias Duarte"/>
    <x v="0"/>
    <d v="2024-12-11T00:00:00"/>
    <x v="0"/>
    <x v="0"/>
    <x v="1"/>
    <x v="0"/>
    <n v="30"/>
    <s v="Yes"/>
    <n v="20"/>
    <n v="5"/>
    <n v="60"/>
  </r>
  <r>
    <n v="3521"/>
    <s v="Amanda Freitas"/>
    <x v="2"/>
    <d v="2024-12-12T00:00:00"/>
    <x v="1"/>
    <x v="2"/>
    <x v="0"/>
    <x v="1"/>
    <s v="-"/>
    <s v="Yes"/>
    <n v="20"/>
    <n v="10"/>
    <n v="20"/>
  </r>
  <r>
    <n v="3522"/>
    <s v="Bruno Almeida"/>
    <x v="1"/>
    <d v="2024-12-13T00:00:00"/>
    <x v="0"/>
    <x v="1"/>
    <x v="2"/>
    <x v="1"/>
    <s v="-"/>
    <s v="No"/>
    <n v="0"/>
    <n v="0"/>
    <n v="5"/>
  </r>
  <r>
    <n v="3523"/>
    <s v="Carla Siqueira"/>
    <x v="0"/>
    <d v="2024-12-14T00:00:00"/>
    <x v="1"/>
    <x v="0"/>
    <x v="0"/>
    <x v="0"/>
    <n v="30"/>
    <s v="Yes"/>
    <n v="20"/>
    <n v="3"/>
    <n v="62"/>
  </r>
  <r>
    <n v="3524"/>
    <s v="Diogo Ramos"/>
    <x v="2"/>
    <d v="2024-12-15T00:00:00"/>
    <x v="0"/>
    <x v="2"/>
    <x v="1"/>
    <x v="1"/>
    <s v="-"/>
    <s v="Yes"/>
    <n v="20"/>
    <n v="15"/>
    <n v="15"/>
  </r>
  <r>
    <n v="3525"/>
    <s v="Elisa Magalhães"/>
    <x v="1"/>
    <d v="2024-12-16T00:00:00"/>
    <x v="1"/>
    <x v="1"/>
    <x v="0"/>
    <x v="1"/>
    <s v="-"/>
    <s v="No"/>
    <n v="0"/>
    <n v="1"/>
    <n v="4"/>
  </r>
  <r>
    <m/>
    <m/>
    <x v="3"/>
    <m/>
    <x v="2"/>
    <x v="3"/>
    <x v="3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08D2F-F32F-42E3-B024-A7BBD1A7E645}" name="tbl_arrecadaçã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5:E20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1"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71456-B278-4B5F-B8DD-1F17A15DD203}" name="tbl_desco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5:E10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/>
  </dataFields>
  <formats count="1">
    <format dxfId="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0C873-E5BF-4A9A-B73B-8AD2B9C0574D}" name="tbl_minecraf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5:B30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1F62B-01CD-47C9-A4E9-A4BA1E7AB6D9}" name="tbl_eaplay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B20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CE95C-849A-4741-B4E0-1491C42F4075}" name="tbl_plan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10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Subscription Price" fld="5" baseField="0" baseItem="0" numFmtId="44"/>
  </dataFields>
  <formats count="1"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5BEBE-B724-4717-8C51-F7514B56C03D}" name="tbl_auto-renov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25:E35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1"/>
        <item x="0"/>
        <item h="1"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2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pageFields count="1">
    <pageField fld="6" hier="-1"/>
  </pageFields>
  <dataFields count="1">
    <dataField name="Contagem de Total Value" fld="12" subtotal="count" baseField="4" baseItem="0"/>
  </dataFields>
  <formats count="1">
    <format dxfId="71">
      <pivotArea outline="0" collapsedLevelsAreSubtotals="1" fieldPosition="0"/>
    </format>
  </formats>
  <chartFormats count="7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8D50D451-A522-42B5-A787-3249B6DBA54F}" sourceName="Plan">
  <pivotTables>
    <pivotTable tabId="3" name="tbl_planos"/>
    <pivotTable tabId="3" name="tbl_arrecadação"/>
    <pivotTable tabId="3" name="tbl_auto-renov"/>
    <pivotTable tabId="3" name="tbl_desconto"/>
    <pivotTable tabId="3" name="tbl_eaplay"/>
    <pivotTable tabId="3" name="tbl_minecraft"/>
  </pivotTables>
  <data>
    <tabular pivotCacheId="1694809921">
      <items count="4">
        <i x="1" s="1"/>
        <i x="2" s="1"/>
        <i x="0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AA46DDB-0217-46C4-81CA-CEF883FBFEB7}" sourceName="Subscription Type">
  <pivotTables>
    <pivotTable tabId="3" name="tbl_planos"/>
    <pivotTable tabId="3" name="tbl_arrecadação"/>
    <pivotTable tabId="3" name="tbl_auto-renov"/>
    <pivotTable tabId="3" name="tbl_desconto"/>
    <pivotTable tabId="3" name="tbl_eaplay"/>
    <pivotTable tabId="3" name="tbl_minecraft"/>
  </pivotTables>
  <data>
    <tabular pivotCacheId="1694809921">
      <items count="4">
        <i x="1" s="1"/>
        <i x="0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5A60CC9F-382A-453A-8E43-3528D42845D8}" cache="SegmentaçãodeDados_Plan" caption="Planos" style="SlicerStyleLight3 2" rowHeight="257175"/>
  <slicer name="Subscription Type" xr10:uid="{9C2D09D2-1BCF-41B6-877E-77C23609A6A9}" cache="SegmentaçãodeDados_Subscription_Type" caption="Periodo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85">
  <autoFilter ref="A1:M296" xr:uid="{34E0E886-4200-4B36-97B3-63DB74FF40A0}"/>
  <tableColumns count="13">
    <tableColumn id="1" xr3:uid="{C4A90516-688A-46BF-9167-EA16C2A8A652}" name="Subscriber ID" dataDxfId="84"/>
    <tableColumn id="2" xr3:uid="{53DD39D0-2220-4121-9E9D-4EAA7E151C0F}" name="Name" dataDxfId="83"/>
    <tableColumn id="3" xr3:uid="{4F5FF271-4C57-4BE0-8F2C-F82C8551625C}" name="Plan" dataDxfId="82"/>
    <tableColumn id="4" xr3:uid="{8C17EB93-79B9-4E55-B8F7-BEB82F8253E9}" name="Start Date" dataDxfId="81"/>
    <tableColumn id="5" xr3:uid="{48CEDF9B-1689-482A-A828-5CCE7713264A}" name="Auto Renewal" dataDxfId="80"/>
    <tableColumn id="6" xr3:uid="{78B82374-9AA7-4E38-AE4F-78CDE6C83720}" name="Subscription Price" dataDxfId="79" dataCellStyle="Moeda"/>
    <tableColumn id="7" xr3:uid="{F2433F68-AF33-49D0-B1FB-19A396074EDE}" name="Subscription Type" dataDxfId="78"/>
    <tableColumn id="8" xr3:uid="{FD4D9C95-F6E5-4933-9068-A71FF7DF9343}" name="EA Play Season Pass" dataDxfId="77"/>
    <tableColumn id="13" xr3:uid="{978DD0D2-834E-4CE4-A39B-30976086932F}" name="EA Play Season Pass_x000a_Price" dataDxfId="76" dataCellStyle="Moeda"/>
    <tableColumn id="9" xr3:uid="{6E29F111-C395-4580-9DAD-3407D9E8B1A4}" name="Minecraft Season Pass" dataDxfId="75"/>
    <tableColumn id="10" xr3:uid="{EF544EAA-7F25-4FD5-A10E-8E62804DB9E3}" name="Minecraft Season Pass Price" dataDxfId="74" dataCellStyle="Moeda"/>
    <tableColumn id="11" xr3:uid="{7F6EB64A-1F07-4E48-9F0F-AC7D9DCD26F8}" name="Coupon Value" dataDxfId="73" dataCellStyle="Moeda"/>
    <tableColumn id="12" xr3:uid="{2B04ABC8-DE6F-426E-ADC0-D8AFC68CA58E}" name="Total Value" dataDxfId="7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N27" sqref="N2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N27" sqref="N27"/>
    </sheetView>
  </sheetViews>
  <sheetFormatPr defaultRowHeight="15" x14ac:dyDescent="0.25"/>
  <cols>
    <col min="1" max="1" width="17.85546875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7" bestFit="1" customWidth="1"/>
    <col min="7" max="7" width="22" bestFit="1" customWidth="1"/>
    <col min="8" max="9" width="23.85546875" bestFit="1" customWidth="1"/>
    <col min="10" max="10" width="28.140625" customWidth="1"/>
    <col min="11" max="11" width="32.140625" customWidth="1"/>
    <col min="12" max="12" width="20.42578125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E35"/>
  <sheetViews>
    <sheetView showGridLines="0" workbookViewId="0">
      <selection activeCell="N27" sqref="N27"/>
    </sheetView>
  </sheetViews>
  <sheetFormatPr defaultRowHeight="15" x14ac:dyDescent="0.25"/>
  <cols>
    <col min="1" max="1" width="18.42578125" bestFit="1" customWidth="1"/>
    <col min="2" max="2" width="35.140625" bestFit="1" customWidth="1"/>
    <col min="3" max="3" width="12" customWidth="1"/>
    <col min="4" max="4" width="18.42578125" bestFit="1" customWidth="1"/>
    <col min="5" max="5" width="2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1:5" x14ac:dyDescent="0.25">
      <c r="A2" t="s">
        <v>318</v>
      </c>
      <c r="B2" s="17">
        <f>GETPIVOTDATA("Subscription Price",$A$5)</f>
        <v>2935</v>
      </c>
      <c r="D2" t="s">
        <v>323</v>
      </c>
      <c r="E2" s="18">
        <f>GETPIVOTDATA("Coupon Value",$D$5)</f>
        <v>2122</v>
      </c>
    </row>
    <row r="3" spans="1:5" x14ac:dyDescent="0.25">
      <c r="A3" s="12" t="s">
        <v>16</v>
      </c>
      <c r="B3" t="s">
        <v>313</v>
      </c>
      <c r="D3" s="12" t="s">
        <v>16</v>
      </c>
      <c r="E3" t="s">
        <v>313</v>
      </c>
    </row>
    <row r="5" spans="1:5" x14ac:dyDescent="0.25">
      <c r="A5" s="12" t="s">
        <v>314</v>
      </c>
      <c r="B5" t="s">
        <v>317</v>
      </c>
      <c r="D5" s="12" t="s">
        <v>314</v>
      </c>
      <c r="E5" t="s">
        <v>324</v>
      </c>
    </row>
    <row r="6" spans="1:5" x14ac:dyDescent="0.25">
      <c r="A6" s="13" t="s">
        <v>22</v>
      </c>
      <c r="B6" s="15">
        <v>505</v>
      </c>
      <c r="D6" s="13" t="s">
        <v>22</v>
      </c>
      <c r="E6" s="15">
        <v>61</v>
      </c>
    </row>
    <row r="7" spans="1:5" x14ac:dyDescent="0.25">
      <c r="A7" s="13" t="s">
        <v>26</v>
      </c>
      <c r="B7" s="15">
        <v>960</v>
      </c>
      <c r="D7" s="13" t="s">
        <v>26</v>
      </c>
      <c r="E7" s="15">
        <v>1079</v>
      </c>
    </row>
    <row r="8" spans="1:5" x14ac:dyDescent="0.25">
      <c r="A8" s="13" t="s">
        <v>18</v>
      </c>
      <c r="B8" s="15">
        <v>1470</v>
      </c>
      <c r="D8" s="13" t="s">
        <v>18</v>
      </c>
      <c r="E8" s="15">
        <v>982</v>
      </c>
    </row>
    <row r="9" spans="1:5" x14ac:dyDescent="0.25">
      <c r="A9" s="13" t="s">
        <v>315</v>
      </c>
      <c r="B9" s="15"/>
      <c r="D9" s="13" t="s">
        <v>315</v>
      </c>
      <c r="E9" s="15"/>
    </row>
    <row r="10" spans="1:5" x14ac:dyDescent="0.25">
      <c r="A10" s="13" t="s">
        <v>316</v>
      </c>
      <c r="B10" s="15">
        <v>2935</v>
      </c>
      <c r="D10" s="13" t="s">
        <v>316</v>
      </c>
      <c r="E10" s="15">
        <v>2122</v>
      </c>
    </row>
    <row r="12" spans="1:5" x14ac:dyDescent="0.25">
      <c r="A12" t="s">
        <v>321</v>
      </c>
      <c r="B12" s="18">
        <f>GETPIVOTDATA("EA Play Season Pass
Price",$A$15)</f>
        <v>2940</v>
      </c>
      <c r="D12" t="s">
        <v>325</v>
      </c>
      <c r="E12" s="18">
        <f>GETPIVOTDATA("Total Value",$D$15)</f>
        <v>7633</v>
      </c>
    </row>
    <row r="13" spans="1:5" x14ac:dyDescent="0.25">
      <c r="A13" s="12" t="s">
        <v>16</v>
      </c>
      <c r="B13" t="s">
        <v>313</v>
      </c>
      <c r="D13" s="12" t="s">
        <v>16</v>
      </c>
      <c r="E13" t="s">
        <v>313</v>
      </c>
    </row>
    <row r="15" spans="1:5" x14ac:dyDescent="0.25">
      <c r="A15" s="12" t="s">
        <v>314</v>
      </c>
      <c r="B15" t="s">
        <v>319</v>
      </c>
      <c r="D15" s="12" t="s">
        <v>314</v>
      </c>
      <c r="E15" t="s">
        <v>326</v>
      </c>
    </row>
    <row r="16" spans="1:5" x14ac:dyDescent="0.25">
      <c r="A16" s="13" t="s">
        <v>22</v>
      </c>
      <c r="B16" s="15">
        <v>0</v>
      </c>
      <c r="D16" s="13" t="s">
        <v>22</v>
      </c>
      <c r="E16" s="15">
        <v>444</v>
      </c>
    </row>
    <row r="17" spans="1:5" x14ac:dyDescent="0.25">
      <c r="A17" s="13" t="s">
        <v>26</v>
      </c>
      <c r="B17" s="15">
        <v>0</v>
      </c>
      <c r="D17" s="13" t="s">
        <v>26</v>
      </c>
      <c r="E17" s="15">
        <v>1801</v>
      </c>
    </row>
    <row r="18" spans="1:5" x14ac:dyDescent="0.25">
      <c r="A18" s="13" t="s">
        <v>18</v>
      </c>
      <c r="B18" s="15">
        <v>2940</v>
      </c>
      <c r="D18" s="13" t="s">
        <v>18</v>
      </c>
      <c r="E18" s="15">
        <v>5388</v>
      </c>
    </row>
    <row r="19" spans="1:5" x14ac:dyDescent="0.25">
      <c r="A19" s="13" t="s">
        <v>315</v>
      </c>
      <c r="B19" s="15"/>
      <c r="D19" s="13" t="s">
        <v>315</v>
      </c>
      <c r="E19" s="15"/>
    </row>
    <row r="20" spans="1:5" x14ac:dyDescent="0.25">
      <c r="A20" s="13" t="s">
        <v>316</v>
      </c>
      <c r="B20" s="15">
        <v>2940</v>
      </c>
      <c r="D20" s="13" t="s">
        <v>316</v>
      </c>
      <c r="E20" s="15">
        <v>7633</v>
      </c>
    </row>
    <row r="22" spans="1:5" x14ac:dyDescent="0.25">
      <c r="A22" t="s">
        <v>322</v>
      </c>
      <c r="B22" s="18">
        <f>GETPIVOTDATA("Minecraft Season Pass Price",$A$25)</f>
        <v>3880</v>
      </c>
      <c r="D22" t="s">
        <v>327</v>
      </c>
    </row>
    <row r="23" spans="1:5" x14ac:dyDescent="0.25">
      <c r="A23" s="12" t="s">
        <v>16</v>
      </c>
      <c r="B23" t="s">
        <v>313</v>
      </c>
      <c r="D23" s="12" t="s">
        <v>16</v>
      </c>
      <c r="E23" t="s">
        <v>313</v>
      </c>
    </row>
    <row r="25" spans="1:5" x14ac:dyDescent="0.25">
      <c r="A25" s="12" t="s">
        <v>314</v>
      </c>
      <c r="B25" t="s">
        <v>320</v>
      </c>
      <c r="D25" s="12" t="s">
        <v>314</v>
      </c>
      <c r="E25" t="s">
        <v>328</v>
      </c>
    </row>
    <row r="26" spans="1:5" x14ac:dyDescent="0.25">
      <c r="A26" s="13" t="s">
        <v>22</v>
      </c>
      <c r="B26" s="15">
        <v>0</v>
      </c>
      <c r="D26" s="13" t="s">
        <v>22</v>
      </c>
      <c r="E26" s="14">
        <v>101</v>
      </c>
    </row>
    <row r="27" spans="1:5" x14ac:dyDescent="0.25">
      <c r="A27" s="13" t="s">
        <v>26</v>
      </c>
      <c r="B27" s="15">
        <v>1920</v>
      </c>
      <c r="D27" s="16" t="s">
        <v>23</v>
      </c>
      <c r="E27" s="14">
        <v>50</v>
      </c>
    </row>
    <row r="28" spans="1:5" x14ac:dyDescent="0.25">
      <c r="A28" s="13" t="s">
        <v>18</v>
      </c>
      <c r="B28" s="15">
        <v>1960</v>
      </c>
      <c r="D28" s="16" t="s">
        <v>19</v>
      </c>
      <c r="E28" s="14">
        <v>51</v>
      </c>
    </row>
    <row r="29" spans="1:5" x14ac:dyDescent="0.25">
      <c r="A29" s="13" t="s">
        <v>315</v>
      </c>
      <c r="B29" s="15"/>
      <c r="D29" s="13" t="s">
        <v>26</v>
      </c>
      <c r="E29" s="14">
        <v>96</v>
      </c>
    </row>
    <row r="30" spans="1:5" x14ac:dyDescent="0.25">
      <c r="A30" s="13" t="s">
        <v>316</v>
      </c>
      <c r="B30" s="15">
        <v>3880</v>
      </c>
      <c r="D30" s="16" t="s">
        <v>23</v>
      </c>
      <c r="E30" s="14">
        <v>47</v>
      </c>
    </row>
    <row r="31" spans="1:5" x14ac:dyDescent="0.25">
      <c r="D31" s="16" t="s">
        <v>19</v>
      </c>
      <c r="E31" s="14">
        <v>49</v>
      </c>
    </row>
    <row r="32" spans="1:5" x14ac:dyDescent="0.25">
      <c r="D32" s="13" t="s">
        <v>18</v>
      </c>
      <c r="E32" s="14">
        <v>98</v>
      </c>
    </row>
    <row r="33" spans="4:5" x14ac:dyDescent="0.25">
      <c r="D33" s="16" t="s">
        <v>23</v>
      </c>
      <c r="E33" s="14">
        <v>50</v>
      </c>
    </row>
    <row r="34" spans="4:5" x14ac:dyDescent="0.25">
      <c r="D34" s="16" t="s">
        <v>19</v>
      </c>
      <c r="E34" s="14">
        <v>48</v>
      </c>
    </row>
    <row r="35" spans="4:5" x14ac:dyDescent="0.25">
      <c r="D35" s="13" t="s">
        <v>316</v>
      </c>
      <c r="E35" s="14">
        <v>295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N190"/>
  <sheetViews>
    <sheetView showGridLines="0" showRowColHeaders="0" tabSelected="1" zoomScale="80" zoomScaleNormal="80" workbookViewId="0"/>
  </sheetViews>
  <sheetFormatPr defaultColWidth="0" defaultRowHeight="15" zeroHeight="1" x14ac:dyDescent="0.25"/>
  <cols>
    <col min="1" max="1" width="24.7109375" style="3" customWidth="1"/>
    <col min="2" max="40" width="6.140625" customWidth="1"/>
    <col min="41" max="16384" width="6.140625" hidden="1"/>
  </cols>
  <sheetData>
    <row r="1" spans="1:40" s="3" customFormat="1" ht="28.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</row>
    <row r="2" spans="1:40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</row>
    <row r="3" spans="1:40" x14ac:dyDescent="0.2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26.25" thickBot="1" x14ac:dyDescent="0.55000000000000004">
      <c r="A4" s="20"/>
      <c r="B4" s="21"/>
      <c r="C4" s="22" t="s">
        <v>329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1"/>
      <c r="AM4" s="21"/>
      <c r="AN4" s="21"/>
    </row>
    <row r="5" spans="1:40" ht="15.75" thickTop="1" x14ac:dyDescent="0.2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 spans="1:40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</row>
    <row r="7" spans="1:40" s="7" customFormat="1" x14ac:dyDescent="0.2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s="7" customFormat="1" x14ac:dyDescent="0.2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s="7" customFormat="1" x14ac:dyDescent="0.2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 s="7" customFormat="1" x14ac:dyDescent="0.2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 s="7" customFormat="1" x14ac:dyDescent="0.2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 s="7" customFormat="1" x14ac:dyDescent="0.2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spans="1:40" s="7" customFormat="1" x14ac:dyDescent="0.2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1:40" s="7" customFormat="1" x14ac:dyDescent="0.2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1:40" s="7" customFormat="1" x14ac:dyDescent="0.2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 s="7" customFormat="1" x14ac:dyDescent="0.2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 s="7" customFormat="1" x14ac:dyDescent="0.2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spans="1:40" s="7" customFormat="1" x14ac:dyDescent="0.2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1:40" s="7" customForma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 spans="1:40" s="7" customForma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 s="7" customFormat="1" x14ac:dyDescent="0.2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 s="7" customFormat="1" x14ac:dyDescent="0.2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spans="1:40" s="7" customFormat="1" x14ac:dyDescent="0.2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 spans="1:40" s="7" customFormat="1" x14ac:dyDescent="0.2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</row>
    <row r="25" spans="1:40" s="7" customFormat="1" x14ac:dyDescent="0.2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</row>
    <row r="26" spans="1:40" s="7" customFormat="1" x14ac:dyDescent="0.2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</row>
    <row r="27" spans="1:40" s="7" customFormat="1" x14ac:dyDescent="0.2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 spans="1:40" s="7" customFormat="1" x14ac:dyDescent="0.2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</row>
    <row r="29" spans="1:40" s="7" customFormat="1" x14ac:dyDescent="0.2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</row>
    <row r="30" spans="1:40" s="7" customFormat="1" x14ac:dyDescent="0.2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</row>
    <row r="31" spans="1:40" s="7" customFormat="1" x14ac:dyDescent="0.2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</row>
    <row r="32" spans="1:40" s="7" customFormat="1" x14ac:dyDescent="0.2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</row>
    <row r="33" spans="1:40" s="7" customFormat="1" x14ac:dyDescent="0.2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40" s="7" customFormat="1" x14ac:dyDescent="0.2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</row>
    <row r="35" spans="1:40" s="7" customFormat="1" x14ac:dyDescent="0.2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</row>
    <row r="36" spans="1:40" s="7" customFormat="1" x14ac:dyDescent="0.2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</row>
    <row r="37" spans="1:40" s="7" customFormat="1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</row>
    <row r="38" spans="1:40" s="7" customFormat="1" x14ac:dyDescent="0.2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</row>
    <row r="39" spans="1:40" s="7" customFormat="1" x14ac:dyDescent="0.2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</row>
    <row r="40" spans="1:40" s="7" customFormat="1" x14ac:dyDescent="0.2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</row>
    <row r="41" spans="1:40" s="7" customFormat="1" x14ac:dyDescent="0.2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</row>
    <row r="42" spans="1:40" s="7" customFormat="1" x14ac:dyDescent="0.2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</row>
    <row r="43" spans="1:40" s="7" customFormat="1" x14ac:dyDescent="0.2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</row>
    <row r="44" spans="1:40" s="7" customFormat="1" x14ac:dyDescent="0.2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</row>
    <row r="45" spans="1:40" s="7" customFormat="1" x14ac:dyDescent="0.2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</row>
    <row r="46" spans="1:40" s="7" customFormat="1" x14ac:dyDescent="0.2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E46" s="24" t="s">
        <v>330</v>
      </c>
      <c r="AG46" s="19"/>
      <c r="AH46" s="19"/>
      <c r="AI46" s="19"/>
      <c r="AJ46" s="19"/>
      <c r="AK46" s="19"/>
      <c r="AL46" s="19"/>
      <c r="AM46" s="19"/>
      <c r="AN46" s="19"/>
    </row>
    <row r="47" spans="1:40" s="7" customFormat="1" hidden="1" x14ac:dyDescent="0.25">
      <c r="A47" s="3"/>
    </row>
    <row r="48" spans="1:40" s="7" customFormat="1" hidden="1" x14ac:dyDescent="0.25">
      <c r="A48" s="3"/>
    </row>
    <row r="49" spans="1:1" s="7" customFormat="1" hidden="1" x14ac:dyDescent="0.25">
      <c r="A49" s="3"/>
    </row>
    <row r="50" spans="1:1" s="7" customFormat="1" hidden="1" x14ac:dyDescent="0.25">
      <c r="A50" s="3"/>
    </row>
    <row r="51" spans="1:1" s="7" customFormat="1" hidden="1" x14ac:dyDescent="0.25">
      <c r="A51" s="3"/>
    </row>
    <row r="52" spans="1:1" s="7" customFormat="1" hidden="1" x14ac:dyDescent="0.25">
      <c r="A52" s="3"/>
    </row>
    <row r="53" spans="1:1" s="7" customFormat="1" hidden="1" x14ac:dyDescent="0.25">
      <c r="A53" s="3"/>
    </row>
    <row r="54" spans="1:1" s="7" customFormat="1" hidden="1" x14ac:dyDescent="0.25">
      <c r="A54" s="3"/>
    </row>
    <row r="55" spans="1:1" s="7" customFormat="1" hidden="1" x14ac:dyDescent="0.25">
      <c r="A55" s="3"/>
    </row>
    <row r="56" spans="1:1" s="7" customFormat="1" hidden="1" x14ac:dyDescent="0.25">
      <c r="A56" s="3"/>
    </row>
    <row r="57" spans="1:1" s="7" customFormat="1" hidden="1" x14ac:dyDescent="0.25">
      <c r="A57" s="3"/>
    </row>
    <row r="58" spans="1:1" s="7" customFormat="1" hidden="1" x14ac:dyDescent="0.25">
      <c r="A58" s="3"/>
    </row>
    <row r="59" spans="1:1" s="7" customFormat="1" hidden="1" x14ac:dyDescent="0.25">
      <c r="A59" s="3"/>
    </row>
    <row r="60" spans="1:1" s="7" customFormat="1" hidden="1" x14ac:dyDescent="0.25">
      <c r="A60" s="3"/>
    </row>
    <row r="61" spans="1:1" s="7" customFormat="1" hidden="1" x14ac:dyDescent="0.25">
      <c r="A61" s="3"/>
    </row>
    <row r="62" spans="1:1" s="7" customFormat="1" hidden="1" x14ac:dyDescent="0.25">
      <c r="A62" s="3"/>
    </row>
    <row r="63" spans="1:1" s="7" customFormat="1" hidden="1" x14ac:dyDescent="0.25">
      <c r="A63" s="3"/>
    </row>
    <row r="64" spans="1:1" s="7" customFormat="1" hidden="1" x14ac:dyDescent="0.25">
      <c r="A64" s="3"/>
    </row>
    <row r="65" spans="1:1" s="7" customFormat="1" hidden="1" x14ac:dyDescent="0.25">
      <c r="A65" s="3"/>
    </row>
    <row r="66" spans="1:1" s="7" customFormat="1" hidden="1" x14ac:dyDescent="0.25">
      <c r="A66" s="3"/>
    </row>
    <row r="67" spans="1:1" s="7" customFormat="1" hidden="1" x14ac:dyDescent="0.25">
      <c r="A67" s="3"/>
    </row>
    <row r="68" spans="1:1" s="7" customFormat="1" hidden="1" x14ac:dyDescent="0.25">
      <c r="A68" s="3"/>
    </row>
    <row r="69" spans="1:1" s="7" customFormat="1" hidden="1" x14ac:dyDescent="0.25">
      <c r="A69" s="3"/>
    </row>
    <row r="70" spans="1:1" s="7" customFormat="1" hidden="1" x14ac:dyDescent="0.25">
      <c r="A70" s="3"/>
    </row>
    <row r="71" spans="1:1" s="7" customFormat="1" hidden="1" x14ac:dyDescent="0.25">
      <c r="A71" s="3"/>
    </row>
    <row r="72" spans="1:1" s="7" customFormat="1" hidden="1" x14ac:dyDescent="0.25">
      <c r="A72" s="3"/>
    </row>
    <row r="73" spans="1:1" s="7" customFormat="1" hidden="1" x14ac:dyDescent="0.25">
      <c r="A73" s="3"/>
    </row>
    <row r="74" spans="1:1" s="7" customFormat="1" hidden="1" x14ac:dyDescent="0.25">
      <c r="A74" s="3"/>
    </row>
    <row r="75" spans="1:1" s="7" customFormat="1" hidden="1" x14ac:dyDescent="0.25">
      <c r="A75" s="3"/>
    </row>
    <row r="76" spans="1:1" s="7" customFormat="1" hidden="1" x14ac:dyDescent="0.25">
      <c r="A76" s="3"/>
    </row>
    <row r="77" spans="1:1" s="7" customFormat="1" hidden="1" x14ac:dyDescent="0.25">
      <c r="A77" s="3"/>
    </row>
    <row r="78" spans="1:1" s="7" customFormat="1" hidden="1" x14ac:dyDescent="0.25">
      <c r="A78" s="3"/>
    </row>
    <row r="79" spans="1:1" s="7" customFormat="1" hidden="1" x14ac:dyDescent="0.25">
      <c r="A79" s="3"/>
    </row>
    <row r="80" spans="1:1" s="7" customFormat="1" hidden="1" x14ac:dyDescent="0.25">
      <c r="A80" s="3"/>
    </row>
    <row r="81" spans="1:1" s="7" customFormat="1" hidden="1" x14ac:dyDescent="0.25">
      <c r="A81" s="3"/>
    </row>
    <row r="82" spans="1:1" s="7" customFormat="1" hidden="1" x14ac:dyDescent="0.25">
      <c r="A82" s="3"/>
    </row>
    <row r="83" spans="1:1" s="7" customFormat="1" hidden="1" x14ac:dyDescent="0.25">
      <c r="A83" s="3"/>
    </row>
    <row r="84" spans="1:1" s="7" customFormat="1" hidden="1" x14ac:dyDescent="0.25">
      <c r="A84" s="3"/>
    </row>
    <row r="85" spans="1:1" s="7" customFormat="1" hidden="1" x14ac:dyDescent="0.25">
      <c r="A85" s="3"/>
    </row>
    <row r="86" spans="1:1" s="7" customFormat="1" hidden="1" x14ac:dyDescent="0.25">
      <c r="A86" s="3"/>
    </row>
    <row r="87" spans="1:1" s="7" customFormat="1" hidden="1" x14ac:dyDescent="0.25">
      <c r="A87" s="3"/>
    </row>
    <row r="88" spans="1:1" s="7" customFormat="1" hidden="1" x14ac:dyDescent="0.25">
      <c r="A88" s="3"/>
    </row>
    <row r="89" spans="1:1" s="7" customFormat="1" hidden="1" x14ac:dyDescent="0.25">
      <c r="A89" s="3"/>
    </row>
    <row r="90" spans="1:1" s="7" customFormat="1" hidden="1" x14ac:dyDescent="0.25">
      <c r="A90" s="3"/>
    </row>
    <row r="91" spans="1:1" s="7" customFormat="1" hidden="1" x14ac:dyDescent="0.25">
      <c r="A91" s="3"/>
    </row>
    <row r="92" spans="1:1" s="7" customFormat="1" hidden="1" x14ac:dyDescent="0.25">
      <c r="A92" s="3"/>
    </row>
    <row r="93" spans="1:1" s="7" customFormat="1" hidden="1" x14ac:dyDescent="0.25">
      <c r="A93" s="3"/>
    </row>
    <row r="94" spans="1:1" s="7" customFormat="1" hidden="1" x14ac:dyDescent="0.25">
      <c r="A94" s="3"/>
    </row>
    <row r="95" spans="1:1" s="7" customFormat="1" hidden="1" x14ac:dyDescent="0.25">
      <c r="A95" s="3"/>
    </row>
    <row r="96" spans="1:1" s="7" customFormat="1" hidden="1" x14ac:dyDescent="0.25">
      <c r="A96" s="3"/>
    </row>
    <row r="97" spans="1:1" s="7" customFormat="1" hidden="1" x14ac:dyDescent="0.25">
      <c r="A97" s="3"/>
    </row>
    <row r="98" spans="1:1" s="7" customFormat="1" hidden="1" x14ac:dyDescent="0.25">
      <c r="A98" s="3"/>
    </row>
    <row r="99" spans="1:1" s="7" customFormat="1" hidden="1" x14ac:dyDescent="0.25">
      <c r="A99" s="3"/>
    </row>
    <row r="100" spans="1:1" s="7" customFormat="1" hidden="1" x14ac:dyDescent="0.25">
      <c r="A100" s="3"/>
    </row>
    <row r="101" spans="1:1" s="7" customFormat="1" hidden="1" x14ac:dyDescent="0.25">
      <c r="A101" s="3"/>
    </row>
    <row r="102" spans="1:1" s="7" customFormat="1" hidden="1" x14ac:dyDescent="0.25">
      <c r="A102" s="3"/>
    </row>
    <row r="103" spans="1:1" s="7" customFormat="1" hidden="1" x14ac:dyDescent="0.25">
      <c r="A103" s="3"/>
    </row>
    <row r="104" spans="1:1" s="7" customFormat="1" hidden="1" x14ac:dyDescent="0.25">
      <c r="A104" s="3"/>
    </row>
    <row r="105" spans="1:1" s="7" customFormat="1" hidden="1" x14ac:dyDescent="0.25">
      <c r="A105" s="3"/>
    </row>
    <row r="106" spans="1:1" s="7" customFormat="1" hidden="1" x14ac:dyDescent="0.25">
      <c r="A106" s="3"/>
    </row>
    <row r="107" spans="1:1" s="7" customFormat="1" hidden="1" x14ac:dyDescent="0.25">
      <c r="A107" s="3"/>
    </row>
    <row r="108" spans="1:1" s="7" customFormat="1" hidden="1" x14ac:dyDescent="0.25">
      <c r="A108" s="3"/>
    </row>
    <row r="109" spans="1:1" s="7" customFormat="1" hidden="1" x14ac:dyDescent="0.25">
      <c r="A109" s="3"/>
    </row>
    <row r="110" spans="1:1" s="7" customFormat="1" hidden="1" x14ac:dyDescent="0.25">
      <c r="A110" s="3"/>
    </row>
    <row r="111" spans="1:1" s="7" customFormat="1" hidden="1" x14ac:dyDescent="0.25">
      <c r="A111" s="3"/>
    </row>
    <row r="112" spans="1:1" s="7" customFormat="1" hidden="1" x14ac:dyDescent="0.25">
      <c r="A112" s="3"/>
    </row>
    <row r="113" spans="1:1" s="7" customFormat="1" hidden="1" x14ac:dyDescent="0.25">
      <c r="A113" s="3"/>
    </row>
    <row r="114" spans="1:1" s="7" customFormat="1" hidden="1" x14ac:dyDescent="0.25">
      <c r="A114" s="3"/>
    </row>
    <row r="115" spans="1:1" s="7" customFormat="1" hidden="1" x14ac:dyDescent="0.25">
      <c r="A115" s="3"/>
    </row>
    <row r="116" spans="1:1" s="7" customFormat="1" hidden="1" x14ac:dyDescent="0.25">
      <c r="A116" s="3"/>
    </row>
    <row r="117" spans="1:1" s="7" customFormat="1" hidden="1" x14ac:dyDescent="0.25">
      <c r="A117" s="3"/>
    </row>
    <row r="118" spans="1:1" s="7" customFormat="1" hidden="1" x14ac:dyDescent="0.25">
      <c r="A118" s="3"/>
    </row>
    <row r="119" spans="1:1" s="7" customFormat="1" hidden="1" x14ac:dyDescent="0.25">
      <c r="A119" s="3"/>
    </row>
    <row r="120" spans="1:1" s="7" customFormat="1" hidden="1" x14ac:dyDescent="0.25">
      <c r="A120" s="3"/>
    </row>
    <row r="121" spans="1:1" s="7" customFormat="1" hidden="1" x14ac:dyDescent="0.25">
      <c r="A121" s="3"/>
    </row>
    <row r="122" spans="1:1" s="7" customFormat="1" hidden="1" x14ac:dyDescent="0.25">
      <c r="A122" s="3"/>
    </row>
    <row r="123" spans="1:1" s="7" customFormat="1" hidden="1" x14ac:dyDescent="0.25">
      <c r="A123" s="3"/>
    </row>
    <row r="124" spans="1:1" s="7" customFormat="1" hidden="1" x14ac:dyDescent="0.25">
      <c r="A124" s="3"/>
    </row>
    <row r="125" spans="1:1" s="7" customFormat="1" hidden="1" x14ac:dyDescent="0.25">
      <c r="A125" s="3"/>
    </row>
    <row r="126" spans="1:1" s="7" customFormat="1" hidden="1" x14ac:dyDescent="0.25">
      <c r="A126" s="3"/>
    </row>
    <row r="127" spans="1:1" s="7" customFormat="1" hidden="1" x14ac:dyDescent="0.25">
      <c r="A127" s="3"/>
    </row>
    <row r="128" spans="1:1" s="7" customFormat="1" hidden="1" x14ac:dyDescent="0.25">
      <c r="A128" s="3"/>
    </row>
    <row r="129" spans="1:1" s="7" customFormat="1" hidden="1" x14ac:dyDescent="0.25">
      <c r="A129" s="3"/>
    </row>
    <row r="130" spans="1:1" s="7" customFormat="1" hidden="1" x14ac:dyDescent="0.25">
      <c r="A130" s="3"/>
    </row>
    <row r="131" spans="1:1" s="7" customFormat="1" hidden="1" x14ac:dyDescent="0.25">
      <c r="A131" s="3"/>
    </row>
    <row r="132" spans="1:1" s="7" customFormat="1" hidden="1" x14ac:dyDescent="0.25">
      <c r="A132" s="3"/>
    </row>
    <row r="133" spans="1:1" s="7" customFormat="1" hidden="1" x14ac:dyDescent="0.25">
      <c r="A133" s="3"/>
    </row>
    <row r="134" spans="1:1" s="7" customFormat="1" hidden="1" x14ac:dyDescent="0.25">
      <c r="A134" s="3"/>
    </row>
    <row r="135" spans="1:1" s="7" customFormat="1" hidden="1" x14ac:dyDescent="0.25">
      <c r="A135" s="3"/>
    </row>
    <row r="136" spans="1:1" s="7" customFormat="1" hidden="1" x14ac:dyDescent="0.25">
      <c r="A136" s="3"/>
    </row>
    <row r="137" spans="1:1" s="7" customFormat="1" hidden="1" x14ac:dyDescent="0.25">
      <c r="A137" s="3"/>
    </row>
    <row r="138" spans="1:1" s="7" customFormat="1" hidden="1" x14ac:dyDescent="0.25">
      <c r="A138" s="3"/>
    </row>
    <row r="139" spans="1:1" s="7" customFormat="1" hidden="1" x14ac:dyDescent="0.25">
      <c r="A139" s="3"/>
    </row>
    <row r="140" spans="1:1" s="7" customFormat="1" hidden="1" x14ac:dyDescent="0.25">
      <c r="A140" s="3"/>
    </row>
    <row r="141" spans="1:1" s="7" customFormat="1" hidden="1" x14ac:dyDescent="0.25">
      <c r="A141" s="3"/>
    </row>
    <row r="142" spans="1:1" s="7" customFormat="1" hidden="1" x14ac:dyDescent="0.25">
      <c r="A142" s="3"/>
    </row>
    <row r="143" spans="1:1" s="7" customFormat="1" hidden="1" x14ac:dyDescent="0.25">
      <c r="A143" s="3"/>
    </row>
    <row r="144" spans="1:1" s="7" customFormat="1" hidden="1" x14ac:dyDescent="0.25">
      <c r="A144" s="3"/>
    </row>
    <row r="145" spans="1:1" s="7" customFormat="1" hidden="1" x14ac:dyDescent="0.25">
      <c r="A145" s="3"/>
    </row>
    <row r="146" spans="1:1" s="7" customFormat="1" hidden="1" x14ac:dyDescent="0.25">
      <c r="A146" s="3"/>
    </row>
    <row r="147" spans="1:1" s="7" customFormat="1" hidden="1" x14ac:dyDescent="0.25">
      <c r="A147" s="3"/>
    </row>
    <row r="148" spans="1:1" s="7" customFormat="1" hidden="1" x14ac:dyDescent="0.25">
      <c r="A148" s="3"/>
    </row>
    <row r="149" spans="1:1" s="7" customFormat="1" hidden="1" x14ac:dyDescent="0.25">
      <c r="A149" s="3"/>
    </row>
    <row r="150" spans="1:1" s="7" customFormat="1" hidden="1" x14ac:dyDescent="0.25">
      <c r="A150" s="3"/>
    </row>
    <row r="151" spans="1:1" s="7" customFormat="1" hidden="1" x14ac:dyDescent="0.25">
      <c r="A151" s="3"/>
    </row>
    <row r="152" spans="1:1" s="7" customFormat="1" hidden="1" x14ac:dyDescent="0.25">
      <c r="A152" s="3"/>
    </row>
    <row r="153" spans="1:1" s="7" customFormat="1" hidden="1" x14ac:dyDescent="0.25">
      <c r="A153" s="3"/>
    </row>
    <row r="154" spans="1:1" s="7" customFormat="1" hidden="1" x14ac:dyDescent="0.25">
      <c r="A154" s="3"/>
    </row>
    <row r="155" spans="1:1" s="7" customFormat="1" hidden="1" x14ac:dyDescent="0.25">
      <c r="A155" s="3"/>
    </row>
    <row r="156" spans="1:1" s="7" customFormat="1" hidden="1" x14ac:dyDescent="0.25">
      <c r="A156" s="3"/>
    </row>
    <row r="157" spans="1:1" s="7" customFormat="1" hidden="1" x14ac:dyDescent="0.25">
      <c r="A157" s="3"/>
    </row>
    <row r="158" spans="1:1" s="7" customFormat="1" hidden="1" x14ac:dyDescent="0.25">
      <c r="A158" s="3"/>
    </row>
    <row r="159" spans="1:1" s="7" customFormat="1" hidden="1" x14ac:dyDescent="0.25">
      <c r="A159" s="3"/>
    </row>
    <row r="160" spans="1:1" s="7" customFormat="1" hidden="1" x14ac:dyDescent="0.25">
      <c r="A160" s="3"/>
    </row>
    <row r="161" spans="1:1" s="7" customFormat="1" hidden="1" x14ac:dyDescent="0.25">
      <c r="A161" s="3"/>
    </row>
    <row r="162" spans="1:1" s="7" customFormat="1" hidden="1" x14ac:dyDescent="0.25">
      <c r="A162" s="3"/>
    </row>
    <row r="163" spans="1:1" s="7" customFormat="1" hidden="1" x14ac:dyDescent="0.25">
      <c r="A163" s="3"/>
    </row>
    <row r="164" spans="1:1" s="7" customFormat="1" hidden="1" x14ac:dyDescent="0.25">
      <c r="A164" s="3"/>
    </row>
    <row r="165" spans="1:1" s="7" customFormat="1" hidden="1" x14ac:dyDescent="0.25">
      <c r="A165" s="3"/>
    </row>
    <row r="166" spans="1:1" s="7" customFormat="1" hidden="1" x14ac:dyDescent="0.25">
      <c r="A166" s="3"/>
    </row>
    <row r="167" spans="1:1" s="7" customFormat="1" hidden="1" x14ac:dyDescent="0.25">
      <c r="A167" s="3"/>
    </row>
    <row r="168" spans="1:1" s="7" customFormat="1" hidden="1" x14ac:dyDescent="0.25">
      <c r="A168" s="3"/>
    </row>
    <row r="169" spans="1:1" s="7" customFormat="1" hidden="1" x14ac:dyDescent="0.25">
      <c r="A169" s="3"/>
    </row>
    <row r="170" spans="1:1" s="7" customFormat="1" hidden="1" x14ac:dyDescent="0.25">
      <c r="A170" s="3"/>
    </row>
    <row r="171" spans="1:1" s="7" customFormat="1" hidden="1" x14ac:dyDescent="0.25">
      <c r="A171" s="3"/>
    </row>
    <row r="172" spans="1:1" s="7" customFormat="1" hidden="1" x14ac:dyDescent="0.25">
      <c r="A172" s="3"/>
    </row>
    <row r="173" spans="1:1" s="7" customFormat="1" hidden="1" x14ac:dyDescent="0.25">
      <c r="A173" s="3"/>
    </row>
    <row r="174" spans="1:1" s="7" customFormat="1" hidden="1" x14ac:dyDescent="0.25">
      <c r="A174" s="3"/>
    </row>
    <row r="175" spans="1:1" s="7" customFormat="1" hidden="1" x14ac:dyDescent="0.25">
      <c r="A175" s="3"/>
    </row>
    <row r="176" spans="1:1" s="7" customFormat="1" hidden="1" x14ac:dyDescent="0.25">
      <c r="A176" s="3"/>
    </row>
    <row r="177" spans="1:1" s="7" customFormat="1" hidden="1" x14ac:dyDescent="0.25">
      <c r="A177" s="3"/>
    </row>
    <row r="178" spans="1:1" s="7" customFormat="1" hidden="1" x14ac:dyDescent="0.25">
      <c r="A178" s="3"/>
    </row>
    <row r="179" spans="1:1" s="7" customFormat="1" hidden="1" x14ac:dyDescent="0.25">
      <c r="A179" s="3"/>
    </row>
    <row r="180" spans="1:1" s="7" customFormat="1" hidden="1" x14ac:dyDescent="0.25">
      <c r="A180" s="3"/>
    </row>
    <row r="181" spans="1:1" s="7" customFormat="1" hidden="1" x14ac:dyDescent="0.25">
      <c r="A181" s="3"/>
    </row>
    <row r="182" spans="1:1" s="7" customFormat="1" hidden="1" x14ac:dyDescent="0.25">
      <c r="A182" s="3"/>
    </row>
    <row r="183" spans="1:1" s="7" customFormat="1" hidden="1" x14ac:dyDescent="0.25">
      <c r="A183" s="3"/>
    </row>
    <row r="184" spans="1:1" s="7" customFormat="1" hidden="1" x14ac:dyDescent="0.25">
      <c r="A184" s="3"/>
    </row>
    <row r="185" spans="1:1" s="7" customFormat="1" hidden="1" x14ac:dyDescent="0.25">
      <c r="A185" s="3"/>
    </row>
    <row r="186" spans="1:1" s="7" customFormat="1" hidden="1" x14ac:dyDescent="0.25">
      <c r="A186" s="3"/>
    </row>
    <row r="187" spans="1:1" s="7" customFormat="1" hidden="1" x14ac:dyDescent="0.25">
      <c r="A187" s="3"/>
    </row>
    <row r="188" spans="1:1" s="7" customFormat="1" hidden="1" x14ac:dyDescent="0.25">
      <c r="A188" s="3"/>
    </row>
    <row r="189" spans="1:1" s="7" customFormat="1" hidden="1" x14ac:dyDescent="0.25">
      <c r="A189" s="3"/>
    </row>
    <row r="190" spans="1:1" s="7" customFormat="1" hidden="1" x14ac:dyDescent="0.25">
      <c r="A190" s="3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Felipe Francisco</cp:lastModifiedBy>
  <dcterms:created xsi:type="dcterms:W3CDTF">2024-12-19T13:13:10Z</dcterms:created>
  <dcterms:modified xsi:type="dcterms:W3CDTF">2025-06-19T05:15:52Z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