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rmalizacao" sheetId="1" r:id="rId4"/>
    <sheet state="visible" name="windowing" sheetId="2" r:id="rId5"/>
    <sheet state="visible" name="Página1" sheetId="3" r:id="rId6"/>
  </sheets>
  <definedNames/>
  <calcPr/>
  <extLst>
    <ext uri="GoogleSheetsCustomDataVersion1">
      <go:sheetsCustomData xmlns:go="http://customooxmlschemas.google.com/" r:id="rId7" roundtripDataSignature="AMtx7mgMpSxJiIf3XRmQKRQVL/g9Omjsjw=="/>
    </ext>
  </extLst>
</workbook>
</file>

<file path=xl/sharedStrings.xml><?xml version="1.0" encoding="utf-8"?>
<sst xmlns="http://schemas.openxmlformats.org/spreadsheetml/2006/main" count="38" uniqueCount="29">
  <si>
    <t>ordem</t>
  </si>
  <si>
    <t>indivíduos</t>
  </si>
  <si>
    <t>dec</t>
  </si>
  <si>
    <t>avaliar</t>
  </si>
  <si>
    <t>não normalizado</t>
  </si>
  <si>
    <t>log2</t>
  </si>
  <si>
    <t>formula 1</t>
  </si>
  <si>
    <t>log10</t>
  </si>
  <si>
    <t>formula 4</t>
  </si>
  <si>
    <t>formula 5</t>
  </si>
  <si>
    <t>00100</t>
  </si>
  <si>
    <t>00101</t>
  </si>
  <si>
    <t>00110</t>
  </si>
  <si>
    <t>00111</t>
  </si>
  <si>
    <t>01010</t>
  </si>
  <si>
    <t>00010</t>
  </si>
  <si>
    <t>01100</t>
  </si>
  <si>
    <t>00001</t>
  </si>
  <si>
    <t>00011</t>
  </si>
  <si>
    <t>01000</t>
  </si>
  <si>
    <t>01001</t>
  </si>
  <si>
    <t>novo min</t>
  </si>
  <si>
    <t>novo max</t>
  </si>
  <si>
    <t>Avaliações não normalizadas</t>
  </si>
  <si>
    <t>% roleta de seleção</t>
  </si>
  <si>
    <t>Avaliação após windowing</t>
  </si>
  <si>
    <t>Avaliação após windowing com aptidão mínima</t>
  </si>
  <si>
    <t xml:space="preserve">Menor </t>
  </si>
  <si>
    <t>Avaliação mínima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</si>
</sst>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0"/>
    <numFmt numFmtId="165" formatCode="0.0%"/>
    <numFmt numFmtId="166" formatCode="#,##0.0000"/>
    <numFmt numFmtId="167" formatCode="#,##0.000"/>
  </numFmts>
  <fonts count="10">
    <font>
      <sz val="11.0"/>
      <color theme="1"/>
      <name val="Arial"/>
    </font>
    <font>
      <sz val="11.0"/>
      <color theme="1"/>
      <name val="Calibri"/>
    </font>
    <font>
      <b/>
      <sz val="11.0"/>
      <color theme="1"/>
      <name val="Calibri"/>
    </font>
    <font/>
    <font>
      <color theme="1"/>
      <name val="Calibri"/>
    </font>
    <font>
      <b/>
      <sz val="11.0"/>
      <color theme="1"/>
    </font>
    <font>
      <b/>
      <sz val="11.0"/>
      <color rgb="FF000000"/>
    </font>
    <font>
      <sz val="11.0"/>
      <color theme="1"/>
    </font>
    <font>
      <sz val="11.0"/>
      <color rgb="FF000000"/>
    </font>
    <font>
      <b/>
      <sz val="11.0"/>
      <color rgb="FF000000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C4BD97"/>
        <bgColor rgb="FFC4BD97"/>
      </patternFill>
    </fill>
    <fill>
      <patternFill patternType="solid">
        <fgColor rgb="FFC6D9F0"/>
        <bgColor rgb="FFC6D9F0"/>
      </patternFill>
    </fill>
    <fill>
      <patternFill patternType="solid">
        <fgColor rgb="FFF2F2F2"/>
        <bgColor rgb="FFF2F2F2"/>
      </patternFill>
    </fill>
    <fill>
      <patternFill patternType="solid">
        <fgColor rgb="FFFDE9D9"/>
        <bgColor rgb="FFFDE9D9"/>
      </patternFill>
    </fill>
    <fill>
      <patternFill patternType="solid">
        <fgColor rgb="FFF2DBDB"/>
        <bgColor rgb="FFF2DBDB"/>
      </patternFill>
    </fill>
    <fill>
      <patternFill patternType="solid">
        <fgColor rgb="FFDDD9C3"/>
        <bgColor rgb="FFDDD9C3"/>
      </patternFill>
    </fill>
    <fill>
      <patternFill patternType="solid">
        <fgColor rgb="FFE5DFEC"/>
        <bgColor rgb="FFE5DFEC"/>
      </patternFill>
    </fill>
    <fill>
      <patternFill patternType="solid">
        <fgColor rgb="FFEAF1DD"/>
        <bgColor rgb="FFEAF1DD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theme="0"/>
      </patternFill>
    </fill>
    <fill>
      <patternFill patternType="solid">
        <fgColor rgb="FFA4C2F4"/>
        <bgColor rgb="FFA4C2F4"/>
      </patternFill>
    </fill>
    <fill>
      <patternFill patternType="solid">
        <fgColor rgb="FFE5B8B7"/>
        <bgColor rgb="FFE5B8B7"/>
      </patternFill>
    </fill>
    <fill>
      <patternFill patternType="solid">
        <fgColor rgb="FFD6E3BC"/>
        <bgColor rgb="FFD6E3BC"/>
      </patternFill>
    </fill>
    <fill>
      <patternFill patternType="solid">
        <fgColor rgb="FFD8D8D8"/>
        <bgColor rgb="FFD8D8D8"/>
      </patternFill>
    </fill>
  </fills>
  <borders count="13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bottom/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/>
    </xf>
    <xf borderId="1" fillId="2" fontId="2" numFmtId="49" xfId="0" applyAlignment="1" applyBorder="1" applyFill="1" applyFont="1" applyNumberFormat="1">
      <alignment horizontal="right" shrinkToFit="0" wrapText="1"/>
    </xf>
    <xf borderId="2" fillId="3" fontId="2" numFmtId="0" xfId="0" applyAlignment="1" applyBorder="1" applyFill="1" applyFont="1">
      <alignment horizontal="center"/>
    </xf>
    <xf borderId="2" fillId="4" fontId="2" numFmtId="0" xfId="0" applyAlignment="1" applyBorder="1" applyFill="1" applyFont="1">
      <alignment horizontal="center"/>
    </xf>
    <xf borderId="2" fillId="5" fontId="2" numFmtId="0" xfId="0" applyAlignment="1" applyBorder="1" applyFill="1" applyFont="1">
      <alignment horizontal="center"/>
    </xf>
    <xf borderId="3" fillId="3" fontId="2" numFmtId="0" xfId="0" applyAlignment="1" applyBorder="1" applyFont="1">
      <alignment horizontal="center"/>
    </xf>
    <xf borderId="4" fillId="0" fontId="3" numFmtId="0" xfId="0" applyBorder="1" applyFont="1"/>
    <xf borderId="3" fillId="6" fontId="2" numFmtId="0" xfId="0" applyAlignment="1" applyBorder="1" applyFill="1" applyFont="1">
      <alignment horizontal="center"/>
    </xf>
    <xf borderId="3" fillId="7" fontId="2" numFmtId="0" xfId="0" applyAlignment="1" applyBorder="1" applyFill="1" applyFont="1">
      <alignment horizontal="center"/>
    </xf>
    <xf borderId="3" fillId="8" fontId="2" numFmtId="0" xfId="0" applyAlignment="1" applyBorder="1" applyFill="1" applyFont="1">
      <alignment horizontal="center"/>
    </xf>
    <xf borderId="3" fillId="9" fontId="2" numFmtId="0" xfId="0" applyAlignment="1" applyBorder="1" applyFill="1" applyFont="1">
      <alignment horizontal="center"/>
    </xf>
    <xf borderId="0" fillId="0" fontId="4" numFmtId="0" xfId="0" applyFont="1"/>
    <xf borderId="5" fillId="2" fontId="2" numFmtId="49" xfId="0" applyAlignment="1" applyBorder="1" applyFont="1" applyNumberFormat="1">
      <alignment horizontal="right" shrinkToFit="0" wrapText="1"/>
    </xf>
    <xf borderId="6" fillId="10" fontId="1" numFmtId="0" xfId="0" applyBorder="1" applyFill="1" applyFont="1"/>
    <xf borderId="6" fillId="4" fontId="1" numFmtId="0" xfId="0" applyBorder="1" applyFont="1"/>
    <xf borderId="6" fillId="5" fontId="1" numFmtId="9" xfId="0" applyBorder="1" applyFont="1" applyNumberFormat="1"/>
    <xf borderId="7" fillId="3" fontId="1" numFmtId="164" xfId="0" applyBorder="1" applyFont="1" applyNumberFormat="1"/>
    <xf borderId="8" fillId="3" fontId="1" numFmtId="9" xfId="0" applyBorder="1" applyFont="1" applyNumberFormat="1"/>
    <xf borderId="7" fillId="6" fontId="1" numFmtId="164" xfId="0" applyBorder="1" applyFont="1" applyNumberFormat="1"/>
    <xf borderId="8" fillId="6" fontId="1" numFmtId="9" xfId="0" applyBorder="1" applyFont="1" applyNumberFormat="1"/>
    <xf borderId="7" fillId="7" fontId="1" numFmtId="164" xfId="0" applyBorder="1" applyFont="1" applyNumberFormat="1"/>
    <xf borderId="8" fillId="7" fontId="1" numFmtId="9" xfId="0" applyBorder="1" applyFont="1" applyNumberFormat="1"/>
    <xf borderId="7" fillId="8" fontId="1" numFmtId="164" xfId="0" applyBorder="1" applyFont="1" applyNumberFormat="1"/>
    <xf borderId="8" fillId="8" fontId="1" numFmtId="9" xfId="0" applyBorder="1" applyFont="1" applyNumberFormat="1"/>
    <xf borderId="7" fillId="9" fontId="1" numFmtId="164" xfId="0" applyBorder="1" applyFont="1" applyNumberFormat="1"/>
    <xf borderId="8" fillId="9" fontId="1" numFmtId="164" xfId="0" applyBorder="1" applyFont="1" applyNumberFormat="1"/>
    <xf borderId="1" fillId="2" fontId="2" numFmtId="49" xfId="0" applyAlignment="1" applyBorder="1" applyFont="1" applyNumberFormat="1">
      <alignment horizontal="right"/>
    </xf>
    <xf borderId="0" fillId="0" fontId="1" numFmtId="0" xfId="0" applyFont="1"/>
    <xf borderId="9" fillId="10" fontId="1" numFmtId="0" xfId="0" applyBorder="1" applyFont="1"/>
    <xf borderId="9" fillId="4" fontId="1" numFmtId="0" xfId="0" applyBorder="1" applyFont="1"/>
    <xf borderId="9" fillId="5" fontId="1" numFmtId="9" xfId="0" applyBorder="1" applyFont="1" applyNumberFormat="1"/>
    <xf borderId="5" fillId="3" fontId="1" numFmtId="164" xfId="0" applyBorder="1" applyFont="1" applyNumberFormat="1"/>
    <xf borderId="10" fillId="3" fontId="1" numFmtId="9" xfId="0" applyBorder="1" applyFont="1" applyNumberFormat="1"/>
    <xf borderId="5" fillId="6" fontId="1" numFmtId="164" xfId="0" applyBorder="1" applyFont="1" applyNumberFormat="1"/>
    <xf borderId="10" fillId="6" fontId="1" numFmtId="9" xfId="0" applyBorder="1" applyFont="1" applyNumberFormat="1"/>
    <xf borderId="5" fillId="7" fontId="1" numFmtId="164" xfId="0" applyBorder="1" applyFont="1" applyNumberFormat="1"/>
    <xf borderId="10" fillId="7" fontId="1" numFmtId="9" xfId="0" applyBorder="1" applyFont="1" applyNumberFormat="1"/>
    <xf borderId="5" fillId="8" fontId="1" numFmtId="164" xfId="0" applyBorder="1" applyFont="1" applyNumberFormat="1"/>
    <xf borderId="10" fillId="8" fontId="1" numFmtId="9" xfId="0" applyBorder="1" applyFont="1" applyNumberFormat="1"/>
    <xf borderId="5" fillId="9" fontId="1" numFmtId="164" xfId="0" applyBorder="1" applyFont="1" applyNumberFormat="1"/>
    <xf borderId="10" fillId="9" fontId="1" numFmtId="164" xfId="0" applyBorder="1" applyFont="1" applyNumberFormat="1"/>
    <xf borderId="0" fillId="0" fontId="1" numFmtId="9" xfId="0" applyFont="1" applyNumberFormat="1"/>
    <xf borderId="11" fillId="11" fontId="1" numFmtId="9" xfId="0" applyBorder="1" applyFill="1" applyFont="1" applyNumberFormat="1"/>
    <xf borderId="2" fillId="0" fontId="1" numFmtId="0" xfId="0" applyBorder="1" applyFont="1"/>
    <xf borderId="0" fillId="0" fontId="1" numFmtId="165" xfId="0" applyFont="1" applyNumberFormat="1"/>
    <xf borderId="2" fillId="12" fontId="5" numFmtId="0" xfId="0" applyAlignment="1" applyBorder="1" applyFill="1" applyFont="1">
      <alignment horizontal="center" shrinkToFit="0" vertical="center" wrapText="1"/>
    </xf>
    <xf borderId="2" fillId="12" fontId="6" numFmtId="0" xfId="0" applyAlignment="1" applyBorder="1" applyFont="1">
      <alignment horizontal="center" readingOrder="0" shrinkToFit="0" vertical="center" wrapText="1"/>
    </xf>
    <xf borderId="2" fillId="13" fontId="6" numFmtId="0" xfId="0" applyAlignment="1" applyBorder="1" applyFill="1" applyFont="1">
      <alignment horizontal="center" readingOrder="0" shrinkToFit="0" vertical="center" wrapText="1"/>
    </xf>
    <xf borderId="2" fillId="14" fontId="6" numFmtId="0" xfId="0" applyAlignment="1" applyBorder="1" applyFill="1" applyFont="1">
      <alignment horizontal="center" readingOrder="0" shrinkToFit="0" vertical="center" wrapText="1"/>
    </xf>
    <xf borderId="12" fillId="12" fontId="7" numFmtId="0" xfId="0" applyAlignment="1" applyBorder="1" applyFont="1">
      <alignment horizontal="center"/>
    </xf>
    <xf borderId="12" fillId="12" fontId="1" numFmtId="165" xfId="0" applyAlignment="1" applyBorder="1" applyFont="1" applyNumberFormat="1">
      <alignment horizontal="center"/>
    </xf>
    <xf borderId="12" fillId="13" fontId="1" numFmtId="166" xfId="0" applyAlignment="1" applyBorder="1" applyFont="1" applyNumberFormat="1">
      <alignment horizontal="center"/>
    </xf>
    <xf borderId="12" fillId="13" fontId="1" numFmtId="165" xfId="0" applyAlignment="1" applyBorder="1" applyFont="1" applyNumberFormat="1">
      <alignment horizontal="center"/>
    </xf>
    <xf borderId="12" fillId="14" fontId="1" numFmtId="166" xfId="0" applyAlignment="1" applyBorder="1" applyFont="1" applyNumberFormat="1">
      <alignment horizontal="center"/>
    </xf>
    <xf borderId="12" fillId="14" fontId="1" numFmtId="165" xfId="0" applyAlignment="1" applyBorder="1" applyFont="1" applyNumberFormat="1">
      <alignment horizontal="center"/>
    </xf>
    <xf borderId="6" fillId="12" fontId="7" numFmtId="0" xfId="0" applyAlignment="1" applyBorder="1" applyFont="1">
      <alignment horizontal="center"/>
    </xf>
    <xf borderId="6" fillId="12" fontId="1" numFmtId="165" xfId="0" applyAlignment="1" applyBorder="1" applyFont="1" applyNumberFormat="1">
      <alignment horizontal="center"/>
    </xf>
    <xf borderId="6" fillId="13" fontId="1" numFmtId="166" xfId="0" applyAlignment="1" applyBorder="1" applyFont="1" applyNumberFormat="1">
      <alignment horizontal="center"/>
    </xf>
    <xf borderId="6" fillId="13" fontId="1" numFmtId="165" xfId="0" applyAlignment="1" applyBorder="1" applyFont="1" applyNumberFormat="1">
      <alignment horizontal="center"/>
    </xf>
    <xf borderId="6" fillId="14" fontId="1" numFmtId="166" xfId="0" applyAlignment="1" applyBorder="1" applyFont="1" applyNumberFormat="1">
      <alignment horizontal="center"/>
    </xf>
    <xf borderId="6" fillId="14" fontId="1" numFmtId="165" xfId="0" applyAlignment="1" applyBorder="1" applyFont="1" applyNumberFormat="1">
      <alignment horizontal="center"/>
    </xf>
    <xf borderId="6" fillId="12" fontId="7" numFmtId="164" xfId="0" applyAlignment="1" applyBorder="1" applyFont="1" applyNumberFormat="1">
      <alignment horizontal="center"/>
    </xf>
    <xf borderId="6" fillId="13" fontId="1" numFmtId="164" xfId="0" applyAlignment="1" applyBorder="1" applyFont="1" applyNumberFormat="1">
      <alignment horizontal="center"/>
    </xf>
    <xf borderId="6" fillId="14" fontId="1" numFmtId="164" xfId="0" applyAlignment="1" applyBorder="1" applyFont="1" applyNumberFormat="1">
      <alignment horizontal="center"/>
    </xf>
    <xf borderId="9" fillId="12" fontId="7" numFmtId="164" xfId="0" applyAlignment="1" applyBorder="1" applyFont="1" applyNumberFormat="1">
      <alignment horizontal="center"/>
    </xf>
    <xf borderId="9" fillId="12" fontId="1" numFmtId="165" xfId="0" applyAlignment="1" applyBorder="1" applyFont="1" applyNumberFormat="1">
      <alignment horizontal="center"/>
    </xf>
    <xf borderId="9" fillId="13" fontId="1" numFmtId="164" xfId="0" applyAlignment="1" applyBorder="1" applyFont="1" applyNumberFormat="1">
      <alignment horizontal="center"/>
    </xf>
    <xf borderId="9" fillId="13" fontId="1" numFmtId="165" xfId="0" applyAlignment="1" applyBorder="1" applyFont="1" applyNumberFormat="1">
      <alignment horizontal="center"/>
    </xf>
    <xf borderId="9" fillId="14" fontId="1" numFmtId="164" xfId="0" applyAlignment="1" applyBorder="1" applyFont="1" applyNumberFormat="1">
      <alignment horizontal="center"/>
    </xf>
    <xf borderId="9" fillId="14" fontId="1" numFmtId="165" xfId="0" applyAlignment="1" applyBorder="1" applyFont="1" applyNumberFormat="1">
      <alignment horizontal="center"/>
    </xf>
    <xf borderId="0" fillId="0" fontId="3" numFmtId="0" xfId="0" applyAlignment="1" applyFont="1">
      <alignment horizontal="center"/>
    </xf>
    <xf borderId="0" fillId="0" fontId="3" numFmtId="165" xfId="0" applyAlignment="1" applyFont="1" applyNumberFormat="1">
      <alignment horizontal="center"/>
    </xf>
    <xf borderId="0" fillId="0" fontId="4" numFmtId="165" xfId="0" applyAlignment="1" applyFont="1" applyNumberFormat="1">
      <alignment horizontal="center"/>
    </xf>
    <xf borderId="0" fillId="0" fontId="4" numFmtId="165" xfId="0" applyFont="1" applyNumberFormat="1"/>
    <xf borderId="2" fillId="15" fontId="2" numFmtId="0" xfId="0" applyBorder="1" applyFill="1" applyFont="1"/>
    <xf borderId="2" fillId="15" fontId="7" numFmtId="166" xfId="0" applyBorder="1" applyFont="1" applyNumberFormat="1"/>
    <xf borderId="2" fillId="15" fontId="8" numFmtId="167" xfId="0" applyAlignment="1" applyBorder="1" applyFont="1" applyNumberFormat="1">
      <alignment readingOrder="0"/>
    </xf>
    <xf borderId="2" fillId="12" fontId="2" numFmtId="0" xfId="0" applyAlignment="1" applyBorder="1" applyFont="1">
      <alignment horizontal="center" shrinkToFit="0" vertical="center" wrapText="1"/>
    </xf>
    <xf borderId="2" fillId="12" fontId="9" numFmtId="0" xfId="0" applyAlignment="1" applyBorder="1" applyFont="1">
      <alignment horizontal="center" readingOrder="0" shrinkToFit="0" vertical="center" wrapText="1"/>
    </xf>
    <xf borderId="2" fillId="13" fontId="9" numFmtId="0" xfId="0" applyAlignment="1" applyBorder="1" applyFont="1">
      <alignment horizontal="center" readingOrder="0" shrinkToFit="0" vertical="center" wrapText="1"/>
    </xf>
    <xf borderId="2" fillId="14" fontId="9" numFmtId="0" xfId="0" applyAlignment="1" applyBorder="1" applyFont="1">
      <alignment horizontal="center" readingOrder="0" shrinkToFit="0" vertical="center" wrapText="1"/>
    </xf>
    <xf borderId="12" fillId="12" fontId="1" numFmtId="0" xfId="0" applyAlignment="1" applyBorder="1" applyFont="1">
      <alignment horizontal="center"/>
    </xf>
    <xf borderId="12" fillId="13" fontId="1" numFmtId="0" xfId="0" applyAlignment="1" applyBorder="1" applyFont="1">
      <alignment horizontal="center"/>
    </xf>
    <xf borderId="12" fillId="14" fontId="1" numFmtId="0" xfId="0" applyAlignment="1" applyBorder="1" applyFont="1">
      <alignment horizontal="center"/>
    </xf>
    <xf borderId="6" fillId="12" fontId="1" numFmtId="0" xfId="0" applyAlignment="1" applyBorder="1" applyFont="1">
      <alignment horizontal="center"/>
    </xf>
    <xf borderId="6" fillId="13" fontId="1" numFmtId="0" xfId="0" applyAlignment="1" applyBorder="1" applyFont="1">
      <alignment horizontal="center"/>
    </xf>
    <xf borderId="6" fillId="14" fontId="1" numFmtId="0" xfId="0" applyAlignment="1" applyBorder="1" applyFont="1">
      <alignment horizontal="center"/>
    </xf>
    <xf borderId="6" fillId="12" fontId="1" numFmtId="164" xfId="0" applyAlignment="1" applyBorder="1" applyFont="1" applyNumberFormat="1">
      <alignment horizontal="center"/>
    </xf>
    <xf borderId="9" fillId="12" fontId="1" numFmtId="164" xfId="0" applyAlignment="1" applyBorder="1" applyFont="1" applyNumberFormat="1">
      <alignment horizontal="center"/>
    </xf>
    <xf borderId="0" fillId="0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t>Não normalizado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Pt>
            <c:idx val="5"/>
            <c:spPr>
              <a:solidFill>
                <a:schemeClr val="accent6"/>
              </a:solidFill>
            </c:spPr>
          </c:dPt>
          <c:dPt>
            <c:idx val="6"/>
            <c:spPr>
              <a:solidFill>
                <a:schemeClr val="accent1"/>
              </a:solidFill>
            </c:spPr>
          </c:dPt>
          <c:dPt>
            <c:idx val="7"/>
            <c:spPr>
              <a:solidFill>
                <a:schemeClr val="accent2"/>
              </a:solidFill>
            </c:spPr>
          </c:dPt>
          <c:dPt>
            <c:idx val="8"/>
            <c:spPr>
              <a:solidFill>
                <a:schemeClr val="accent3"/>
              </a:solidFill>
            </c:spPr>
          </c:dPt>
          <c:dPt>
            <c:idx val="9"/>
            <c:spPr>
              <a:solidFill>
                <a:schemeClr val="accent4"/>
              </a:solidFill>
            </c:spPr>
          </c:dPt>
          <c:dPt>
            <c:idx val="10"/>
            <c:spPr>
              <a:solidFill>
                <a:schemeClr val="accent5"/>
              </a:solidFill>
            </c:spPr>
          </c:dPt>
          <c:dPt>
            <c:idx val="11"/>
            <c:spPr>
              <a:solidFill>
                <a:schemeClr val="accent6"/>
              </a:solidFill>
            </c:spPr>
          </c:dPt>
          <c:dPt>
            <c:idx val="12"/>
            <c:spPr>
              <a:solidFill>
                <a:schemeClr val="accent1"/>
              </a:solidFill>
            </c:spPr>
          </c:dPt>
          <c:dPt>
            <c:idx val="13"/>
            <c:spPr>
              <a:solidFill>
                <a:schemeClr val="accent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normalizacao!$G$3:$G$16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t>Log2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Pt>
            <c:idx val="5"/>
            <c:spPr>
              <a:solidFill>
                <a:schemeClr val="accent6"/>
              </a:solidFill>
            </c:spPr>
          </c:dPt>
          <c:dPt>
            <c:idx val="6"/>
            <c:spPr>
              <a:solidFill>
                <a:schemeClr val="accent1"/>
              </a:solidFill>
            </c:spPr>
          </c:dPt>
          <c:dPt>
            <c:idx val="7"/>
            <c:spPr>
              <a:solidFill>
                <a:schemeClr val="accent2"/>
              </a:solidFill>
            </c:spPr>
          </c:dPt>
          <c:dPt>
            <c:idx val="8"/>
            <c:spPr>
              <a:solidFill>
                <a:schemeClr val="accent3"/>
              </a:solidFill>
            </c:spPr>
          </c:dPt>
          <c:dPt>
            <c:idx val="9"/>
            <c:spPr>
              <a:solidFill>
                <a:schemeClr val="accent4"/>
              </a:solidFill>
            </c:spPr>
          </c:dPt>
          <c:dPt>
            <c:idx val="10"/>
            <c:spPr>
              <a:solidFill>
                <a:schemeClr val="accent5"/>
              </a:solidFill>
            </c:spPr>
          </c:dPt>
          <c:dPt>
            <c:idx val="11"/>
            <c:spPr>
              <a:solidFill>
                <a:schemeClr val="accent6"/>
              </a:solidFill>
            </c:spPr>
          </c:dPt>
          <c:dPt>
            <c:idx val="12"/>
            <c:spPr>
              <a:solidFill>
                <a:schemeClr val="accent1"/>
              </a:solidFill>
            </c:spPr>
          </c:dPt>
          <c:dPt>
            <c:idx val="13"/>
            <c:spPr>
              <a:solidFill>
                <a:schemeClr val="accent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normalizacao!$I$3:$I$16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t>formula 1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Pt>
            <c:idx val="5"/>
            <c:spPr>
              <a:solidFill>
                <a:schemeClr val="accent6"/>
              </a:solidFill>
            </c:spPr>
          </c:dPt>
          <c:dPt>
            <c:idx val="6"/>
            <c:spPr>
              <a:solidFill>
                <a:schemeClr val="accent1"/>
              </a:solidFill>
            </c:spPr>
          </c:dPt>
          <c:dPt>
            <c:idx val="7"/>
            <c:spPr>
              <a:solidFill>
                <a:schemeClr val="accent2"/>
              </a:solidFill>
            </c:spPr>
          </c:dPt>
          <c:dPt>
            <c:idx val="8"/>
            <c:spPr>
              <a:solidFill>
                <a:schemeClr val="accent3"/>
              </a:solidFill>
            </c:spPr>
          </c:dPt>
          <c:dPt>
            <c:idx val="9"/>
            <c:spPr>
              <a:solidFill>
                <a:schemeClr val="accent4"/>
              </a:solidFill>
            </c:spPr>
          </c:dPt>
          <c:dPt>
            <c:idx val="10"/>
            <c:spPr>
              <a:solidFill>
                <a:schemeClr val="accent5"/>
              </a:solidFill>
            </c:spPr>
          </c:dPt>
          <c:dPt>
            <c:idx val="11"/>
            <c:spPr>
              <a:solidFill>
                <a:schemeClr val="accent6"/>
              </a:solidFill>
            </c:spPr>
          </c:dPt>
          <c:dPt>
            <c:idx val="12"/>
            <c:spPr>
              <a:solidFill>
                <a:schemeClr val="accent1"/>
              </a:solidFill>
            </c:spPr>
          </c:dPt>
          <c:dPt>
            <c:idx val="13"/>
            <c:spPr>
              <a:solidFill>
                <a:schemeClr val="accent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normalizacao!$K$3:$K$16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t>Log10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Pt>
            <c:idx val="5"/>
            <c:spPr>
              <a:solidFill>
                <a:schemeClr val="accent6"/>
              </a:solidFill>
            </c:spPr>
          </c:dPt>
          <c:dPt>
            <c:idx val="6"/>
            <c:spPr>
              <a:solidFill>
                <a:schemeClr val="accent1"/>
              </a:solidFill>
            </c:spPr>
          </c:dPt>
          <c:dPt>
            <c:idx val="7"/>
            <c:spPr>
              <a:solidFill>
                <a:schemeClr val="accent2"/>
              </a:solidFill>
            </c:spPr>
          </c:dPt>
          <c:dPt>
            <c:idx val="8"/>
            <c:spPr>
              <a:solidFill>
                <a:schemeClr val="accent3"/>
              </a:solidFill>
            </c:spPr>
          </c:dPt>
          <c:dPt>
            <c:idx val="9"/>
            <c:spPr>
              <a:solidFill>
                <a:schemeClr val="accent4"/>
              </a:solidFill>
            </c:spPr>
          </c:dPt>
          <c:dPt>
            <c:idx val="10"/>
            <c:spPr>
              <a:solidFill>
                <a:schemeClr val="accent5"/>
              </a:solidFill>
            </c:spPr>
          </c:dPt>
          <c:dPt>
            <c:idx val="11"/>
            <c:spPr>
              <a:solidFill>
                <a:schemeClr val="accent6"/>
              </a:solidFill>
            </c:spPr>
          </c:dPt>
          <c:dPt>
            <c:idx val="12"/>
            <c:spPr>
              <a:solidFill>
                <a:schemeClr val="accent1"/>
              </a:solidFill>
            </c:spPr>
          </c:dPt>
          <c:dPt>
            <c:idx val="13"/>
            <c:spPr>
              <a:solidFill>
                <a:schemeClr val="accent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normalizacao!$M$3:$M$16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t>formula 4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Pt>
            <c:idx val="5"/>
            <c:spPr>
              <a:solidFill>
                <a:schemeClr val="accent6"/>
              </a:solidFill>
            </c:spPr>
          </c:dPt>
          <c:dPt>
            <c:idx val="6"/>
            <c:spPr>
              <a:solidFill>
                <a:schemeClr val="accent1"/>
              </a:solidFill>
            </c:spPr>
          </c:dPt>
          <c:dPt>
            <c:idx val="7"/>
            <c:spPr>
              <a:solidFill>
                <a:schemeClr val="accent2"/>
              </a:solidFill>
            </c:spPr>
          </c:dPt>
          <c:dPt>
            <c:idx val="8"/>
            <c:spPr>
              <a:solidFill>
                <a:schemeClr val="accent3"/>
              </a:solidFill>
            </c:spPr>
          </c:dPt>
          <c:dPt>
            <c:idx val="9"/>
            <c:spPr>
              <a:solidFill>
                <a:schemeClr val="accent4"/>
              </a:solidFill>
            </c:spPr>
          </c:dPt>
          <c:dPt>
            <c:idx val="10"/>
            <c:spPr>
              <a:solidFill>
                <a:schemeClr val="accent5"/>
              </a:solidFill>
            </c:spPr>
          </c:dPt>
          <c:dPt>
            <c:idx val="11"/>
            <c:spPr>
              <a:solidFill>
                <a:schemeClr val="accent6"/>
              </a:solidFill>
            </c:spPr>
          </c:dPt>
          <c:dPt>
            <c:idx val="12"/>
            <c:spPr>
              <a:solidFill>
                <a:schemeClr val="accent1"/>
              </a:solidFill>
            </c:spPr>
          </c:dPt>
          <c:dPt>
            <c:idx val="13"/>
            <c:spPr>
              <a:solidFill>
                <a:schemeClr val="accent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normalizacao!$O$3:$O$16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t>formula 5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Pt>
            <c:idx val="5"/>
            <c:spPr>
              <a:solidFill>
                <a:schemeClr val="accent6"/>
              </a:solidFill>
            </c:spPr>
          </c:dPt>
          <c:dPt>
            <c:idx val="6"/>
            <c:spPr>
              <a:solidFill>
                <a:schemeClr val="accent1"/>
              </a:solidFill>
            </c:spPr>
          </c:dPt>
          <c:dPt>
            <c:idx val="7"/>
            <c:spPr>
              <a:solidFill>
                <a:schemeClr val="accent2"/>
              </a:solidFill>
            </c:spPr>
          </c:dPt>
          <c:dPt>
            <c:idx val="8"/>
            <c:spPr>
              <a:solidFill>
                <a:schemeClr val="accent3"/>
              </a:solidFill>
            </c:spPr>
          </c:dPt>
          <c:dPt>
            <c:idx val="9"/>
            <c:spPr>
              <a:solidFill>
                <a:schemeClr val="accent4"/>
              </a:solidFill>
            </c:spPr>
          </c:dPt>
          <c:dPt>
            <c:idx val="10"/>
            <c:spPr>
              <a:solidFill>
                <a:schemeClr val="accent5"/>
              </a:solidFill>
            </c:spPr>
          </c:dPt>
          <c:dPt>
            <c:idx val="11"/>
            <c:spPr>
              <a:solidFill>
                <a:schemeClr val="accent6"/>
              </a:solidFill>
            </c:spPr>
          </c:dPt>
          <c:dPt>
            <c:idx val="12"/>
            <c:spPr>
              <a:solidFill>
                <a:schemeClr val="accent1"/>
              </a:solidFill>
            </c:spPr>
          </c:dPt>
          <c:dPt>
            <c:idx val="13"/>
            <c:spPr>
              <a:solidFill>
                <a:schemeClr val="accent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normalizacao!$Q$3:$Q$16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windowing!$C$2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Pt>
            <c:idx val="5"/>
            <c:spPr>
              <a:solidFill>
                <a:schemeClr val="accent6"/>
              </a:solidFill>
            </c:spPr>
          </c:dPt>
          <c:dPt>
            <c:idx val="6"/>
            <c:spPr>
              <a:solidFill>
                <a:schemeClr val="accent1"/>
              </a:solidFill>
            </c:spPr>
          </c:dPt>
          <c:dPt>
            <c:idx val="7"/>
            <c:spPr>
              <a:solidFill>
                <a:schemeClr val="accent2"/>
              </a:solidFill>
            </c:spPr>
          </c:dPt>
          <c:dPt>
            <c:idx val="8"/>
            <c:spPr>
              <a:solidFill>
                <a:schemeClr val="accent3"/>
              </a:solidFill>
            </c:spPr>
          </c:dPt>
          <c:dPt>
            <c:idx val="9"/>
            <c:spPr>
              <a:solidFill>
                <a:schemeClr val="accent4"/>
              </a:solidFill>
            </c:spPr>
          </c:dPt>
          <c:dPt>
            <c:idx val="10"/>
            <c:spPr>
              <a:solidFill>
                <a:schemeClr val="accent5"/>
              </a:solidFill>
            </c:spPr>
          </c:dPt>
          <c:dPt>
            <c:idx val="11"/>
            <c:spPr>
              <a:solidFill>
                <a:schemeClr val="accent6"/>
              </a:solidFill>
            </c:spPr>
          </c:dPt>
          <c:dPt>
            <c:idx val="12"/>
            <c:spPr>
              <a:solidFill>
                <a:schemeClr val="accent1"/>
              </a:solidFill>
            </c:spPr>
          </c:dPt>
          <c:dPt>
            <c:idx val="13"/>
            <c:spPr>
              <a:solidFill>
                <a:schemeClr val="accent2"/>
              </a:solidFill>
            </c:spPr>
          </c:dPt>
          <c:dPt>
            <c:idx val="14"/>
            <c:spPr>
              <a:solidFill>
                <a:schemeClr val="accent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windowing!$C$3:$C$17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windowing!$D$2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Pt>
            <c:idx val="5"/>
            <c:spPr>
              <a:solidFill>
                <a:schemeClr val="accent6"/>
              </a:solidFill>
            </c:spPr>
          </c:dPt>
          <c:dPt>
            <c:idx val="6"/>
            <c:spPr>
              <a:solidFill>
                <a:schemeClr val="accent1"/>
              </a:solidFill>
            </c:spPr>
          </c:dPt>
          <c:dPt>
            <c:idx val="7"/>
            <c:spPr>
              <a:solidFill>
                <a:schemeClr val="accent2"/>
              </a:solidFill>
            </c:spPr>
          </c:dPt>
          <c:dPt>
            <c:idx val="8"/>
            <c:spPr>
              <a:solidFill>
                <a:schemeClr val="accent3"/>
              </a:solidFill>
            </c:spPr>
          </c:dPt>
          <c:dPt>
            <c:idx val="9"/>
            <c:spPr>
              <a:solidFill>
                <a:schemeClr val="accent4"/>
              </a:solidFill>
            </c:spPr>
          </c:dPt>
          <c:dPt>
            <c:idx val="10"/>
            <c:spPr>
              <a:solidFill>
                <a:schemeClr val="accent5"/>
              </a:solidFill>
            </c:spPr>
          </c:dPt>
          <c:dPt>
            <c:idx val="11"/>
            <c:spPr>
              <a:solidFill>
                <a:schemeClr val="accent6"/>
              </a:solidFill>
            </c:spPr>
          </c:dPt>
          <c:dPt>
            <c:idx val="12"/>
            <c:spPr>
              <a:solidFill>
                <a:schemeClr val="accent1"/>
              </a:solidFill>
            </c:spPr>
          </c:dPt>
          <c:dPt>
            <c:idx val="13"/>
            <c:spPr>
              <a:solidFill>
                <a:schemeClr val="accent2"/>
              </a:solidFill>
            </c:spPr>
          </c:dPt>
          <c:dPt>
            <c:idx val="14"/>
            <c:spPr>
              <a:solidFill>
                <a:schemeClr val="accent3"/>
              </a:solidFill>
            </c:spPr>
          </c:dPt>
          <c:dPt>
            <c:idx val="15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windowing!$D$3:$D$18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windowing!$F$2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Pt>
            <c:idx val="5"/>
            <c:spPr>
              <a:solidFill>
                <a:schemeClr val="accent6"/>
              </a:solidFill>
            </c:spPr>
          </c:dPt>
          <c:dPt>
            <c:idx val="6"/>
            <c:spPr>
              <a:solidFill>
                <a:schemeClr val="accent1"/>
              </a:solidFill>
            </c:spPr>
          </c:dPt>
          <c:dPt>
            <c:idx val="7"/>
            <c:spPr>
              <a:solidFill>
                <a:schemeClr val="accent2"/>
              </a:solidFill>
            </c:spPr>
          </c:dPt>
          <c:dPt>
            <c:idx val="8"/>
            <c:spPr>
              <a:solidFill>
                <a:schemeClr val="accent3"/>
              </a:solidFill>
            </c:spPr>
          </c:dPt>
          <c:dPt>
            <c:idx val="9"/>
            <c:spPr>
              <a:solidFill>
                <a:schemeClr val="accent4"/>
              </a:solidFill>
            </c:spPr>
          </c:dPt>
          <c:dPt>
            <c:idx val="10"/>
            <c:spPr>
              <a:solidFill>
                <a:schemeClr val="accent5"/>
              </a:solidFill>
            </c:spPr>
          </c:dPt>
          <c:dPt>
            <c:idx val="11"/>
            <c:spPr>
              <a:solidFill>
                <a:schemeClr val="accent6"/>
              </a:solidFill>
            </c:spPr>
          </c:dPt>
          <c:dPt>
            <c:idx val="12"/>
            <c:spPr>
              <a:solidFill>
                <a:schemeClr val="accent1"/>
              </a:solidFill>
            </c:spPr>
          </c:dPt>
          <c:dPt>
            <c:idx val="13"/>
            <c:spPr>
              <a:solidFill>
                <a:schemeClr val="accent2"/>
              </a:solidFill>
            </c:spPr>
          </c:dPt>
          <c:dPt>
            <c:idx val="14"/>
            <c:spPr>
              <a:solidFill>
                <a:schemeClr val="accent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windowing!$F$3:$F$17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219075</xdr:colOff>
      <xdr:row>20</xdr:row>
      <xdr:rowOff>104775</xdr:rowOff>
    </xdr:from>
    <xdr:ext cx="3200400" cy="2266950"/>
    <xdr:graphicFrame>
      <xdr:nvGraphicFramePr>
        <xdr:cNvPr id="84295582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200025</xdr:colOff>
      <xdr:row>20</xdr:row>
      <xdr:rowOff>57150</xdr:rowOff>
    </xdr:from>
    <xdr:ext cx="3638550" cy="2219325"/>
    <xdr:graphicFrame>
      <xdr:nvGraphicFramePr>
        <xdr:cNvPr id="115879746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619125</xdr:colOff>
      <xdr:row>20</xdr:row>
      <xdr:rowOff>57150</xdr:rowOff>
    </xdr:from>
    <xdr:ext cx="4343400" cy="2228850"/>
    <xdr:graphicFrame>
      <xdr:nvGraphicFramePr>
        <xdr:cNvPr id="1181250947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238125</xdr:colOff>
      <xdr:row>33</xdr:row>
      <xdr:rowOff>66675</xdr:rowOff>
    </xdr:from>
    <xdr:ext cx="3162300" cy="2228850"/>
    <xdr:graphicFrame>
      <xdr:nvGraphicFramePr>
        <xdr:cNvPr id="1277333058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219075</xdr:colOff>
      <xdr:row>32</xdr:row>
      <xdr:rowOff>180975</xdr:rowOff>
    </xdr:from>
    <xdr:ext cx="3629025" cy="2295525"/>
    <xdr:graphicFrame>
      <xdr:nvGraphicFramePr>
        <xdr:cNvPr id="164162867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11</xdr:col>
      <xdr:colOff>647700</xdr:colOff>
      <xdr:row>32</xdr:row>
      <xdr:rowOff>123825</xdr:rowOff>
    </xdr:from>
    <xdr:ext cx="4314825" cy="2390775"/>
    <xdr:graphicFrame>
      <xdr:nvGraphicFramePr>
        <xdr:cNvPr id="1279964948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276225</xdr:colOff>
      <xdr:row>22</xdr:row>
      <xdr:rowOff>0</xdr:rowOff>
    </xdr:from>
    <xdr:ext cx="4352925" cy="2876550"/>
    <xdr:graphicFrame>
      <xdr:nvGraphicFramePr>
        <xdr:cNvPr id="1383405170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1752600</xdr:colOff>
      <xdr:row>21</xdr:row>
      <xdr:rowOff>180975</xdr:rowOff>
    </xdr:from>
    <xdr:ext cx="3981450" cy="2886075"/>
    <xdr:graphicFrame>
      <xdr:nvGraphicFramePr>
        <xdr:cNvPr id="125996820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476250</xdr:colOff>
      <xdr:row>21</xdr:row>
      <xdr:rowOff>104775</xdr:rowOff>
    </xdr:from>
    <xdr:ext cx="4343400" cy="2876550"/>
    <xdr:graphicFrame>
      <xdr:nvGraphicFramePr>
        <xdr:cNvPr id="753067338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" width="7.63"/>
    <col customWidth="1" min="5" max="5" width="9.38"/>
    <col customWidth="1" min="6" max="7" width="7.63"/>
    <col customWidth="1" min="8" max="8" width="12.63"/>
    <col customWidth="1" min="9" max="10" width="7.63"/>
    <col customWidth="1" min="11" max="11" width="11.38"/>
    <col customWidth="1" min="12" max="12" width="9.13"/>
    <col customWidth="1" min="13" max="13" width="9.5"/>
    <col customWidth="1" min="14" max="14" width="7.63"/>
    <col customWidth="1" min="15" max="15" width="10.75"/>
    <col customWidth="1" min="16" max="16" width="7.63"/>
    <col customWidth="1" min="17" max="17" width="13.0"/>
    <col customWidth="1" min="18" max="19" width="7.63"/>
    <col customWidth="1" min="20" max="20" width="13.75"/>
    <col customWidth="1" min="21" max="26" width="7.63"/>
  </cols>
  <sheetData>
    <row r="1">
      <c r="T1" s="1" t="s">
        <v>0</v>
      </c>
    </row>
    <row r="2" ht="18.0" customHeight="1">
      <c r="E2" s="2" t="s">
        <v>1</v>
      </c>
      <c r="F2" s="3" t="s">
        <v>2</v>
      </c>
      <c r="G2" s="4" t="s">
        <v>3</v>
      </c>
      <c r="H2" s="5" t="s">
        <v>4</v>
      </c>
      <c r="I2" s="6" t="s">
        <v>5</v>
      </c>
      <c r="J2" s="7"/>
      <c r="K2" s="8" t="s">
        <v>6</v>
      </c>
      <c r="L2" s="7"/>
      <c r="M2" s="9" t="s">
        <v>7</v>
      </c>
      <c r="N2" s="7"/>
      <c r="O2" s="10" t="s">
        <v>8</v>
      </c>
      <c r="P2" s="7"/>
      <c r="Q2" s="11" t="s">
        <v>9</v>
      </c>
      <c r="R2" s="7"/>
      <c r="T2" s="12">
        <v>1.0</v>
      </c>
      <c r="U2" s="12">
        <v>14.0</v>
      </c>
    </row>
    <row r="3">
      <c r="E3" s="13" t="s">
        <v>10</v>
      </c>
      <c r="F3" s="14">
        <f t="shared" ref="F3:F16" si="1">BIN2DEC(E3)</f>
        <v>4</v>
      </c>
      <c r="G3" s="15">
        <f t="shared" ref="G3:G16" si="2">F3^3+13</f>
        <v>77</v>
      </c>
      <c r="H3" s="16">
        <f t="shared" ref="H3:H16" si="3">G3/SUM($G$3:$G$16)</f>
        <v>0.001966041108</v>
      </c>
      <c r="I3" s="17">
        <f t="shared" ref="I3:I16" si="4">LOG(G3,2)</f>
        <v>6.266786541</v>
      </c>
      <c r="J3" s="18">
        <f t="shared" ref="J3:J16" si="5">I3/SUM($I$3:$I$16)</f>
        <v>0.05316380406</v>
      </c>
      <c r="K3" s="19">
        <f>$C$19+(($E$19-$C$19)/(14-1)*(4-1))</f>
        <v>3.076923077</v>
      </c>
      <c r="L3" s="20">
        <f t="shared" ref="L3:L16" si="6">K3/SUM($K$3:$K$16)</f>
        <v>0.03996003996</v>
      </c>
      <c r="M3" s="21">
        <f t="shared" ref="M3:M16" si="7">LOG(G3,10)</f>
        <v>1.886490725</v>
      </c>
      <c r="N3" s="22">
        <f t="shared" ref="N3:N16" si="8">M3/SUM($M$3:$M$16)</f>
        <v>0.05316380406</v>
      </c>
      <c r="O3" s="23">
        <f t="shared" ref="O3:O16" si="9">(G3-$G$12)/($G$9-$G$12)</f>
        <v>0.002114803625</v>
      </c>
      <c r="P3" s="24">
        <f t="shared" ref="P3:P16" si="10">O3/SUM($O$3:$O$16)</f>
        <v>0.00161666966</v>
      </c>
      <c r="Q3" s="25">
        <f t="shared" ref="Q3:Q16" si="11">O3*($E$19-$C$19)+$C$19</f>
        <v>1.019033233</v>
      </c>
      <c r="R3" s="26">
        <f t="shared" ref="R3:R16" si="12">Q3/SUM($Q$3:$Q$16)</f>
        <v>0.03953861843</v>
      </c>
      <c r="T3" s="12">
        <v>2.0</v>
      </c>
      <c r="U3" s="12">
        <v>21.0</v>
      </c>
    </row>
    <row r="4">
      <c r="E4" s="27" t="s">
        <v>11</v>
      </c>
      <c r="F4" s="14">
        <f t="shared" si="1"/>
        <v>5</v>
      </c>
      <c r="G4" s="15">
        <f t="shared" si="2"/>
        <v>138</v>
      </c>
      <c r="H4" s="16">
        <f t="shared" si="3"/>
        <v>0.003523554194</v>
      </c>
      <c r="I4" s="17">
        <f t="shared" si="4"/>
        <v>7.108524457</v>
      </c>
      <c r="J4" s="18">
        <f t="shared" si="5"/>
        <v>0.06030462326</v>
      </c>
      <c r="K4" s="19">
        <f>$C$19+(($E$19-$C$19)/(14-1)*(5-1))</f>
        <v>3.769230769</v>
      </c>
      <c r="L4" s="20">
        <f t="shared" si="6"/>
        <v>0.04895104895</v>
      </c>
      <c r="M4" s="21">
        <f t="shared" si="7"/>
        <v>2.139879086</v>
      </c>
      <c r="N4" s="22">
        <f t="shared" si="8"/>
        <v>0.06030462326</v>
      </c>
      <c r="O4" s="23">
        <f t="shared" si="9"/>
        <v>0.004162470628</v>
      </c>
      <c r="P4" s="24">
        <f t="shared" si="10"/>
        <v>0.003182016475</v>
      </c>
      <c r="Q4" s="25">
        <f t="shared" si="11"/>
        <v>1.037462236</v>
      </c>
      <c r="R4" s="26">
        <f t="shared" si="12"/>
        <v>0.04025366608</v>
      </c>
      <c r="T4" s="28">
        <v>3.0</v>
      </c>
      <c r="U4" s="12">
        <v>40.0</v>
      </c>
    </row>
    <row r="5">
      <c r="E5" s="27" t="s">
        <v>12</v>
      </c>
      <c r="F5" s="14">
        <f t="shared" si="1"/>
        <v>6</v>
      </c>
      <c r="G5" s="15">
        <f t="shared" si="2"/>
        <v>229</v>
      </c>
      <c r="H5" s="16">
        <f t="shared" si="3"/>
        <v>0.005847057322</v>
      </c>
      <c r="I5" s="17">
        <f t="shared" si="4"/>
        <v>7.839203788</v>
      </c>
      <c r="J5" s="18">
        <f t="shared" si="5"/>
        <v>0.06650328545</v>
      </c>
      <c r="K5" s="19">
        <f>$C$19+(($E$19-$C$19)/(14-1)*(6-1))</f>
        <v>4.461538462</v>
      </c>
      <c r="L5" s="20">
        <f t="shared" si="6"/>
        <v>0.05794205794</v>
      </c>
      <c r="M5" s="21">
        <f t="shared" si="7"/>
        <v>2.359835482</v>
      </c>
      <c r="N5" s="22">
        <f t="shared" si="8"/>
        <v>0.06650328545</v>
      </c>
      <c r="O5" s="23">
        <f t="shared" si="9"/>
        <v>0.007217186975</v>
      </c>
      <c r="P5" s="24">
        <f t="shared" si="10"/>
        <v>0.005517205984</v>
      </c>
      <c r="Q5" s="25">
        <f t="shared" si="11"/>
        <v>1.064954683</v>
      </c>
      <c r="R5" s="26">
        <f t="shared" si="12"/>
        <v>0.04132037651</v>
      </c>
      <c r="T5" s="28">
        <v>4.0</v>
      </c>
      <c r="U5" s="12">
        <v>77.0</v>
      </c>
    </row>
    <row r="6">
      <c r="E6" s="27" t="s">
        <v>13</v>
      </c>
      <c r="F6" s="14">
        <f t="shared" si="1"/>
        <v>7</v>
      </c>
      <c r="G6" s="15">
        <f t="shared" si="2"/>
        <v>356</v>
      </c>
      <c r="H6" s="16">
        <f t="shared" si="3"/>
        <v>0.0090897485</v>
      </c>
      <c r="I6" s="17">
        <f t="shared" si="4"/>
        <v>8.475733431</v>
      </c>
      <c r="J6" s="18">
        <f t="shared" si="5"/>
        <v>0.07190323597</v>
      </c>
      <c r="K6" s="19">
        <f>$C$19+(($E$19-$C$19)/(14-1)*(7-1))</f>
        <v>5.153846154</v>
      </c>
      <c r="L6" s="20">
        <f t="shared" si="6"/>
        <v>0.06693306693</v>
      </c>
      <c r="M6" s="21">
        <f t="shared" si="7"/>
        <v>2.551449998</v>
      </c>
      <c r="N6" s="22">
        <f t="shared" si="8"/>
        <v>0.07190323597</v>
      </c>
      <c r="O6" s="23">
        <f t="shared" si="9"/>
        <v>0.01148036254</v>
      </c>
      <c r="P6" s="24">
        <f t="shared" si="10"/>
        <v>0.008776206728</v>
      </c>
      <c r="Q6" s="25">
        <f t="shared" si="11"/>
        <v>1.103323263</v>
      </c>
      <c r="R6" s="26">
        <f t="shared" si="12"/>
        <v>0.04280908228</v>
      </c>
      <c r="T6" s="28">
        <v>5.0</v>
      </c>
      <c r="U6" s="12">
        <v>138.0</v>
      </c>
    </row>
    <row r="7">
      <c r="E7" s="27" t="s">
        <v>14</v>
      </c>
      <c r="F7" s="14">
        <f t="shared" si="1"/>
        <v>10</v>
      </c>
      <c r="G7" s="15">
        <f t="shared" si="2"/>
        <v>1013</v>
      </c>
      <c r="H7" s="16">
        <f t="shared" si="3"/>
        <v>0.02586493042</v>
      </c>
      <c r="I7" s="17">
        <f t="shared" si="4"/>
        <v>9.984418459</v>
      </c>
      <c r="J7" s="18">
        <f t="shared" si="5"/>
        <v>0.08470204995</v>
      </c>
      <c r="K7" s="19">
        <f>$C$19+(($E$19-$C$19)/(14-1)*(11-1))</f>
        <v>7.923076923</v>
      </c>
      <c r="L7" s="20">
        <f t="shared" si="6"/>
        <v>0.1028971029</v>
      </c>
      <c r="M7" s="21">
        <f t="shared" si="7"/>
        <v>3.005609445</v>
      </c>
      <c r="N7" s="22">
        <f t="shared" si="8"/>
        <v>0.08470204995</v>
      </c>
      <c r="O7" s="23">
        <f t="shared" si="9"/>
        <v>0.0335347432</v>
      </c>
      <c r="P7" s="24">
        <f t="shared" si="10"/>
        <v>0.02563576176</v>
      </c>
      <c r="Q7" s="25">
        <f t="shared" si="11"/>
        <v>1.301812689</v>
      </c>
      <c r="R7" s="26">
        <f t="shared" si="12"/>
        <v>0.05051049713</v>
      </c>
      <c r="T7" s="28">
        <v>6.0</v>
      </c>
      <c r="U7" s="12">
        <v>229.0</v>
      </c>
    </row>
    <row r="8">
      <c r="E8" s="27" t="s">
        <v>15</v>
      </c>
      <c r="F8" s="14">
        <f t="shared" si="1"/>
        <v>2</v>
      </c>
      <c r="G8" s="15">
        <f t="shared" si="2"/>
        <v>21</v>
      </c>
      <c r="H8" s="16">
        <f t="shared" si="3"/>
        <v>0.0005361930295</v>
      </c>
      <c r="I8" s="17">
        <f t="shared" si="4"/>
        <v>4.392317423</v>
      </c>
      <c r="J8" s="18">
        <f t="shared" si="5"/>
        <v>0.03726188874</v>
      </c>
      <c r="K8" s="19">
        <f>$C$19+(($E$19-$C$19)/(14-1)*(2-1))</f>
        <v>1.692307692</v>
      </c>
      <c r="L8" s="20">
        <f t="shared" si="6"/>
        <v>0.02197802198</v>
      </c>
      <c r="M8" s="21">
        <f t="shared" si="7"/>
        <v>1.322219295</v>
      </c>
      <c r="N8" s="22">
        <f t="shared" si="8"/>
        <v>0.03726188874</v>
      </c>
      <c r="O8" s="23">
        <f t="shared" si="9"/>
        <v>0.0002349781806</v>
      </c>
      <c r="P8" s="24">
        <f t="shared" si="10"/>
        <v>0.0001796299623</v>
      </c>
      <c r="Q8" s="25">
        <f t="shared" si="11"/>
        <v>1.002114804</v>
      </c>
      <c r="R8" s="26">
        <f t="shared" si="12"/>
        <v>0.03888218125</v>
      </c>
      <c r="T8" s="28">
        <v>7.0</v>
      </c>
      <c r="U8" s="12">
        <v>356.0</v>
      </c>
    </row>
    <row r="9">
      <c r="E9" s="27">
        <v>11111.0</v>
      </c>
      <c r="F9" s="14">
        <f t="shared" si="1"/>
        <v>31</v>
      </c>
      <c r="G9" s="15">
        <f t="shared" si="2"/>
        <v>29804</v>
      </c>
      <c r="H9" s="16">
        <f t="shared" si="3"/>
        <v>0.7609855739</v>
      </c>
      <c r="I9" s="17">
        <f t="shared" si="4"/>
        <v>14.86321835</v>
      </c>
      <c r="J9" s="18">
        <f t="shared" si="5"/>
        <v>0.1260909755</v>
      </c>
      <c r="K9" s="19">
        <f>$C$19+(($E$19-$C$19)/(14-1)*(14-1))</f>
        <v>10</v>
      </c>
      <c r="L9" s="20">
        <f t="shared" si="6"/>
        <v>0.1298701299</v>
      </c>
      <c r="M9" s="21">
        <f t="shared" si="7"/>
        <v>4.474274555</v>
      </c>
      <c r="N9" s="22">
        <f t="shared" si="8"/>
        <v>0.1260909755</v>
      </c>
      <c r="O9" s="23">
        <f t="shared" si="9"/>
        <v>1</v>
      </c>
      <c r="P9" s="24">
        <f t="shared" si="10"/>
        <v>0.7644537966</v>
      </c>
      <c r="Q9" s="25">
        <f t="shared" si="11"/>
        <v>10</v>
      </c>
      <c r="R9" s="26">
        <f t="shared" si="12"/>
        <v>0.388001266</v>
      </c>
      <c r="T9" s="28">
        <v>8.0</v>
      </c>
      <c r="U9" s="12">
        <v>356.0</v>
      </c>
    </row>
    <row r="10">
      <c r="E10" s="27" t="s">
        <v>13</v>
      </c>
      <c r="F10" s="14">
        <f t="shared" si="1"/>
        <v>7</v>
      </c>
      <c r="G10" s="15">
        <f t="shared" si="2"/>
        <v>356</v>
      </c>
      <c r="H10" s="16">
        <f t="shared" si="3"/>
        <v>0.0090897485</v>
      </c>
      <c r="I10" s="17">
        <f t="shared" si="4"/>
        <v>8.475733431</v>
      </c>
      <c r="J10" s="18">
        <f t="shared" si="5"/>
        <v>0.07190323597</v>
      </c>
      <c r="K10" s="19">
        <f>$C$19+(($E$19-$C$19)/(14-1)*(8-1))</f>
        <v>5.846153846</v>
      </c>
      <c r="L10" s="20">
        <f t="shared" si="6"/>
        <v>0.07592407592</v>
      </c>
      <c r="M10" s="21">
        <f t="shared" si="7"/>
        <v>2.551449998</v>
      </c>
      <c r="N10" s="22">
        <f t="shared" si="8"/>
        <v>0.07190323597</v>
      </c>
      <c r="O10" s="23">
        <f t="shared" si="9"/>
        <v>0.01148036254</v>
      </c>
      <c r="P10" s="24">
        <f t="shared" si="10"/>
        <v>0.008776206728</v>
      </c>
      <c r="Q10" s="25">
        <f t="shared" si="11"/>
        <v>1.103323263</v>
      </c>
      <c r="R10" s="26">
        <f t="shared" si="12"/>
        <v>0.04280908228</v>
      </c>
      <c r="T10" s="28">
        <v>9.0</v>
      </c>
      <c r="U10" s="12">
        <v>525.0</v>
      </c>
    </row>
    <row r="11">
      <c r="E11" s="27" t="s">
        <v>16</v>
      </c>
      <c r="F11" s="14">
        <f t="shared" si="1"/>
        <v>12</v>
      </c>
      <c r="G11" s="15">
        <f t="shared" si="2"/>
        <v>1741</v>
      </c>
      <c r="H11" s="16">
        <f t="shared" si="3"/>
        <v>0.04445295544</v>
      </c>
      <c r="I11" s="17">
        <f t="shared" si="4"/>
        <v>10.76570049</v>
      </c>
      <c r="J11" s="18">
        <f t="shared" si="5"/>
        <v>0.09132999626</v>
      </c>
      <c r="K11" s="19">
        <f>$C$19+(($E$19-$C$19)/(14-1)*(12-1))</f>
        <v>8.615384615</v>
      </c>
      <c r="L11" s="20">
        <f t="shared" si="6"/>
        <v>0.1118881119</v>
      </c>
      <c r="M11" s="21">
        <f t="shared" si="7"/>
        <v>3.240798771</v>
      </c>
      <c r="N11" s="22">
        <f t="shared" si="8"/>
        <v>0.09132999626</v>
      </c>
      <c r="O11" s="23">
        <f t="shared" si="9"/>
        <v>0.05797247398</v>
      </c>
      <c r="P11" s="24">
        <f t="shared" si="10"/>
        <v>0.04431727784</v>
      </c>
      <c r="Q11" s="25">
        <f t="shared" si="11"/>
        <v>1.521752266</v>
      </c>
      <c r="R11" s="26">
        <f t="shared" si="12"/>
        <v>0.05904418057</v>
      </c>
      <c r="T11" s="28">
        <v>10.0</v>
      </c>
      <c r="U11" s="12">
        <v>742.0</v>
      </c>
    </row>
    <row r="12">
      <c r="E12" s="27" t="s">
        <v>17</v>
      </c>
      <c r="F12" s="14">
        <f t="shared" si="1"/>
        <v>1</v>
      </c>
      <c r="G12" s="15">
        <f t="shared" si="2"/>
        <v>14</v>
      </c>
      <c r="H12" s="16">
        <f t="shared" si="3"/>
        <v>0.0003574620197</v>
      </c>
      <c r="I12" s="17">
        <f t="shared" si="4"/>
        <v>3.807354922</v>
      </c>
      <c r="J12" s="18">
        <f t="shared" si="5"/>
        <v>0.03229940413</v>
      </c>
      <c r="K12" s="19">
        <f>$C$19+(($E$19-$C$19)/(14-1)*(1-1))</f>
        <v>1</v>
      </c>
      <c r="L12" s="20">
        <f t="shared" si="6"/>
        <v>0.01298701299</v>
      </c>
      <c r="M12" s="21">
        <f t="shared" si="7"/>
        <v>1.146128036</v>
      </c>
      <c r="N12" s="22">
        <f t="shared" si="8"/>
        <v>0.03229940413</v>
      </c>
      <c r="O12" s="23">
        <f t="shared" si="9"/>
        <v>0</v>
      </c>
      <c r="P12" s="24">
        <f t="shared" si="10"/>
        <v>0</v>
      </c>
      <c r="Q12" s="25">
        <f t="shared" si="11"/>
        <v>1</v>
      </c>
      <c r="R12" s="26">
        <f t="shared" si="12"/>
        <v>0.0388001266</v>
      </c>
      <c r="T12" s="28">
        <v>11.0</v>
      </c>
      <c r="U12" s="12">
        <v>1013.0</v>
      </c>
    </row>
    <row r="13">
      <c r="E13" s="27" t="s">
        <v>18</v>
      </c>
      <c r="F13" s="14">
        <f t="shared" si="1"/>
        <v>3</v>
      </c>
      <c r="G13" s="15">
        <f t="shared" si="2"/>
        <v>40</v>
      </c>
      <c r="H13" s="16">
        <f t="shared" si="3"/>
        <v>0.001021320056</v>
      </c>
      <c r="I13" s="17">
        <f t="shared" si="4"/>
        <v>5.321928095</v>
      </c>
      <c r="J13" s="18">
        <f t="shared" si="5"/>
        <v>0.04514816974</v>
      </c>
      <c r="K13" s="19">
        <f>$C$19+(($E$19-$C$19)/(14-1)*(3-1))</f>
        <v>2.384615385</v>
      </c>
      <c r="L13" s="20">
        <f t="shared" si="6"/>
        <v>0.03096903097</v>
      </c>
      <c r="M13" s="21">
        <f t="shared" si="7"/>
        <v>1.602059991</v>
      </c>
      <c r="N13" s="22">
        <f t="shared" si="8"/>
        <v>0.04514816974</v>
      </c>
      <c r="O13" s="23">
        <f t="shared" si="9"/>
        <v>0.0008727760994</v>
      </c>
      <c r="P13" s="24">
        <f t="shared" si="10"/>
        <v>0.0006671970027</v>
      </c>
      <c r="Q13" s="25">
        <f t="shared" si="11"/>
        <v>1.007854985</v>
      </c>
      <c r="R13" s="26">
        <f t="shared" si="12"/>
        <v>0.03910490101</v>
      </c>
      <c r="T13" s="28">
        <v>12.0</v>
      </c>
      <c r="U13" s="12">
        <v>1741.0</v>
      </c>
    </row>
    <row r="14">
      <c r="E14" s="27" t="s">
        <v>19</v>
      </c>
      <c r="F14" s="14">
        <f t="shared" si="1"/>
        <v>8</v>
      </c>
      <c r="G14" s="15">
        <f t="shared" si="2"/>
        <v>525</v>
      </c>
      <c r="H14" s="16">
        <f t="shared" si="3"/>
        <v>0.01340482574</v>
      </c>
      <c r="I14" s="17">
        <f t="shared" si="4"/>
        <v>9.036173613</v>
      </c>
      <c r="J14" s="18">
        <f t="shared" si="5"/>
        <v>0.07665768736</v>
      </c>
      <c r="K14" s="19">
        <f>$C$19+(($E$19-$C$19)/(14-1)*(9-1))</f>
        <v>6.538461538</v>
      </c>
      <c r="L14" s="20">
        <f t="shared" si="6"/>
        <v>0.08491508492</v>
      </c>
      <c r="M14" s="21">
        <f t="shared" si="7"/>
        <v>2.720159303</v>
      </c>
      <c r="N14" s="22">
        <f t="shared" si="8"/>
        <v>0.07665768736</v>
      </c>
      <c r="O14" s="23">
        <f t="shared" si="9"/>
        <v>0.01715340718</v>
      </c>
      <c r="P14" s="24">
        <f t="shared" si="10"/>
        <v>0.01311298725</v>
      </c>
      <c r="Q14" s="25">
        <f t="shared" si="11"/>
        <v>1.154380665</v>
      </c>
      <c r="R14" s="26">
        <f t="shared" si="12"/>
        <v>0.04479011593</v>
      </c>
      <c r="T14" s="28">
        <v>13.0</v>
      </c>
      <c r="U14" s="12">
        <v>4109.0</v>
      </c>
    </row>
    <row r="15">
      <c r="E15" s="27" t="s">
        <v>20</v>
      </c>
      <c r="F15" s="14">
        <f t="shared" si="1"/>
        <v>9</v>
      </c>
      <c r="G15" s="15">
        <f t="shared" si="2"/>
        <v>742</v>
      </c>
      <c r="H15" s="16">
        <f t="shared" si="3"/>
        <v>0.01894548704</v>
      </c>
      <c r="I15" s="17">
        <f t="shared" si="4"/>
        <v>9.535275377</v>
      </c>
      <c r="J15" s="18">
        <f t="shared" si="5"/>
        <v>0.08089177898</v>
      </c>
      <c r="K15" s="19">
        <f>$C$19+(($E$19-$C$19)/(14-1)*(10-1))</f>
        <v>7.230769231</v>
      </c>
      <c r="L15" s="20">
        <f t="shared" si="6"/>
        <v>0.09390609391</v>
      </c>
      <c r="M15" s="21">
        <f t="shared" si="7"/>
        <v>2.870403905</v>
      </c>
      <c r="N15" s="22">
        <f t="shared" si="8"/>
        <v>0.08089177898</v>
      </c>
      <c r="O15" s="23">
        <f t="shared" si="9"/>
        <v>0.02443773078</v>
      </c>
      <c r="P15" s="24">
        <f t="shared" si="10"/>
        <v>0.01868151608</v>
      </c>
      <c r="Q15" s="25">
        <f t="shared" si="11"/>
        <v>1.219939577</v>
      </c>
      <c r="R15" s="26">
        <f t="shared" si="12"/>
        <v>0.04733381003</v>
      </c>
      <c r="T15" s="28">
        <v>14.0</v>
      </c>
      <c r="U15" s="12">
        <v>29804.0</v>
      </c>
    </row>
    <row r="16">
      <c r="E16" s="27">
        <v>10000.0</v>
      </c>
      <c r="F16" s="29">
        <f t="shared" si="1"/>
        <v>16</v>
      </c>
      <c r="G16" s="30">
        <f t="shared" si="2"/>
        <v>4109</v>
      </c>
      <c r="H16" s="31">
        <f t="shared" si="3"/>
        <v>0.1049151028</v>
      </c>
      <c r="I16" s="32">
        <f t="shared" si="4"/>
        <v>12.00457162</v>
      </c>
      <c r="J16" s="33">
        <f t="shared" si="5"/>
        <v>0.1018398647</v>
      </c>
      <c r="K16" s="34">
        <f>$C$19+(($E$19-$C$19)/(14-1)*(13-1))</f>
        <v>9.307692308</v>
      </c>
      <c r="L16" s="35">
        <f t="shared" si="6"/>
        <v>0.1208791209</v>
      </c>
      <c r="M16" s="36">
        <f t="shared" si="7"/>
        <v>3.613736141</v>
      </c>
      <c r="N16" s="37">
        <f t="shared" si="8"/>
        <v>0.1018398647</v>
      </c>
      <c r="O16" s="38">
        <f t="shared" si="9"/>
        <v>0.1374622356</v>
      </c>
      <c r="P16" s="39">
        <f t="shared" si="10"/>
        <v>0.1050835279</v>
      </c>
      <c r="Q16" s="40">
        <f t="shared" si="11"/>
        <v>2.237160121</v>
      </c>
      <c r="R16" s="41">
        <f t="shared" si="12"/>
        <v>0.08680209591</v>
      </c>
    </row>
    <row r="17">
      <c r="H17" s="42">
        <f>SUM(H3:H16)</f>
        <v>1</v>
      </c>
      <c r="J17" s="42">
        <f>SUM(J3:J16)</f>
        <v>1</v>
      </c>
      <c r="K17" s="43"/>
      <c r="L17" s="43">
        <f>SUM(L3:L16)</f>
        <v>1</v>
      </c>
      <c r="N17" s="43">
        <f>SUM(N3:N16)</f>
        <v>1</v>
      </c>
      <c r="P17" s="43">
        <f>SUM(P3:P16)</f>
        <v>1</v>
      </c>
      <c r="R17" s="43">
        <f>SUM(R3:R16)</f>
        <v>1</v>
      </c>
    </row>
    <row r="19">
      <c r="B19" s="44" t="s">
        <v>21</v>
      </c>
      <c r="C19" s="44">
        <v>1.0</v>
      </c>
      <c r="D19" s="44" t="s">
        <v>22</v>
      </c>
      <c r="E19" s="44">
        <v>10.0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I2:J2"/>
    <mergeCell ref="K2:L2"/>
    <mergeCell ref="M2:N2"/>
    <mergeCell ref="O2:P2"/>
    <mergeCell ref="Q2:R2"/>
  </mergeCells>
  <printOptions/>
  <pageMargins bottom="0.787401575" footer="0.0" header="0.0" left="0.511811024" right="0.511811024" top="0.7874015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1.5"/>
    <col customWidth="1" min="3" max="3" width="10.88"/>
    <col customWidth="1" min="4" max="4" width="12.25"/>
    <col customWidth="1" min="5" max="5" width="10.0"/>
    <col customWidth="1" min="6" max="6" width="14.25"/>
    <col customWidth="1" min="7" max="7" width="10.13"/>
    <col customWidth="1" min="8" max="8" width="31.5"/>
    <col customWidth="1" min="9" max="26" width="7.63"/>
  </cols>
  <sheetData>
    <row r="1">
      <c r="A1" s="28"/>
      <c r="B1" s="28"/>
      <c r="C1" s="45"/>
      <c r="D1" s="28"/>
      <c r="E1" s="28"/>
      <c r="F1" s="28"/>
      <c r="G1" s="45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ht="63.0" customHeight="1">
      <c r="B2" s="46" t="s">
        <v>23</v>
      </c>
      <c r="C2" s="47" t="s">
        <v>24</v>
      </c>
      <c r="D2" s="48" t="s">
        <v>25</v>
      </c>
      <c r="E2" s="48" t="s">
        <v>24</v>
      </c>
      <c r="F2" s="49" t="s">
        <v>26</v>
      </c>
      <c r="G2" s="49" t="s">
        <v>24</v>
      </c>
    </row>
    <row r="3">
      <c r="B3" s="50">
        <v>99.9889</v>
      </c>
      <c r="C3" s="51">
        <f t="shared" ref="C3:C17" si="1">B3/SUM($B$3:$B$17)</f>
        <v>0.06667169427</v>
      </c>
      <c r="D3" s="52">
        <f t="shared" ref="D3:D17" si="2">B3-$C$20</f>
        <v>0.079</v>
      </c>
      <c r="E3" s="53">
        <f t="shared" ref="E3:E17" si="3">D3/SUM($D$3:$D$17)</f>
        <v>0.07370090494</v>
      </c>
      <c r="F3" s="54">
        <f t="shared" ref="F3:F17" si="4">D3+$C$21</f>
        <v>0.084</v>
      </c>
      <c r="G3" s="55">
        <f t="shared" ref="G3:G17" si="5">F3/SUM($F$3:$F$17)</f>
        <v>0.07324091028</v>
      </c>
    </row>
    <row r="4">
      <c r="B4" s="56">
        <v>99.9899</v>
      </c>
      <c r="C4" s="57">
        <f t="shared" si="1"/>
        <v>0.06667236106</v>
      </c>
      <c r="D4" s="58">
        <f t="shared" si="2"/>
        <v>0.08</v>
      </c>
      <c r="E4" s="59">
        <f t="shared" si="3"/>
        <v>0.07463382778</v>
      </c>
      <c r="F4" s="60">
        <f t="shared" si="4"/>
        <v>0.085</v>
      </c>
      <c r="G4" s="61">
        <f t="shared" si="5"/>
        <v>0.07411282588</v>
      </c>
    </row>
    <row r="5">
      <c r="B5" s="56">
        <v>99.9978</v>
      </c>
      <c r="C5" s="57">
        <f t="shared" si="1"/>
        <v>0.06667762871</v>
      </c>
      <c r="D5" s="58">
        <f t="shared" si="2"/>
        <v>0.0879</v>
      </c>
      <c r="E5" s="59">
        <f t="shared" si="3"/>
        <v>0.08200391828</v>
      </c>
      <c r="F5" s="60">
        <f t="shared" si="4"/>
        <v>0.0929</v>
      </c>
      <c r="G5" s="61">
        <f t="shared" si="5"/>
        <v>0.08100095911</v>
      </c>
    </row>
    <row r="6">
      <c r="B6" s="62">
        <v>99.998</v>
      </c>
      <c r="C6" s="57">
        <f t="shared" si="1"/>
        <v>0.06667776207</v>
      </c>
      <c r="D6" s="63">
        <f t="shared" si="2"/>
        <v>0.0881</v>
      </c>
      <c r="E6" s="59">
        <f t="shared" si="3"/>
        <v>0.08219050285</v>
      </c>
      <c r="F6" s="64">
        <f t="shared" si="4"/>
        <v>0.0931</v>
      </c>
      <c r="G6" s="61">
        <f t="shared" si="5"/>
        <v>0.08117534223</v>
      </c>
    </row>
    <row r="7">
      <c r="B7" s="56">
        <v>99.9991</v>
      </c>
      <c r="C7" s="57">
        <f t="shared" si="1"/>
        <v>0.06667849554</v>
      </c>
      <c r="D7" s="58">
        <f t="shared" si="2"/>
        <v>0.0892</v>
      </c>
      <c r="E7" s="59">
        <f t="shared" si="3"/>
        <v>0.08321671798</v>
      </c>
      <c r="F7" s="60">
        <f t="shared" si="4"/>
        <v>0.0942</v>
      </c>
      <c r="G7" s="61">
        <f t="shared" si="5"/>
        <v>0.08213444939</v>
      </c>
    </row>
    <row r="8">
      <c r="B8" s="56">
        <v>99.9788</v>
      </c>
      <c r="C8" s="57">
        <f t="shared" si="1"/>
        <v>0.06666495968</v>
      </c>
      <c r="D8" s="58">
        <f t="shared" si="2"/>
        <v>0.0689</v>
      </c>
      <c r="E8" s="59">
        <f t="shared" si="3"/>
        <v>0.06427838418</v>
      </c>
      <c r="F8" s="60">
        <f t="shared" si="4"/>
        <v>0.0739</v>
      </c>
      <c r="G8" s="61">
        <f t="shared" si="5"/>
        <v>0.06443456273</v>
      </c>
    </row>
    <row r="9">
      <c r="B9" s="56">
        <v>99.9456</v>
      </c>
      <c r="C9" s="57">
        <f t="shared" si="1"/>
        <v>0.06664282222</v>
      </c>
      <c r="D9" s="58">
        <f t="shared" si="2"/>
        <v>0.0357</v>
      </c>
      <c r="E9" s="59">
        <f t="shared" si="3"/>
        <v>0.03330534565</v>
      </c>
      <c r="F9" s="60">
        <f t="shared" si="4"/>
        <v>0.0407</v>
      </c>
      <c r="G9" s="61">
        <f t="shared" si="5"/>
        <v>0.03548696486</v>
      </c>
    </row>
    <row r="10">
      <c r="B10" s="56">
        <v>99.9923</v>
      </c>
      <c r="C10" s="57">
        <f t="shared" si="1"/>
        <v>0.06667396136</v>
      </c>
      <c r="D10" s="58">
        <f t="shared" si="2"/>
        <v>0.0824</v>
      </c>
      <c r="E10" s="59">
        <f t="shared" si="3"/>
        <v>0.07687284262</v>
      </c>
      <c r="F10" s="60">
        <f t="shared" si="4"/>
        <v>0.0874</v>
      </c>
      <c r="G10" s="61">
        <f t="shared" si="5"/>
        <v>0.07620542332</v>
      </c>
    </row>
    <row r="11">
      <c r="B11" s="62">
        <v>99.988</v>
      </c>
      <c r="C11" s="57">
        <f t="shared" si="1"/>
        <v>0.06667109416</v>
      </c>
      <c r="D11" s="63">
        <f t="shared" si="2"/>
        <v>0.0781</v>
      </c>
      <c r="E11" s="59">
        <f t="shared" si="3"/>
        <v>0.07286127437</v>
      </c>
      <c r="F11" s="64">
        <f t="shared" si="4"/>
        <v>0.0831</v>
      </c>
      <c r="G11" s="61">
        <f t="shared" si="5"/>
        <v>0.07245618624</v>
      </c>
    </row>
    <row r="12">
      <c r="B12" s="56">
        <v>99.9934</v>
      </c>
      <c r="C12" s="57">
        <f t="shared" si="1"/>
        <v>0.06667469483</v>
      </c>
      <c r="D12" s="58">
        <f t="shared" si="2"/>
        <v>0.0835</v>
      </c>
      <c r="E12" s="59">
        <f t="shared" si="3"/>
        <v>0.07789905775</v>
      </c>
      <c r="F12" s="60">
        <f t="shared" si="4"/>
        <v>0.0885</v>
      </c>
      <c r="G12" s="61">
        <f t="shared" si="5"/>
        <v>0.07716453047</v>
      </c>
    </row>
    <row r="13">
      <c r="B13" s="62">
        <v>99.99</v>
      </c>
      <c r="C13" s="57">
        <f t="shared" si="1"/>
        <v>0.06667242774</v>
      </c>
      <c r="D13" s="63">
        <f t="shared" si="2"/>
        <v>0.0801</v>
      </c>
      <c r="E13" s="59">
        <f t="shared" si="3"/>
        <v>0.07472712007</v>
      </c>
      <c r="F13" s="64">
        <f t="shared" si="4"/>
        <v>0.0851</v>
      </c>
      <c r="G13" s="61">
        <f t="shared" si="5"/>
        <v>0.07420001744</v>
      </c>
    </row>
    <row r="14">
      <c r="B14" s="56">
        <v>99.9888</v>
      </c>
      <c r="C14" s="57">
        <f t="shared" si="1"/>
        <v>0.06667162759</v>
      </c>
      <c r="D14" s="58">
        <f t="shared" si="2"/>
        <v>0.0789</v>
      </c>
      <c r="E14" s="59">
        <f t="shared" si="3"/>
        <v>0.07360761265</v>
      </c>
      <c r="F14" s="60">
        <f t="shared" si="4"/>
        <v>0.0839</v>
      </c>
      <c r="G14" s="61">
        <f t="shared" si="5"/>
        <v>0.07315371872</v>
      </c>
    </row>
    <row r="15">
      <c r="B15" s="56">
        <v>99.9699</v>
      </c>
      <c r="C15" s="57">
        <f t="shared" si="1"/>
        <v>0.06665902524</v>
      </c>
      <c r="D15" s="58">
        <f t="shared" si="2"/>
        <v>0.06</v>
      </c>
      <c r="E15" s="59">
        <f t="shared" si="3"/>
        <v>0.05597537084</v>
      </c>
      <c r="F15" s="60">
        <f t="shared" si="4"/>
        <v>0.065</v>
      </c>
      <c r="G15" s="61">
        <f t="shared" si="5"/>
        <v>0.05667451391</v>
      </c>
    </row>
    <row r="16">
      <c r="B16" s="56">
        <v>99.9099</v>
      </c>
      <c r="C16" s="57">
        <f t="shared" si="1"/>
        <v>0.06661901778</v>
      </c>
      <c r="D16" s="58">
        <f t="shared" si="2"/>
        <v>0</v>
      </c>
      <c r="E16" s="59">
        <f t="shared" si="3"/>
        <v>0</v>
      </c>
      <c r="F16" s="60">
        <f t="shared" si="4"/>
        <v>0.005</v>
      </c>
      <c r="G16" s="61">
        <f t="shared" si="5"/>
        <v>0.004359577993</v>
      </c>
    </row>
    <row r="17">
      <c r="B17" s="65">
        <v>99.99</v>
      </c>
      <c r="C17" s="66">
        <f t="shared" si="1"/>
        <v>0.06667242774</v>
      </c>
      <c r="D17" s="67">
        <f t="shared" si="2"/>
        <v>0.0801</v>
      </c>
      <c r="E17" s="68">
        <f t="shared" si="3"/>
        <v>0.07472712007</v>
      </c>
      <c r="F17" s="69">
        <f t="shared" si="4"/>
        <v>0.0851</v>
      </c>
      <c r="G17" s="70">
        <f t="shared" si="5"/>
        <v>0.07420001744</v>
      </c>
    </row>
    <row r="18">
      <c r="B18" s="71"/>
      <c r="C18" s="72"/>
      <c r="D18" s="71"/>
      <c r="E18" s="73">
        <f>SUM(E3:E17)</f>
        <v>1</v>
      </c>
      <c r="F18" s="71"/>
      <c r="G18" s="73">
        <f>SUM(G3:G17)</f>
        <v>1</v>
      </c>
    </row>
    <row r="19">
      <c r="C19" s="74"/>
      <c r="E19" s="28"/>
      <c r="G19" s="74"/>
    </row>
    <row r="20">
      <c r="B20" s="75" t="s">
        <v>27</v>
      </c>
      <c r="C20" s="76">
        <v>99.9099</v>
      </c>
      <c r="E20" s="28"/>
      <c r="G20" s="74"/>
    </row>
    <row r="21" ht="15.75" customHeight="1">
      <c r="B21" s="75" t="s">
        <v>28</v>
      </c>
      <c r="C21" s="77">
        <v>0.005</v>
      </c>
      <c r="E21" s="28"/>
      <c r="G21" s="74"/>
    </row>
    <row r="22" ht="15.75" customHeight="1">
      <c r="C22" s="74"/>
      <c r="E22" s="28"/>
      <c r="G22" s="74"/>
    </row>
    <row r="23" ht="15.75" customHeight="1">
      <c r="C23" s="74"/>
      <c r="E23" s="28"/>
      <c r="G23" s="74"/>
    </row>
    <row r="24" ht="15.75" customHeight="1">
      <c r="C24" s="74"/>
      <c r="E24" s="28"/>
      <c r="G24" s="74"/>
    </row>
    <row r="25" ht="15.75" customHeight="1">
      <c r="C25" s="74"/>
      <c r="E25" s="28"/>
      <c r="G25" s="74"/>
    </row>
    <row r="26" ht="15.75" customHeight="1">
      <c r="C26" s="74"/>
      <c r="E26" s="28"/>
      <c r="G26" s="74"/>
    </row>
    <row r="27" ht="15.75" customHeight="1">
      <c r="C27" s="74"/>
      <c r="E27" s="28"/>
      <c r="G27" s="74"/>
    </row>
    <row r="28" ht="15.75" customHeight="1">
      <c r="C28" s="74"/>
      <c r="E28" s="28"/>
      <c r="G28" s="74"/>
    </row>
    <row r="29" ht="15.75" customHeight="1">
      <c r="C29" s="74"/>
      <c r="E29" s="28"/>
      <c r="G29" s="74"/>
    </row>
    <row r="30" ht="15.75" customHeight="1">
      <c r="C30" s="74"/>
      <c r="E30" s="28"/>
      <c r="G30" s="74"/>
    </row>
    <row r="31" ht="15.75" customHeight="1">
      <c r="C31" s="74"/>
      <c r="E31" s="28"/>
      <c r="G31" s="74"/>
    </row>
    <row r="32" ht="15.75" customHeight="1">
      <c r="C32" s="74"/>
      <c r="E32" s="28"/>
      <c r="G32" s="74"/>
    </row>
    <row r="33" ht="15.75" customHeight="1">
      <c r="C33" s="74"/>
      <c r="E33" s="28"/>
      <c r="G33" s="74"/>
    </row>
    <row r="34" ht="15.75" customHeight="1">
      <c r="C34" s="74"/>
      <c r="E34" s="28"/>
      <c r="G34" s="74"/>
    </row>
    <row r="35" ht="15.75" customHeight="1">
      <c r="C35" s="74"/>
      <c r="E35" s="28"/>
      <c r="G35" s="74"/>
    </row>
    <row r="36" ht="15.75" customHeight="1">
      <c r="C36" s="74"/>
      <c r="E36" s="28"/>
      <c r="G36" s="74"/>
    </row>
    <row r="37" ht="15.75" customHeight="1">
      <c r="C37" s="74"/>
      <c r="E37" s="28"/>
      <c r="G37" s="74"/>
    </row>
    <row r="38" ht="15.75" customHeight="1">
      <c r="C38" s="74"/>
      <c r="E38" s="28"/>
      <c r="G38" s="74"/>
    </row>
    <row r="39" ht="15.75" customHeight="1">
      <c r="C39" s="74"/>
      <c r="E39" s="28"/>
      <c r="G39" s="74"/>
    </row>
    <row r="40" ht="15.75" customHeight="1">
      <c r="C40" s="74"/>
      <c r="E40" s="28"/>
      <c r="G40" s="74"/>
    </row>
    <row r="41" ht="15.75" customHeight="1">
      <c r="C41" s="74"/>
      <c r="E41" s="28"/>
      <c r="G41" s="74"/>
    </row>
    <row r="42" ht="15.75" customHeight="1">
      <c r="C42" s="74"/>
      <c r="E42" s="28"/>
      <c r="G42" s="74"/>
    </row>
    <row r="43" ht="15.75" customHeight="1">
      <c r="C43" s="74"/>
      <c r="E43" s="28"/>
      <c r="G43" s="74"/>
    </row>
    <row r="44" ht="15.75" customHeight="1">
      <c r="C44" s="74"/>
      <c r="E44" s="28"/>
      <c r="G44" s="74"/>
    </row>
    <row r="45" ht="15.75" customHeight="1">
      <c r="C45" s="74"/>
      <c r="E45" s="28"/>
      <c r="G45" s="74"/>
    </row>
    <row r="46" ht="15.75" customHeight="1">
      <c r="C46" s="74"/>
      <c r="E46" s="28"/>
      <c r="G46" s="74"/>
    </row>
    <row r="47" ht="15.75" customHeight="1">
      <c r="C47" s="74"/>
      <c r="E47" s="28"/>
      <c r="G47" s="74"/>
    </row>
    <row r="48" ht="15.75" customHeight="1">
      <c r="C48" s="74"/>
      <c r="E48" s="28"/>
      <c r="G48" s="74"/>
    </row>
    <row r="49" ht="15.75" customHeight="1">
      <c r="C49" s="74"/>
      <c r="E49" s="28"/>
      <c r="G49" s="74"/>
    </row>
    <row r="50" ht="15.75" customHeight="1">
      <c r="C50" s="74"/>
      <c r="E50" s="28"/>
      <c r="G50" s="74"/>
    </row>
    <row r="51" ht="15.75" customHeight="1">
      <c r="C51" s="74"/>
      <c r="E51" s="28"/>
      <c r="G51" s="74"/>
    </row>
    <row r="52" ht="15.75" customHeight="1">
      <c r="C52" s="74"/>
      <c r="E52" s="28"/>
      <c r="G52" s="74"/>
    </row>
    <row r="53" ht="15.75" customHeight="1">
      <c r="C53" s="74"/>
      <c r="E53" s="28"/>
      <c r="G53" s="74"/>
    </row>
    <row r="54" ht="15.75" customHeight="1">
      <c r="C54" s="74"/>
      <c r="E54" s="28"/>
      <c r="G54" s="74"/>
    </row>
    <row r="55" ht="15.75" customHeight="1">
      <c r="C55" s="74"/>
      <c r="E55" s="28"/>
      <c r="G55" s="74"/>
    </row>
    <row r="56" ht="15.75" customHeight="1">
      <c r="C56" s="74"/>
      <c r="E56" s="28"/>
      <c r="G56" s="74"/>
    </row>
    <row r="57" ht="15.75" customHeight="1">
      <c r="C57" s="74"/>
      <c r="E57" s="28"/>
      <c r="G57" s="74"/>
    </row>
    <row r="58" ht="15.75" customHeight="1">
      <c r="C58" s="74"/>
      <c r="E58" s="28"/>
      <c r="G58" s="74"/>
    </row>
    <row r="59" ht="15.75" customHeight="1">
      <c r="C59" s="74"/>
      <c r="E59" s="28"/>
      <c r="G59" s="74"/>
    </row>
    <row r="60" ht="15.75" customHeight="1">
      <c r="C60" s="74"/>
      <c r="E60" s="28"/>
      <c r="G60" s="74"/>
    </row>
    <row r="61" ht="15.75" customHeight="1">
      <c r="C61" s="74"/>
      <c r="E61" s="28"/>
      <c r="G61" s="74"/>
    </row>
    <row r="62" ht="15.75" customHeight="1">
      <c r="C62" s="74"/>
      <c r="E62" s="28"/>
      <c r="G62" s="74"/>
    </row>
    <row r="63" ht="15.75" customHeight="1">
      <c r="C63" s="74"/>
      <c r="E63" s="28"/>
      <c r="G63" s="74"/>
    </row>
    <row r="64" ht="15.75" customHeight="1">
      <c r="C64" s="74"/>
      <c r="E64" s="28"/>
      <c r="G64" s="74"/>
    </row>
    <row r="65" ht="15.75" customHeight="1">
      <c r="C65" s="74"/>
      <c r="E65" s="28"/>
      <c r="G65" s="74"/>
    </row>
    <row r="66" ht="15.75" customHeight="1">
      <c r="C66" s="74"/>
      <c r="E66" s="28"/>
      <c r="G66" s="74"/>
    </row>
    <row r="67" ht="15.75" customHeight="1">
      <c r="C67" s="74"/>
      <c r="E67" s="28"/>
      <c r="G67" s="74"/>
    </row>
    <row r="68" ht="15.75" customHeight="1">
      <c r="C68" s="74"/>
      <c r="E68" s="28"/>
      <c r="G68" s="74"/>
    </row>
    <row r="69" ht="15.75" customHeight="1">
      <c r="C69" s="74"/>
      <c r="E69" s="28"/>
      <c r="G69" s="74"/>
    </row>
    <row r="70" ht="15.75" customHeight="1">
      <c r="C70" s="74"/>
      <c r="E70" s="28"/>
      <c r="G70" s="74"/>
    </row>
    <row r="71" ht="15.75" customHeight="1">
      <c r="C71" s="74"/>
      <c r="E71" s="28"/>
      <c r="G71" s="74"/>
    </row>
    <row r="72" ht="15.75" customHeight="1">
      <c r="C72" s="74"/>
      <c r="E72" s="28"/>
      <c r="G72" s="74"/>
    </row>
    <row r="73" ht="15.75" customHeight="1">
      <c r="C73" s="74"/>
      <c r="E73" s="28"/>
      <c r="G73" s="74"/>
    </row>
    <row r="74" ht="15.75" customHeight="1">
      <c r="C74" s="74"/>
      <c r="E74" s="28"/>
      <c r="G74" s="74"/>
    </row>
    <row r="75" ht="15.75" customHeight="1">
      <c r="C75" s="74"/>
      <c r="E75" s="28"/>
      <c r="G75" s="74"/>
    </row>
    <row r="76" ht="15.75" customHeight="1">
      <c r="C76" s="74"/>
      <c r="E76" s="28"/>
      <c r="G76" s="74"/>
    </row>
    <row r="77" ht="15.75" customHeight="1">
      <c r="C77" s="74"/>
      <c r="E77" s="28"/>
      <c r="G77" s="74"/>
    </row>
    <row r="78" ht="15.75" customHeight="1">
      <c r="C78" s="74"/>
      <c r="E78" s="28"/>
      <c r="G78" s="74"/>
    </row>
    <row r="79" ht="15.75" customHeight="1">
      <c r="C79" s="74"/>
      <c r="E79" s="28"/>
      <c r="G79" s="74"/>
    </row>
    <row r="80" ht="15.75" customHeight="1">
      <c r="C80" s="74"/>
      <c r="E80" s="28"/>
      <c r="G80" s="74"/>
    </row>
    <row r="81" ht="15.75" customHeight="1">
      <c r="C81" s="74"/>
      <c r="E81" s="28"/>
      <c r="G81" s="74"/>
    </row>
    <row r="82" ht="15.75" customHeight="1">
      <c r="C82" s="74"/>
      <c r="E82" s="28"/>
      <c r="G82" s="74"/>
    </row>
    <row r="83" ht="15.75" customHeight="1">
      <c r="C83" s="74"/>
      <c r="E83" s="28"/>
      <c r="G83" s="74"/>
    </row>
    <row r="84" ht="15.75" customHeight="1">
      <c r="C84" s="74"/>
      <c r="E84" s="28"/>
      <c r="G84" s="74"/>
    </row>
    <row r="85" ht="15.75" customHeight="1">
      <c r="C85" s="74"/>
      <c r="E85" s="28"/>
      <c r="G85" s="74"/>
    </row>
    <row r="86" ht="15.75" customHeight="1">
      <c r="C86" s="74"/>
      <c r="E86" s="28"/>
      <c r="G86" s="74"/>
    </row>
    <row r="87" ht="15.75" customHeight="1">
      <c r="C87" s="74"/>
      <c r="E87" s="28"/>
      <c r="G87" s="74"/>
    </row>
    <row r="88" ht="15.75" customHeight="1">
      <c r="C88" s="74"/>
      <c r="E88" s="28"/>
      <c r="G88" s="74"/>
    </row>
    <row r="89" ht="15.75" customHeight="1">
      <c r="C89" s="74"/>
      <c r="E89" s="28"/>
      <c r="G89" s="74"/>
    </row>
    <row r="90" ht="15.75" customHeight="1">
      <c r="C90" s="74"/>
      <c r="E90" s="28"/>
      <c r="G90" s="74"/>
    </row>
    <row r="91" ht="15.75" customHeight="1">
      <c r="C91" s="74"/>
      <c r="E91" s="28"/>
      <c r="G91" s="74"/>
    </row>
    <row r="92" ht="15.75" customHeight="1">
      <c r="C92" s="74"/>
      <c r="E92" s="28"/>
      <c r="G92" s="74"/>
    </row>
    <row r="93" ht="15.75" customHeight="1">
      <c r="C93" s="74"/>
      <c r="E93" s="28"/>
      <c r="G93" s="74"/>
    </row>
    <row r="94" ht="15.75" customHeight="1">
      <c r="C94" s="74"/>
      <c r="E94" s="28"/>
      <c r="G94" s="74"/>
    </row>
    <row r="95" ht="15.75" customHeight="1">
      <c r="C95" s="74"/>
      <c r="E95" s="28"/>
      <c r="G95" s="74"/>
    </row>
    <row r="96" ht="15.75" customHeight="1">
      <c r="C96" s="74"/>
      <c r="E96" s="28"/>
      <c r="G96" s="74"/>
    </row>
    <row r="97" ht="15.75" customHeight="1">
      <c r="C97" s="74"/>
      <c r="E97" s="28"/>
      <c r="G97" s="74"/>
    </row>
    <row r="98" ht="15.75" customHeight="1">
      <c r="C98" s="74"/>
      <c r="E98" s="28"/>
      <c r="G98" s="74"/>
    </row>
    <row r="99" ht="15.75" customHeight="1">
      <c r="C99" s="74"/>
      <c r="E99" s="28"/>
      <c r="G99" s="74"/>
    </row>
    <row r="100" ht="15.75" customHeight="1">
      <c r="C100" s="74"/>
      <c r="E100" s="28"/>
      <c r="G100" s="74"/>
    </row>
    <row r="101" ht="15.75" customHeight="1">
      <c r="C101" s="74"/>
      <c r="E101" s="28"/>
      <c r="G101" s="74"/>
    </row>
    <row r="102" ht="15.75" customHeight="1">
      <c r="C102" s="74"/>
      <c r="E102" s="28"/>
      <c r="G102" s="74"/>
    </row>
    <row r="103" ht="15.75" customHeight="1">
      <c r="C103" s="74"/>
      <c r="E103" s="28"/>
      <c r="G103" s="74"/>
    </row>
    <row r="104" ht="15.75" customHeight="1">
      <c r="C104" s="74"/>
      <c r="E104" s="28"/>
      <c r="G104" s="74"/>
    </row>
    <row r="105" ht="15.75" customHeight="1">
      <c r="C105" s="74"/>
      <c r="E105" s="28"/>
      <c r="G105" s="74"/>
    </row>
    <row r="106" ht="15.75" customHeight="1">
      <c r="C106" s="74"/>
      <c r="E106" s="28"/>
      <c r="G106" s="74"/>
    </row>
    <row r="107" ht="15.75" customHeight="1">
      <c r="C107" s="74"/>
      <c r="E107" s="28"/>
      <c r="G107" s="74"/>
    </row>
    <row r="108" ht="15.75" customHeight="1">
      <c r="C108" s="74"/>
      <c r="E108" s="28"/>
      <c r="G108" s="74"/>
    </row>
    <row r="109" ht="15.75" customHeight="1">
      <c r="C109" s="74"/>
      <c r="E109" s="28"/>
      <c r="G109" s="74"/>
    </row>
    <row r="110" ht="15.75" customHeight="1">
      <c r="C110" s="74"/>
      <c r="E110" s="28"/>
      <c r="G110" s="74"/>
    </row>
    <row r="111" ht="15.75" customHeight="1">
      <c r="C111" s="74"/>
      <c r="E111" s="28"/>
      <c r="G111" s="74"/>
    </row>
    <row r="112" ht="15.75" customHeight="1">
      <c r="C112" s="74"/>
      <c r="E112" s="28"/>
      <c r="G112" s="74"/>
    </row>
    <row r="113" ht="15.75" customHeight="1">
      <c r="C113" s="74"/>
      <c r="E113" s="28"/>
      <c r="G113" s="74"/>
    </row>
    <row r="114" ht="15.75" customHeight="1">
      <c r="C114" s="74"/>
      <c r="E114" s="28"/>
      <c r="G114" s="74"/>
    </row>
    <row r="115" ht="15.75" customHeight="1">
      <c r="C115" s="74"/>
      <c r="E115" s="28"/>
      <c r="G115" s="74"/>
    </row>
    <row r="116" ht="15.75" customHeight="1">
      <c r="C116" s="74"/>
      <c r="E116" s="28"/>
      <c r="G116" s="74"/>
    </row>
    <row r="117" ht="15.75" customHeight="1">
      <c r="C117" s="74"/>
      <c r="E117" s="28"/>
      <c r="G117" s="74"/>
    </row>
    <row r="118" ht="15.75" customHeight="1">
      <c r="C118" s="74"/>
      <c r="E118" s="28"/>
      <c r="G118" s="74"/>
    </row>
    <row r="119" ht="15.75" customHeight="1">
      <c r="C119" s="74"/>
      <c r="E119" s="28"/>
      <c r="G119" s="74"/>
    </row>
    <row r="120" ht="15.75" customHeight="1">
      <c r="C120" s="74"/>
      <c r="E120" s="28"/>
      <c r="G120" s="74"/>
    </row>
    <row r="121" ht="15.75" customHeight="1">
      <c r="C121" s="74"/>
      <c r="E121" s="28"/>
      <c r="G121" s="74"/>
    </row>
    <row r="122" ht="15.75" customHeight="1">
      <c r="C122" s="74"/>
      <c r="E122" s="28"/>
      <c r="G122" s="74"/>
    </row>
    <row r="123" ht="15.75" customHeight="1">
      <c r="C123" s="74"/>
      <c r="E123" s="28"/>
      <c r="G123" s="74"/>
    </row>
    <row r="124" ht="15.75" customHeight="1">
      <c r="C124" s="74"/>
      <c r="E124" s="28"/>
      <c r="G124" s="74"/>
    </row>
    <row r="125" ht="15.75" customHeight="1">
      <c r="C125" s="74"/>
      <c r="E125" s="28"/>
      <c r="G125" s="74"/>
    </row>
    <row r="126" ht="15.75" customHeight="1">
      <c r="C126" s="74"/>
      <c r="E126" s="28"/>
      <c r="G126" s="74"/>
    </row>
    <row r="127" ht="15.75" customHeight="1">
      <c r="C127" s="74"/>
      <c r="E127" s="28"/>
      <c r="G127" s="74"/>
    </row>
    <row r="128" ht="15.75" customHeight="1">
      <c r="C128" s="74"/>
      <c r="E128" s="28"/>
      <c r="G128" s="74"/>
    </row>
    <row r="129" ht="15.75" customHeight="1">
      <c r="C129" s="74"/>
      <c r="E129" s="28"/>
      <c r="G129" s="74"/>
    </row>
    <row r="130" ht="15.75" customHeight="1">
      <c r="C130" s="74"/>
      <c r="E130" s="28"/>
      <c r="G130" s="74"/>
    </row>
    <row r="131" ht="15.75" customHeight="1">
      <c r="C131" s="74"/>
      <c r="E131" s="28"/>
      <c r="G131" s="74"/>
    </row>
    <row r="132" ht="15.75" customHeight="1">
      <c r="C132" s="74"/>
      <c r="E132" s="28"/>
      <c r="G132" s="74"/>
    </row>
    <row r="133" ht="15.75" customHeight="1">
      <c r="C133" s="74"/>
      <c r="E133" s="28"/>
      <c r="G133" s="74"/>
    </row>
    <row r="134" ht="15.75" customHeight="1">
      <c r="C134" s="74"/>
      <c r="E134" s="28"/>
      <c r="G134" s="74"/>
    </row>
    <row r="135" ht="15.75" customHeight="1">
      <c r="C135" s="74"/>
      <c r="E135" s="28"/>
      <c r="G135" s="74"/>
    </row>
    <row r="136" ht="15.75" customHeight="1">
      <c r="C136" s="74"/>
      <c r="E136" s="28"/>
      <c r="G136" s="74"/>
    </row>
    <row r="137" ht="15.75" customHeight="1">
      <c r="C137" s="74"/>
      <c r="E137" s="28"/>
      <c r="G137" s="74"/>
    </row>
    <row r="138" ht="15.75" customHeight="1">
      <c r="C138" s="74"/>
      <c r="E138" s="28"/>
      <c r="G138" s="74"/>
    </row>
    <row r="139" ht="15.75" customHeight="1">
      <c r="C139" s="74"/>
      <c r="E139" s="28"/>
      <c r="G139" s="74"/>
    </row>
    <row r="140" ht="15.75" customHeight="1">
      <c r="C140" s="74"/>
      <c r="E140" s="28"/>
      <c r="G140" s="74"/>
    </row>
    <row r="141" ht="15.75" customHeight="1">
      <c r="C141" s="74"/>
      <c r="E141" s="28"/>
      <c r="G141" s="74"/>
    </row>
    <row r="142" ht="15.75" customHeight="1">
      <c r="C142" s="74"/>
      <c r="E142" s="28"/>
      <c r="G142" s="74"/>
    </row>
    <row r="143" ht="15.75" customHeight="1">
      <c r="C143" s="74"/>
      <c r="E143" s="28"/>
      <c r="G143" s="74"/>
    </row>
    <row r="144" ht="15.75" customHeight="1">
      <c r="C144" s="74"/>
      <c r="E144" s="28"/>
      <c r="G144" s="74"/>
    </row>
    <row r="145" ht="15.75" customHeight="1">
      <c r="C145" s="74"/>
      <c r="E145" s="28"/>
      <c r="G145" s="74"/>
    </row>
    <row r="146" ht="15.75" customHeight="1">
      <c r="C146" s="74"/>
      <c r="E146" s="28"/>
      <c r="G146" s="74"/>
    </row>
    <row r="147" ht="15.75" customHeight="1">
      <c r="C147" s="74"/>
      <c r="E147" s="28"/>
      <c r="G147" s="74"/>
    </row>
    <row r="148" ht="15.75" customHeight="1">
      <c r="C148" s="74"/>
      <c r="E148" s="28"/>
      <c r="G148" s="74"/>
    </row>
    <row r="149" ht="15.75" customHeight="1">
      <c r="C149" s="74"/>
      <c r="E149" s="28"/>
      <c r="G149" s="74"/>
    </row>
    <row r="150" ht="15.75" customHeight="1">
      <c r="C150" s="74"/>
      <c r="E150" s="28"/>
      <c r="G150" s="74"/>
    </row>
    <row r="151" ht="15.75" customHeight="1">
      <c r="C151" s="74"/>
      <c r="E151" s="28"/>
      <c r="G151" s="74"/>
    </row>
    <row r="152" ht="15.75" customHeight="1">
      <c r="C152" s="74"/>
      <c r="E152" s="28"/>
      <c r="G152" s="74"/>
    </row>
    <row r="153" ht="15.75" customHeight="1">
      <c r="C153" s="74"/>
      <c r="E153" s="28"/>
      <c r="G153" s="74"/>
    </row>
    <row r="154" ht="15.75" customHeight="1">
      <c r="C154" s="74"/>
      <c r="E154" s="28"/>
      <c r="G154" s="74"/>
    </row>
    <row r="155" ht="15.75" customHeight="1">
      <c r="C155" s="74"/>
      <c r="E155" s="28"/>
      <c r="G155" s="74"/>
    </row>
    <row r="156" ht="15.75" customHeight="1">
      <c r="C156" s="74"/>
      <c r="E156" s="28"/>
      <c r="G156" s="74"/>
    </row>
    <row r="157" ht="15.75" customHeight="1">
      <c r="C157" s="74"/>
      <c r="E157" s="28"/>
      <c r="G157" s="74"/>
    </row>
    <row r="158" ht="15.75" customHeight="1">
      <c r="C158" s="74"/>
      <c r="E158" s="28"/>
      <c r="G158" s="74"/>
    </row>
    <row r="159" ht="15.75" customHeight="1">
      <c r="C159" s="74"/>
      <c r="E159" s="28"/>
      <c r="G159" s="74"/>
    </row>
    <row r="160" ht="15.75" customHeight="1">
      <c r="C160" s="74"/>
      <c r="E160" s="28"/>
      <c r="G160" s="74"/>
    </row>
    <row r="161" ht="15.75" customHeight="1">
      <c r="C161" s="74"/>
      <c r="E161" s="28"/>
      <c r="G161" s="74"/>
    </row>
    <row r="162" ht="15.75" customHeight="1">
      <c r="C162" s="74"/>
      <c r="E162" s="28"/>
      <c r="G162" s="74"/>
    </row>
    <row r="163" ht="15.75" customHeight="1">
      <c r="C163" s="74"/>
      <c r="E163" s="28"/>
      <c r="G163" s="74"/>
    </row>
    <row r="164" ht="15.75" customHeight="1">
      <c r="C164" s="74"/>
      <c r="E164" s="28"/>
      <c r="G164" s="74"/>
    </row>
    <row r="165" ht="15.75" customHeight="1">
      <c r="C165" s="74"/>
      <c r="E165" s="28"/>
      <c r="G165" s="74"/>
    </row>
    <row r="166" ht="15.75" customHeight="1">
      <c r="C166" s="74"/>
      <c r="E166" s="28"/>
      <c r="G166" s="74"/>
    </row>
    <row r="167" ht="15.75" customHeight="1">
      <c r="C167" s="74"/>
      <c r="E167" s="28"/>
      <c r="G167" s="74"/>
    </row>
    <row r="168" ht="15.75" customHeight="1">
      <c r="C168" s="74"/>
      <c r="E168" s="28"/>
      <c r="G168" s="74"/>
    </row>
    <row r="169" ht="15.75" customHeight="1">
      <c r="C169" s="74"/>
      <c r="E169" s="28"/>
      <c r="G169" s="74"/>
    </row>
    <row r="170" ht="15.75" customHeight="1">
      <c r="C170" s="74"/>
      <c r="E170" s="28"/>
      <c r="G170" s="74"/>
    </row>
    <row r="171" ht="15.75" customHeight="1">
      <c r="C171" s="74"/>
      <c r="E171" s="28"/>
      <c r="G171" s="74"/>
    </row>
    <row r="172" ht="15.75" customHeight="1">
      <c r="C172" s="74"/>
      <c r="E172" s="28"/>
      <c r="G172" s="74"/>
    </row>
    <row r="173" ht="15.75" customHeight="1">
      <c r="C173" s="74"/>
      <c r="E173" s="28"/>
      <c r="G173" s="74"/>
    </row>
    <row r="174" ht="15.75" customHeight="1">
      <c r="C174" s="74"/>
      <c r="E174" s="28"/>
      <c r="G174" s="74"/>
    </row>
    <row r="175" ht="15.75" customHeight="1">
      <c r="C175" s="74"/>
      <c r="E175" s="28"/>
      <c r="G175" s="74"/>
    </row>
    <row r="176" ht="15.75" customHeight="1">
      <c r="C176" s="74"/>
      <c r="E176" s="28"/>
      <c r="G176" s="74"/>
    </row>
    <row r="177" ht="15.75" customHeight="1">
      <c r="C177" s="74"/>
      <c r="E177" s="28"/>
      <c r="G177" s="74"/>
    </row>
    <row r="178" ht="15.75" customHeight="1">
      <c r="C178" s="74"/>
      <c r="E178" s="28"/>
      <c r="G178" s="74"/>
    </row>
    <row r="179" ht="15.75" customHeight="1">
      <c r="C179" s="74"/>
      <c r="E179" s="28"/>
      <c r="G179" s="74"/>
    </row>
    <row r="180" ht="15.75" customHeight="1">
      <c r="C180" s="74"/>
      <c r="E180" s="28"/>
      <c r="G180" s="74"/>
    </row>
    <row r="181" ht="15.75" customHeight="1">
      <c r="C181" s="74"/>
      <c r="E181" s="28"/>
      <c r="G181" s="74"/>
    </row>
    <row r="182" ht="15.75" customHeight="1">
      <c r="C182" s="74"/>
      <c r="E182" s="28"/>
      <c r="G182" s="74"/>
    </row>
    <row r="183" ht="15.75" customHeight="1">
      <c r="C183" s="74"/>
      <c r="E183" s="28"/>
      <c r="G183" s="74"/>
    </row>
    <row r="184" ht="15.75" customHeight="1">
      <c r="C184" s="74"/>
      <c r="E184" s="28"/>
      <c r="G184" s="74"/>
    </row>
    <row r="185" ht="15.75" customHeight="1">
      <c r="C185" s="74"/>
      <c r="E185" s="28"/>
      <c r="G185" s="74"/>
    </row>
    <row r="186" ht="15.75" customHeight="1">
      <c r="C186" s="74"/>
      <c r="E186" s="28"/>
      <c r="G186" s="74"/>
    </row>
    <row r="187" ht="15.75" customHeight="1">
      <c r="C187" s="74"/>
      <c r="E187" s="28"/>
      <c r="G187" s="74"/>
    </row>
    <row r="188" ht="15.75" customHeight="1">
      <c r="C188" s="74"/>
      <c r="E188" s="28"/>
      <c r="G188" s="74"/>
    </row>
    <row r="189" ht="15.75" customHeight="1">
      <c r="C189" s="74"/>
      <c r="E189" s="28"/>
      <c r="G189" s="74"/>
    </row>
    <row r="190" ht="15.75" customHeight="1">
      <c r="C190" s="74"/>
      <c r="E190" s="28"/>
      <c r="G190" s="74"/>
    </row>
    <row r="191" ht="15.75" customHeight="1">
      <c r="C191" s="74"/>
      <c r="E191" s="28"/>
      <c r="G191" s="74"/>
    </row>
    <row r="192" ht="15.75" customHeight="1">
      <c r="C192" s="74"/>
      <c r="E192" s="28"/>
      <c r="G192" s="74"/>
    </row>
    <row r="193" ht="15.75" customHeight="1">
      <c r="C193" s="74"/>
      <c r="E193" s="28"/>
      <c r="G193" s="74"/>
    </row>
    <row r="194" ht="15.75" customHeight="1">
      <c r="C194" s="74"/>
      <c r="E194" s="28"/>
      <c r="G194" s="74"/>
    </row>
    <row r="195" ht="15.75" customHeight="1">
      <c r="C195" s="74"/>
      <c r="E195" s="28"/>
      <c r="G195" s="74"/>
    </row>
    <row r="196" ht="15.75" customHeight="1">
      <c r="C196" s="74"/>
      <c r="E196" s="28"/>
      <c r="G196" s="74"/>
    </row>
    <row r="197" ht="15.75" customHeight="1">
      <c r="C197" s="74"/>
      <c r="E197" s="28"/>
      <c r="G197" s="74"/>
    </row>
    <row r="198" ht="15.75" customHeight="1">
      <c r="C198" s="74"/>
      <c r="E198" s="28"/>
      <c r="G198" s="74"/>
    </row>
    <row r="199" ht="15.75" customHeight="1">
      <c r="C199" s="74"/>
      <c r="E199" s="28"/>
      <c r="G199" s="74"/>
    </row>
    <row r="200" ht="15.75" customHeight="1">
      <c r="C200" s="74"/>
      <c r="E200" s="28"/>
      <c r="G200" s="74"/>
    </row>
    <row r="201" ht="15.75" customHeight="1">
      <c r="C201" s="74"/>
      <c r="E201" s="28"/>
      <c r="G201" s="74"/>
    </row>
    <row r="202" ht="15.75" customHeight="1">
      <c r="C202" s="74"/>
      <c r="E202" s="28"/>
      <c r="G202" s="74"/>
    </row>
    <row r="203" ht="15.75" customHeight="1">
      <c r="C203" s="74"/>
      <c r="E203" s="28"/>
      <c r="G203" s="74"/>
    </row>
    <row r="204" ht="15.75" customHeight="1">
      <c r="C204" s="74"/>
      <c r="E204" s="28"/>
      <c r="G204" s="74"/>
    </row>
    <row r="205" ht="15.75" customHeight="1">
      <c r="C205" s="74"/>
      <c r="E205" s="28"/>
      <c r="G205" s="74"/>
    </row>
    <row r="206" ht="15.75" customHeight="1">
      <c r="C206" s="74"/>
      <c r="E206" s="28"/>
      <c r="G206" s="74"/>
    </row>
    <row r="207" ht="15.75" customHeight="1">
      <c r="C207" s="74"/>
      <c r="E207" s="28"/>
      <c r="G207" s="74"/>
    </row>
    <row r="208" ht="15.75" customHeight="1">
      <c r="C208" s="74"/>
      <c r="E208" s="28"/>
      <c r="G208" s="74"/>
    </row>
    <row r="209" ht="15.75" customHeight="1">
      <c r="C209" s="74"/>
      <c r="E209" s="28"/>
      <c r="G209" s="74"/>
    </row>
    <row r="210" ht="15.75" customHeight="1">
      <c r="C210" s="74"/>
      <c r="E210" s="28"/>
      <c r="G210" s="74"/>
    </row>
    <row r="211" ht="15.75" customHeight="1">
      <c r="C211" s="74"/>
      <c r="E211" s="28"/>
      <c r="G211" s="74"/>
    </row>
    <row r="212" ht="15.75" customHeight="1">
      <c r="C212" s="74"/>
      <c r="E212" s="28"/>
      <c r="G212" s="74"/>
    </row>
    <row r="213" ht="15.75" customHeight="1">
      <c r="C213" s="74"/>
      <c r="E213" s="28"/>
      <c r="G213" s="74"/>
    </row>
    <row r="214" ht="15.75" customHeight="1">
      <c r="C214" s="74"/>
      <c r="E214" s="28"/>
      <c r="G214" s="74"/>
    </row>
    <row r="215" ht="15.75" customHeight="1">
      <c r="C215" s="74"/>
      <c r="E215" s="28"/>
      <c r="G215" s="74"/>
    </row>
    <row r="216" ht="15.75" customHeight="1">
      <c r="C216" s="74"/>
      <c r="E216" s="28"/>
      <c r="G216" s="74"/>
    </row>
    <row r="217" ht="15.75" customHeight="1">
      <c r="C217" s="74"/>
      <c r="E217" s="28"/>
      <c r="G217" s="74"/>
    </row>
    <row r="218" ht="15.75" customHeight="1">
      <c r="C218" s="74"/>
      <c r="E218" s="28"/>
      <c r="G218" s="74"/>
    </row>
    <row r="219" ht="15.75" customHeight="1">
      <c r="C219" s="74"/>
      <c r="E219" s="28"/>
      <c r="G219" s="74"/>
    </row>
    <row r="220" ht="15.75" customHeight="1">
      <c r="C220" s="74"/>
      <c r="E220" s="28"/>
      <c r="G220" s="74"/>
    </row>
    <row r="221" ht="15.75" customHeight="1">
      <c r="C221" s="74"/>
      <c r="E221" s="28"/>
      <c r="G221" s="74"/>
    </row>
    <row r="222" ht="15.75" customHeight="1">
      <c r="C222" s="74"/>
      <c r="E222" s="28"/>
      <c r="G222" s="74"/>
    </row>
    <row r="223" ht="15.75" customHeight="1">
      <c r="C223" s="74"/>
      <c r="E223" s="28"/>
      <c r="G223" s="74"/>
    </row>
    <row r="224" ht="15.75" customHeight="1">
      <c r="C224" s="74"/>
      <c r="E224" s="28"/>
      <c r="G224" s="74"/>
    </row>
    <row r="225" ht="15.75" customHeight="1">
      <c r="C225" s="74"/>
      <c r="E225" s="28"/>
      <c r="G225" s="74"/>
    </row>
    <row r="226" ht="15.75" customHeight="1">
      <c r="C226" s="74"/>
      <c r="E226" s="28"/>
      <c r="G226" s="74"/>
    </row>
    <row r="227" ht="15.75" customHeight="1">
      <c r="C227" s="74"/>
      <c r="E227" s="28"/>
      <c r="G227" s="74"/>
    </row>
    <row r="228" ht="15.75" customHeight="1">
      <c r="C228" s="74"/>
      <c r="E228" s="28"/>
      <c r="G228" s="74"/>
    </row>
    <row r="229" ht="15.75" customHeight="1">
      <c r="C229" s="74"/>
      <c r="E229" s="28"/>
      <c r="G229" s="74"/>
    </row>
    <row r="230" ht="15.75" customHeight="1">
      <c r="C230" s="74"/>
      <c r="E230" s="28"/>
      <c r="G230" s="74"/>
    </row>
    <row r="231" ht="15.75" customHeight="1">
      <c r="C231" s="74"/>
      <c r="E231" s="28"/>
      <c r="G231" s="74"/>
    </row>
    <row r="232" ht="15.75" customHeight="1">
      <c r="C232" s="74"/>
      <c r="E232" s="28"/>
      <c r="G232" s="74"/>
    </row>
    <row r="233" ht="15.75" customHeight="1">
      <c r="C233" s="74"/>
      <c r="E233" s="28"/>
      <c r="G233" s="74"/>
    </row>
    <row r="234" ht="15.75" customHeight="1">
      <c r="C234" s="74"/>
      <c r="E234" s="28"/>
      <c r="G234" s="74"/>
    </row>
    <row r="235" ht="15.75" customHeight="1">
      <c r="C235" s="74"/>
      <c r="E235" s="28"/>
      <c r="G235" s="74"/>
    </row>
    <row r="236" ht="15.75" customHeight="1">
      <c r="C236" s="74"/>
      <c r="E236" s="28"/>
      <c r="G236" s="74"/>
    </row>
    <row r="237" ht="15.75" customHeight="1">
      <c r="C237" s="74"/>
      <c r="E237" s="28"/>
      <c r="G237" s="74"/>
    </row>
    <row r="238" ht="15.75" customHeight="1">
      <c r="C238" s="74"/>
      <c r="E238" s="28"/>
      <c r="G238" s="74"/>
    </row>
    <row r="239" ht="15.75" customHeight="1">
      <c r="C239" s="74"/>
      <c r="E239" s="28"/>
      <c r="G239" s="74"/>
    </row>
    <row r="240" ht="15.75" customHeight="1">
      <c r="C240" s="74"/>
      <c r="E240" s="28"/>
      <c r="G240" s="74"/>
    </row>
    <row r="241" ht="15.75" customHeight="1">
      <c r="C241" s="74"/>
      <c r="E241" s="28"/>
      <c r="G241" s="74"/>
    </row>
    <row r="242" ht="15.75" customHeight="1">
      <c r="C242" s="74"/>
      <c r="E242" s="28"/>
      <c r="G242" s="74"/>
    </row>
    <row r="243" ht="15.75" customHeight="1">
      <c r="C243" s="74"/>
      <c r="E243" s="28"/>
      <c r="G243" s="74"/>
    </row>
    <row r="244" ht="15.75" customHeight="1">
      <c r="C244" s="74"/>
      <c r="E244" s="28"/>
      <c r="G244" s="74"/>
    </row>
    <row r="245" ht="15.75" customHeight="1">
      <c r="C245" s="74"/>
      <c r="E245" s="28"/>
      <c r="G245" s="74"/>
    </row>
    <row r="246" ht="15.75" customHeight="1">
      <c r="C246" s="74"/>
      <c r="E246" s="28"/>
      <c r="G246" s="74"/>
    </row>
    <row r="247" ht="15.75" customHeight="1">
      <c r="C247" s="74"/>
      <c r="E247" s="28"/>
      <c r="G247" s="74"/>
    </row>
    <row r="248" ht="15.75" customHeight="1">
      <c r="C248" s="74"/>
      <c r="E248" s="28"/>
      <c r="G248" s="74"/>
    </row>
    <row r="249" ht="15.75" customHeight="1">
      <c r="C249" s="74"/>
      <c r="E249" s="28"/>
      <c r="G249" s="74"/>
    </row>
    <row r="250" ht="15.75" customHeight="1">
      <c r="C250" s="74"/>
      <c r="E250" s="28"/>
      <c r="G250" s="74"/>
    </row>
    <row r="251" ht="15.75" customHeight="1">
      <c r="C251" s="74"/>
      <c r="E251" s="28"/>
      <c r="G251" s="74"/>
    </row>
    <row r="252" ht="15.75" customHeight="1">
      <c r="C252" s="74"/>
      <c r="E252" s="28"/>
      <c r="G252" s="74"/>
    </row>
    <row r="253" ht="15.75" customHeight="1">
      <c r="C253" s="74"/>
      <c r="E253" s="28"/>
      <c r="G253" s="74"/>
    </row>
    <row r="254" ht="15.75" customHeight="1">
      <c r="C254" s="74"/>
      <c r="E254" s="28"/>
      <c r="G254" s="74"/>
    </row>
    <row r="255" ht="15.75" customHeight="1">
      <c r="C255" s="74"/>
      <c r="E255" s="28"/>
      <c r="G255" s="74"/>
    </row>
    <row r="256" ht="15.75" customHeight="1">
      <c r="C256" s="74"/>
      <c r="E256" s="28"/>
      <c r="G256" s="74"/>
    </row>
    <row r="257" ht="15.75" customHeight="1">
      <c r="C257" s="74"/>
      <c r="E257" s="28"/>
      <c r="G257" s="74"/>
    </row>
    <row r="258" ht="15.75" customHeight="1">
      <c r="C258" s="74"/>
      <c r="E258" s="28"/>
      <c r="G258" s="74"/>
    </row>
    <row r="259" ht="15.75" customHeight="1">
      <c r="C259" s="74"/>
      <c r="E259" s="28"/>
      <c r="G259" s="74"/>
    </row>
    <row r="260" ht="15.75" customHeight="1">
      <c r="C260" s="74"/>
      <c r="E260" s="28"/>
      <c r="G260" s="74"/>
    </row>
    <row r="261" ht="15.75" customHeight="1">
      <c r="C261" s="74"/>
      <c r="E261" s="28"/>
      <c r="G261" s="74"/>
    </row>
    <row r="262" ht="15.75" customHeight="1">
      <c r="C262" s="74"/>
      <c r="E262" s="28"/>
      <c r="G262" s="74"/>
    </row>
    <row r="263" ht="15.75" customHeight="1">
      <c r="C263" s="74"/>
      <c r="E263" s="28"/>
      <c r="G263" s="74"/>
    </row>
    <row r="264" ht="15.75" customHeight="1">
      <c r="C264" s="74"/>
      <c r="E264" s="28"/>
      <c r="G264" s="74"/>
    </row>
    <row r="265" ht="15.75" customHeight="1">
      <c r="C265" s="74"/>
      <c r="E265" s="28"/>
      <c r="G265" s="74"/>
    </row>
    <row r="266" ht="15.75" customHeight="1">
      <c r="C266" s="74"/>
      <c r="E266" s="28"/>
      <c r="G266" s="74"/>
    </row>
    <row r="267" ht="15.75" customHeight="1">
      <c r="C267" s="74"/>
      <c r="E267" s="28"/>
      <c r="G267" s="74"/>
    </row>
    <row r="268" ht="15.75" customHeight="1">
      <c r="C268" s="74"/>
      <c r="E268" s="28"/>
      <c r="G268" s="74"/>
    </row>
    <row r="269" ht="15.75" customHeight="1">
      <c r="C269" s="74"/>
      <c r="E269" s="28"/>
      <c r="G269" s="74"/>
    </row>
    <row r="270" ht="15.75" customHeight="1">
      <c r="C270" s="74"/>
      <c r="E270" s="28"/>
      <c r="G270" s="74"/>
    </row>
    <row r="271" ht="15.75" customHeight="1">
      <c r="C271" s="74"/>
      <c r="E271" s="28"/>
      <c r="G271" s="74"/>
    </row>
    <row r="272" ht="15.75" customHeight="1">
      <c r="C272" s="74"/>
      <c r="E272" s="28"/>
      <c r="G272" s="74"/>
    </row>
    <row r="273" ht="15.75" customHeight="1">
      <c r="C273" s="74"/>
      <c r="E273" s="28"/>
      <c r="G273" s="74"/>
    </row>
    <row r="274" ht="15.75" customHeight="1">
      <c r="C274" s="74"/>
      <c r="E274" s="28"/>
      <c r="G274" s="74"/>
    </row>
    <row r="275" ht="15.75" customHeight="1">
      <c r="C275" s="74"/>
      <c r="E275" s="28"/>
      <c r="G275" s="74"/>
    </row>
    <row r="276" ht="15.75" customHeight="1">
      <c r="C276" s="74"/>
      <c r="E276" s="28"/>
      <c r="G276" s="74"/>
    </row>
    <row r="277" ht="15.75" customHeight="1">
      <c r="C277" s="74"/>
      <c r="E277" s="28"/>
      <c r="G277" s="74"/>
    </row>
    <row r="278" ht="15.75" customHeight="1">
      <c r="C278" s="74"/>
      <c r="E278" s="28"/>
      <c r="G278" s="74"/>
    </row>
    <row r="279" ht="15.75" customHeight="1">
      <c r="C279" s="74"/>
      <c r="E279" s="28"/>
      <c r="G279" s="74"/>
    </row>
    <row r="280" ht="15.75" customHeight="1">
      <c r="C280" s="74"/>
      <c r="E280" s="28"/>
      <c r="G280" s="74"/>
    </row>
    <row r="281" ht="15.75" customHeight="1">
      <c r="C281" s="74"/>
      <c r="E281" s="28"/>
      <c r="G281" s="74"/>
    </row>
    <row r="282" ht="15.75" customHeight="1">
      <c r="C282" s="74"/>
      <c r="E282" s="28"/>
      <c r="G282" s="74"/>
    </row>
    <row r="283" ht="15.75" customHeight="1">
      <c r="C283" s="74"/>
      <c r="E283" s="28"/>
      <c r="G283" s="74"/>
    </row>
    <row r="284" ht="15.75" customHeight="1">
      <c r="C284" s="74"/>
      <c r="E284" s="28"/>
      <c r="G284" s="74"/>
    </row>
    <row r="285" ht="15.75" customHeight="1">
      <c r="C285" s="74"/>
      <c r="E285" s="28"/>
      <c r="G285" s="74"/>
    </row>
    <row r="286" ht="15.75" customHeight="1">
      <c r="C286" s="74"/>
      <c r="E286" s="28"/>
      <c r="G286" s="74"/>
    </row>
    <row r="287" ht="15.75" customHeight="1">
      <c r="C287" s="74"/>
      <c r="E287" s="28"/>
      <c r="G287" s="74"/>
    </row>
    <row r="288" ht="15.75" customHeight="1">
      <c r="C288" s="74"/>
      <c r="E288" s="28"/>
      <c r="G288" s="74"/>
    </row>
    <row r="289" ht="15.75" customHeight="1">
      <c r="C289" s="74"/>
      <c r="E289" s="28"/>
      <c r="G289" s="74"/>
    </row>
    <row r="290" ht="15.75" customHeight="1">
      <c r="C290" s="74"/>
      <c r="E290" s="28"/>
      <c r="G290" s="74"/>
    </row>
    <row r="291" ht="15.75" customHeight="1">
      <c r="C291" s="74"/>
      <c r="E291" s="28"/>
      <c r="G291" s="74"/>
    </row>
    <row r="292" ht="15.75" customHeight="1">
      <c r="C292" s="74"/>
      <c r="E292" s="28"/>
      <c r="G292" s="74"/>
    </row>
    <row r="293" ht="15.75" customHeight="1">
      <c r="C293" s="74"/>
      <c r="E293" s="28"/>
      <c r="G293" s="74"/>
    </row>
    <row r="294" ht="15.75" customHeight="1">
      <c r="C294" s="74"/>
      <c r="E294" s="28"/>
      <c r="G294" s="74"/>
    </row>
    <row r="295" ht="15.75" customHeight="1">
      <c r="C295" s="74"/>
      <c r="E295" s="28"/>
      <c r="G295" s="74"/>
    </row>
    <row r="296" ht="15.75" customHeight="1">
      <c r="C296" s="74"/>
      <c r="E296" s="28"/>
      <c r="G296" s="74"/>
    </row>
    <row r="297" ht="15.75" customHeight="1">
      <c r="C297" s="74"/>
      <c r="E297" s="28"/>
      <c r="G297" s="74"/>
    </row>
    <row r="298" ht="15.75" customHeight="1">
      <c r="C298" s="74"/>
      <c r="E298" s="28"/>
      <c r="G298" s="74"/>
    </row>
    <row r="299" ht="15.75" customHeight="1">
      <c r="C299" s="74"/>
      <c r="E299" s="28"/>
      <c r="G299" s="74"/>
    </row>
    <row r="300" ht="15.75" customHeight="1">
      <c r="C300" s="74"/>
      <c r="E300" s="28"/>
      <c r="G300" s="74"/>
    </row>
    <row r="301" ht="15.75" customHeight="1">
      <c r="C301" s="74"/>
      <c r="E301" s="28"/>
      <c r="G301" s="74"/>
    </row>
    <row r="302" ht="15.75" customHeight="1">
      <c r="C302" s="74"/>
      <c r="E302" s="28"/>
      <c r="G302" s="74"/>
    </row>
    <row r="303" ht="15.75" customHeight="1">
      <c r="C303" s="74"/>
      <c r="E303" s="28"/>
      <c r="G303" s="74"/>
    </row>
    <row r="304" ht="15.75" customHeight="1">
      <c r="C304" s="74"/>
      <c r="E304" s="28"/>
      <c r="G304" s="74"/>
    </row>
    <row r="305" ht="15.75" customHeight="1">
      <c r="C305" s="74"/>
      <c r="E305" s="28"/>
      <c r="G305" s="74"/>
    </row>
    <row r="306" ht="15.75" customHeight="1">
      <c r="C306" s="74"/>
      <c r="E306" s="28"/>
      <c r="G306" s="74"/>
    </row>
    <row r="307" ht="15.75" customHeight="1">
      <c r="C307" s="74"/>
      <c r="E307" s="28"/>
      <c r="G307" s="74"/>
    </row>
    <row r="308" ht="15.75" customHeight="1">
      <c r="C308" s="74"/>
      <c r="E308" s="28"/>
      <c r="G308" s="74"/>
    </row>
    <row r="309" ht="15.75" customHeight="1">
      <c r="C309" s="74"/>
      <c r="E309" s="28"/>
      <c r="G309" s="74"/>
    </row>
    <row r="310" ht="15.75" customHeight="1">
      <c r="C310" s="74"/>
      <c r="E310" s="28"/>
      <c r="G310" s="74"/>
    </row>
    <row r="311" ht="15.75" customHeight="1">
      <c r="C311" s="74"/>
      <c r="E311" s="28"/>
      <c r="G311" s="74"/>
    </row>
    <row r="312" ht="15.75" customHeight="1">
      <c r="C312" s="74"/>
      <c r="E312" s="28"/>
      <c r="G312" s="74"/>
    </row>
    <row r="313" ht="15.75" customHeight="1">
      <c r="C313" s="74"/>
      <c r="E313" s="28"/>
      <c r="G313" s="74"/>
    </row>
    <row r="314" ht="15.75" customHeight="1">
      <c r="C314" s="74"/>
      <c r="E314" s="28"/>
      <c r="G314" s="74"/>
    </row>
    <row r="315" ht="15.75" customHeight="1">
      <c r="C315" s="74"/>
      <c r="E315" s="28"/>
      <c r="G315" s="74"/>
    </row>
    <row r="316" ht="15.75" customHeight="1">
      <c r="C316" s="74"/>
      <c r="E316" s="28"/>
      <c r="G316" s="74"/>
    </row>
    <row r="317" ht="15.75" customHeight="1">
      <c r="C317" s="74"/>
      <c r="E317" s="28"/>
      <c r="G317" s="74"/>
    </row>
    <row r="318" ht="15.75" customHeight="1">
      <c r="C318" s="74"/>
      <c r="E318" s="28"/>
      <c r="G318" s="74"/>
    </row>
    <row r="319" ht="15.75" customHeight="1">
      <c r="C319" s="74"/>
      <c r="E319" s="28"/>
      <c r="G319" s="74"/>
    </row>
    <row r="320" ht="15.75" customHeight="1">
      <c r="C320" s="74"/>
      <c r="E320" s="28"/>
      <c r="G320" s="74"/>
    </row>
    <row r="321" ht="15.75" customHeight="1">
      <c r="C321" s="74"/>
      <c r="E321" s="28"/>
      <c r="G321" s="74"/>
    </row>
    <row r="322" ht="15.75" customHeight="1">
      <c r="C322" s="74"/>
      <c r="E322" s="28"/>
      <c r="G322" s="74"/>
    </row>
    <row r="323" ht="15.75" customHeight="1">
      <c r="C323" s="74"/>
      <c r="E323" s="28"/>
      <c r="G323" s="74"/>
    </row>
    <row r="324" ht="15.75" customHeight="1">
      <c r="C324" s="74"/>
      <c r="E324" s="28"/>
      <c r="G324" s="74"/>
    </row>
    <row r="325" ht="15.75" customHeight="1">
      <c r="C325" s="74"/>
      <c r="E325" s="28"/>
      <c r="G325" s="74"/>
    </row>
    <row r="326" ht="15.75" customHeight="1">
      <c r="C326" s="74"/>
      <c r="E326" s="28"/>
      <c r="G326" s="74"/>
    </row>
    <row r="327" ht="15.75" customHeight="1">
      <c r="C327" s="74"/>
      <c r="E327" s="28"/>
      <c r="G327" s="74"/>
    </row>
    <row r="328" ht="15.75" customHeight="1">
      <c r="C328" s="74"/>
      <c r="E328" s="28"/>
      <c r="G328" s="74"/>
    </row>
    <row r="329" ht="15.75" customHeight="1">
      <c r="C329" s="74"/>
      <c r="E329" s="28"/>
      <c r="G329" s="74"/>
    </row>
    <row r="330" ht="15.75" customHeight="1">
      <c r="C330" s="74"/>
      <c r="E330" s="28"/>
      <c r="G330" s="74"/>
    </row>
    <row r="331" ht="15.75" customHeight="1">
      <c r="C331" s="74"/>
      <c r="E331" s="28"/>
      <c r="G331" s="74"/>
    </row>
    <row r="332" ht="15.75" customHeight="1">
      <c r="C332" s="74"/>
      <c r="E332" s="28"/>
      <c r="G332" s="74"/>
    </row>
    <row r="333" ht="15.75" customHeight="1">
      <c r="C333" s="74"/>
      <c r="E333" s="28"/>
      <c r="G333" s="74"/>
    </row>
    <row r="334" ht="15.75" customHeight="1">
      <c r="C334" s="74"/>
      <c r="E334" s="28"/>
      <c r="G334" s="74"/>
    </row>
    <row r="335" ht="15.75" customHeight="1">
      <c r="C335" s="74"/>
      <c r="E335" s="28"/>
      <c r="G335" s="74"/>
    </row>
    <row r="336" ht="15.75" customHeight="1">
      <c r="C336" s="74"/>
      <c r="E336" s="28"/>
      <c r="G336" s="74"/>
    </row>
    <row r="337" ht="15.75" customHeight="1">
      <c r="C337" s="74"/>
      <c r="E337" s="28"/>
      <c r="G337" s="74"/>
    </row>
    <row r="338" ht="15.75" customHeight="1">
      <c r="C338" s="74"/>
      <c r="E338" s="28"/>
      <c r="G338" s="74"/>
    </row>
    <row r="339" ht="15.75" customHeight="1">
      <c r="C339" s="74"/>
      <c r="E339" s="28"/>
      <c r="G339" s="74"/>
    </row>
    <row r="340" ht="15.75" customHeight="1">
      <c r="C340" s="74"/>
      <c r="E340" s="28"/>
      <c r="G340" s="74"/>
    </row>
    <row r="341" ht="15.75" customHeight="1">
      <c r="C341" s="74"/>
      <c r="E341" s="28"/>
      <c r="G341" s="74"/>
    </row>
    <row r="342" ht="15.75" customHeight="1">
      <c r="C342" s="74"/>
      <c r="E342" s="28"/>
      <c r="G342" s="74"/>
    </row>
    <row r="343" ht="15.75" customHeight="1">
      <c r="C343" s="74"/>
      <c r="E343" s="28"/>
      <c r="G343" s="74"/>
    </row>
    <row r="344" ht="15.75" customHeight="1">
      <c r="C344" s="74"/>
      <c r="E344" s="28"/>
      <c r="G344" s="74"/>
    </row>
    <row r="345" ht="15.75" customHeight="1">
      <c r="C345" s="74"/>
      <c r="E345" s="28"/>
      <c r="G345" s="74"/>
    </row>
    <row r="346" ht="15.75" customHeight="1">
      <c r="C346" s="74"/>
      <c r="E346" s="28"/>
      <c r="G346" s="74"/>
    </row>
    <row r="347" ht="15.75" customHeight="1">
      <c r="C347" s="74"/>
      <c r="E347" s="28"/>
      <c r="G347" s="74"/>
    </row>
    <row r="348" ht="15.75" customHeight="1">
      <c r="C348" s="74"/>
      <c r="E348" s="28"/>
      <c r="G348" s="74"/>
    </row>
    <row r="349" ht="15.75" customHeight="1">
      <c r="C349" s="74"/>
      <c r="E349" s="28"/>
      <c r="G349" s="74"/>
    </row>
    <row r="350" ht="15.75" customHeight="1">
      <c r="C350" s="74"/>
      <c r="E350" s="28"/>
      <c r="G350" s="74"/>
    </row>
    <row r="351" ht="15.75" customHeight="1">
      <c r="C351" s="74"/>
      <c r="E351" s="28"/>
      <c r="G351" s="74"/>
    </row>
    <row r="352" ht="15.75" customHeight="1">
      <c r="C352" s="74"/>
      <c r="E352" s="28"/>
      <c r="G352" s="74"/>
    </row>
    <row r="353" ht="15.75" customHeight="1">
      <c r="C353" s="74"/>
      <c r="E353" s="28"/>
      <c r="G353" s="74"/>
    </row>
    <row r="354" ht="15.75" customHeight="1">
      <c r="C354" s="74"/>
      <c r="E354" s="28"/>
      <c r="G354" s="74"/>
    </row>
    <row r="355" ht="15.75" customHeight="1">
      <c r="C355" s="74"/>
      <c r="E355" s="28"/>
      <c r="G355" s="74"/>
    </row>
    <row r="356" ht="15.75" customHeight="1">
      <c r="C356" s="74"/>
      <c r="E356" s="28"/>
      <c r="G356" s="74"/>
    </row>
    <row r="357" ht="15.75" customHeight="1">
      <c r="C357" s="74"/>
      <c r="E357" s="28"/>
      <c r="G357" s="74"/>
    </row>
    <row r="358" ht="15.75" customHeight="1">
      <c r="C358" s="74"/>
      <c r="E358" s="28"/>
      <c r="G358" s="74"/>
    </row>
    <row r="359" ht="15.75" customHeight="1">
      <c r="C359" s="74"/>
      <c r="E359" s="28"/>
      <c r="G359" s="74"/>
    </row>
    <row r="360" ht="15.75" customHeight="1">
      <c r="C360" s="74"/>
      <c r="E360" s="28"/>
      <c r="G360" s="74"/>
    </row>
    <row r="361" ht="15.75" customHeight="1">
      <c r="C361" s="74"/>
      <c r="E361" s="28"/>
      <c r="G361" s="74"/>
    </row>
    <row r="362" ht="15.75" customHeight="1">
      <c r="C362" s="74"/>
      <c r="E362" s="28"/>
      <c r="G362" s="74"/>
    </row>
    <row r="363" ht="15.75" customHeight="1">
      <c r="C363" s="74"/>
      <c r="E363" s="28"/>
      <c r="G363" s="74"/>
    </row>
    <row r="364" ht="15.75" customHeight="1">
      <c r="C364" s="74"/>
      <c r="E364" s="28"/>
      <c r="G364" s="74"/>
    </row>
    <row r="365" ht="15.75" customHeight="1">
      <c r="C365" s="74"/>
      <c r="E365" s="28"/>
      <c r="G365" s="74"/>
    </row>
    <row r="366" ht="15.75" customHeight="1">
      <c r="C366" s="74"/>
      <c r="E366" s="28"/>
      <c r="G366" s="74"/>
    </row>
    <row r="367" ht="15.75" customHeight="1">
      <c r="C367" s="74"/>
      <c r="E367" s="28"/>
      <c r="G367" s="74"/>
    </row>
    <row r="368" ht="15.75" customHeight="1">
      <c r="C368" s="74"/>
      <c r="E368" s="28"/>
      <c r="G368" s="74"/>
    </row>
    <row r="369" ht="15.75" customHeight="1">
      <c r="C369" s="74"/>
      <c r="E369" s="28"/>
      <c r="G369" s="74"/>
    </row>
    <row r="370" ht="15.75" customHeight="1">
      <c r="C370" s="74"/>
      <c r="E370" s="28"/>
      <c r="G370" s="74"/>
    </row>
    <row r="371" ht="15.75" customHeight="1">
      <c r="C371" s="74"/>
      <c r="E371" s="28"/>
      <c r="G371" s="74"/>
    </row>
    <row r="372" ht="15.75" customHeight="1">
      <c r="C372" s="74"/>
      <c r="E372" s="28"/>
      <c r="G372" s="74"/>
    </row>
    <row r="373" ht="15.75" customHeight="1">
      <c r="C373" s="74"/>
      <c r="E373" s="28"/>
      <c r="G373" s="74"/>
    </row>
    <row r="374" ht="15.75" customHeight="1">
      <c r="C374" s="74"/>
      <c r="E374" s="28"/>
      <c r="G374" s="74"/>
    </row>
    <row r="375" ht="15.75" customHeight="1">
      <c r="C375" s="74"/>
      <c r="E375" s="28"/>
      <c r="G375" s="74"/>
    </row>
    <row r="376" ht="15.75" customHeight="1">
      <c r="C376" s="74"/>
      <c r="E376" s="28"/>
      <c r="G376" s="74"/>
    </row>
    <row r="377" ht="15.75" customHeight="1">
      <c r="C377" s="74"/>
      <c r="E377" s="28"/>
      <c r="G377" s="74"/>
    </row>
    <row r="378" ht="15.75" customHeight="1">
      <c r="C378" s="74"/>
      <c r="E378" s="28"/>
      <c r="G378" s="74"/>
    </row>
    <row r="379" ht="15.75" customHeight="1">
      <c r="C379" s="74"/>
      <c r="E379" s="28"/>
      <c r="G379" s="74"/>
    </row>
    <row r="380" ht="15.75" customHeight="1">
      <c r="C380" s="74"/>
      <c r="E380" s="28"/>
      <c r="G380" s="74"/>
    </row>
    <row r="381" ht="15.75" customHeight="1">
      <c r="C381" s="74"/>
      <c r="E381" s="28"/>
      <c r="G381" s="74"/>
    </row>
    <row r="382" ht="15.75" customHeight="1">
      <c r="C382" s="74"/>
      <c r="E382" s="28"/>
      <c r="G382" s="74"/>
    </row>
    <row r="383" ht="15.75" customHeight="1">
      <c r="C383" s="74"/>
      <c r="E383" s="28"/>
      <c r="G383" s="74"/>
    </row>
    <row r="384" ht="15.75" customHeight="1">
      <c r="C384" s="74"/>
      <c r="E384" s="28"/>
      <c r="G384" s="74"/>
    </row>
    <row r="385" ht="15.75" customHeight="1">
      <c r="C385" s="74"/>
      <c r="E385" s="28"/>
      <c r="G385" s="74"/>
    </row>
    <row r="386" ht="15.75" customHeight="1">
      <c r="C386" s="74"/>
      <c r="E386" s="28"/>
      <c r="G386" s="74"/>
    </row>
    <row r="387" ht="15.75" customHeight="1">
      <c r="C387" s="74"/>
      <c r="E387" s="28"/>
      <c r="G387" s="74"/>
    </row>
    <row r="388" ht="15.75" customHeight="1">
      <c r="C388" s="74"/>
      <c r="E388" s="28"/>
      <c r="G388" s="74"/>
    </row>
    <row r="389" ht="15.75" customHeight="1">
      <c r="C389" s="74"/>
      <c r="E389" s="28"/>
      <c r="G389" s="74"/>
    </row>
    <row r="390" ht="15.75" customHeight="1">
      <c r="C390" s="74"/>
      <c r="E390" s="28"/>
      <c r="G390" s="74"/>
    </row>
    <row r="391" ht="15.75" customHeight="1">
      <c r="C391" s="74"/>
      <c r="E391" s="28"/>
      <c r="G391" s="74"/>
    </row>
    <row r="392" ht="15.75" customHeight="1">
      <c r="C392" s="74"/>
      <c r="E392" s="28"/>
      <c r="G392" s="74"/>
    </row>
    <row r="393" ht="15.75" customHeight="1">
      <c r="C393" s="74"/>
      <c r="E393" s="28"/>
      <c r="G393" s="74"/>
    </row>
    <row r="394" ht="15.75" customHeight="1">
      <c r="C394" s="74"/>
      <c r="E394" s="28"/>
      <c r="G394" s="74"/>
    </row>
    <row r="395" ht="15.75" customHeight="1">
      <c r="C395" s="74"/>
      <c r="E395" s="28"/>
      <c r="G395" s="74"/>
    </row>
    <row r="396" ht="15.75" customHeight="1">
      <c r="C396" s="74"/>
      <c r="E396" s="28"/>
      <c r="G396" s="74"/>
    </row>
    <row r="397" ht="15.75" customHeight="1">
      <c r="C397" s="74"/>
      <c r="E397" s="28"/>
      <c r="G397" s="74"/>
    </row>
    <row r="398" ht="15.75" customHeight="1">
      <c r="C398" s="74"/>
      <c r="E398" s="28"/>
      <c r="G398" s="74"/>
    </row>
    <row r="399" ht="15.75" customHeight="1">
      <c r="C399" s="74"/>
      <c r="E399" s="28"/>
      <c r="G399" s="74"/>
    </row>
    <row r="400" ht="15.75" customHeight="1">
      <c r="C400" s="74"/>
      <c r="E400" s="28"/>
      <c r="G400" s="74"/>
    </row>
    <row r="401" ht="15.75" customHeight="1">
      <c r="C401" s="74"/>
      <c r="E401" s="28"/>
      <c r="G401" s="74"/>
    </row>
    <row r="402" ht="15.75" customHeight="1">
      <c r="C402" s="74"/>
      <c r="E402" s="28"/>
      <c r="G402" s="74"/>
    </row>
    <row r="403" ht="15.75" customHeight="1">
      <c r="C403" s="74"/>
      <c r="E403" s="28"/>
      <c r="G403" s="74"/>
    </row>
    <row r="404" ht="15.75" customHeight="1">
      <c r="C404" s="74"/>
      <c r="E404" s="28"/>
      <c r="G404" s="74"/>
    </row>
    <row r="405" ht="15.75" customHeight="1">
      <c r="C405" s="74"/>
      <c r="E405" s="28"/>
      <c r="G405" s="74"/>
    </row>
    <row r="406" ht="15.75" customHeight="1">
      <c r="C406" s="74"/>
      <c r="E406" s="28"/>
      <c r="G406" s="74"/>
    </row>
    <row r="407" ht="15.75" customHeight="1">
      <c r="C407" s="74"/>
      <c r="E407" s="28"/>
      <c r="G407" s="74"/>
    </row>
    <row r="408" ht="15.75" customHeight="1">
      <c r="C408" s="74"/>
      <c r="E408" s="28"/>
      <c r="G408" s="74"/>
    </row>
    <row r="409" ht="15.75" customHeight="1">
      <c r="C409" s="74"/>
      <c r="E409" s="28"/>
      <c r="G409" s="74"/>
    </row>
    <row r="410" ht="15.75" customHeight="1">
      <c r="C410" s="74"/>
      <c r="E410" s="28"/>
      <c r="G410" s="74"/>
    </row>
    <row r="411" ht="15.75" customHeight="1">
      <c r="C411" s="74"/>
      <c r="E411" s="28"/>
      <c r="G411" s="74"/>
    </row>
    <row r="412" ht="15.75" customHeight="1">
      <c r="C412" s="74"/>
      <c r="E412" s="28"/>
      <c r="G412" s="74"/>
    </row>
    <row r="413" ht="15.75" customHeight="1">
      <c r="C413" s="74"/>
      <c r="E413" s="28"/>
      <c r="G413" s="74"/>
    </row>
    <row r="414" ht="15.75" customHeight="1">
      <c r="C414" s="74"/>
      <c r="E414" s="28"/>
      <c r="G414" s="74"/>
    </row>
    <row r="415" ht="15.75" customHeight="1">
      <c r="C415" s="74"/>
      <c r="E415" s="28"/>
      <c r="G415" s="74"/>
    </row>
    <row r="416" ht="15.75" customHeight="1">
      <c r="C416" s="74"/>
      <c r="E416" s="28"/>
      <c r="G416" s="74"/>
    </row>
    <row r="417" ht="15.75" customHeight="1">
      <c r="C417" s="74"/>
      <c r="E417" s="28"/>
      <c r="G417" s="74"/>
    </row>
    <row r="418" ht="15.75" customHeight="1">
      <c r="C418" s="74"/>
      <c r="E418" s="28"/>
      <c r="G418" s="74"/>
    </row>
    <row r="419" ht="15.75" customHeight="1">
      <c r="C419" s="74"/>
      <c r="E419" s="28"/>
      <c r="G419" s="74"/>
    </row>
    <row r="420" ht="15.75" customHeight="1">
      <c r="C420" s="74"/>
      <c r="E420" s="28"/>
      <c r="G420" s="74"/>
    </row>
    <row r="421" ht="15.75" customHeight="1">
      <c r="C421" s="74"/>
      <c r="E421" s="28"/>
      <c r="G421" s="74"/>
    </row>
    <row r="422" ht="15.75" customHeight="1">
      <c r="C422" s="74"/>
      <c r="E422" s="28"/>
      <c r="G422" s="74"/>
    </row>
    <row r="423" ht="15.75" customHeight="1">
      <c r="C423" s="74"/>
      <c r="E423" s="28"/>
      <c r="G423" s="74"/>
    </row>
    <row r="424" ht="15.75" customHeight="1">
      <c r="C424" s="74"/>
      <c r="E424" s="28"/>
      <c r="G424" s="74"/>
    </row>
    <row r="425" ht="15.75" customHeight="1">
      <c r="C425" s="74"/>
      <c r="E425" s="28"/>
      <c r="G425" s="74"/>
    </row>
    <row r="426" ht="15.75" customHeight="1">
      <c r="C426" s="74"/>
      <c r="E426" s="28"/>
      <c r="G426" s="74"/>
    </row>
    <row r="427" ht="15.75" customHeight="1">
      <c r="C427" s="74"/>
      <c r="E427" s="28"/>
      <c r="G427" s="74"/>
    </row>
    <row r="428" ht="15.75" customHeight="1">
      <c r="C428" s="74"/>
      <c r="E428" s="28"/>
      <c r="G428" s="74"/>
    </row>
    <row r="429" ht="15.75" customHeight="1">
      <c r="C429" s="74"/>
      <c r="E429" s="28"/>
      <c r="G429" s="74"/>
    </row>
    <row r="430" ht="15.75" customHeight="1">
      <c r="C430" s="74"/>
      <c r="E430" s="28"/>
      <c r="G430" s="74"/>
    </row>
    <row r="431" ht="15.75" customHeight="1">
      <c r="C431" s="74"/>
      <c r="E431" s="28"/>
      <c r="G431" s="74"/>
    </row>
    <row r="432" ht="15.75" customHeight="1">
      <c r="C432" s="74"/>
      <c r="E432" s="28"/>
      <c r="G432" s="74"/>
    </row>
    <row r="433" ht="15.75" customHeight="1">
      <c r="C433" s="74"/>
      <c r="E433" s="28"/>
      <c r="G433" s="74"/>
    </row>
    <row r="434" ht="15.75" customHeight="1">
      <c r="C434" s="74"/>
      <c r="E434" s="28"/>
      <c r="G434" s="74"/>
    </row>
    <row r="435" ht="15.75" customHeight="1">
      <c r="C435" s="74"/>
      <c r="E435" s="28"/>
      <c r="G435" s="74"/>
    </row>
    <row r="436" ht="15.75" customHeight="1">
      <c r="C436" s="74"/>
      <c r="E436" s="28"/>
      <c r="G436" s="74"/>
    </row>
    <row r="437" ht="15.75" customHeight="1">
      <c r="C437" s="74"/>
      <c r="E437" s="28"/>
      <c r="G437" s="74"/>
    </row>
    <row r="438" ht="15.75" customHeight="1">
      <c r="C438" s="74"/>
      <c r="E438" s="28"/>
      <c r="G438" s="74"/>
    </row>
    <row r="439" ht="15.75" customHeight="1">
      <c r="C439" s="74"/>
      <c r="E439" s="28"/>
      <c r="G439" s="74"/>
    </row>
    <row r="440" ht="15.75" customHeight="1">
      <c r="C440" s="74"/>
      <c r="E440" s="28"/>
      <c r="G440" s="74"/>
    </row>
    <row r="441" ht="15.75" customHeight="1">
      <c r="C441" s="74"/>
      <c r="E441" s="28"/>
      <c r="G441" s="74"/>
    </row>
    <row r="442" ht="15.75" customHeight="1">
      <c r="C442" s="74"/>
      <c r="E442" s="28"/>
      <c r="G442" s="74"/>
    </row>
    <row r="443" ht="15.75" customHeight="1">
      <c r="C443" s="74"/>
      <c r="E443" s="28"/>
      <c r="G443" s="74"/>
    </row>
    <row r="444" ht="15.75" customHeight="1">
      <c r="C444" s="74"/>
      <c r="E444" s="28"/>
      <c r="G444" s="74"/>
    </row>
    <row r="445" ht="15.75" customHeight="1">
      <c r="C445" s="74"/>
      <c r="E445" s="28"/>
      <c r="G445" s="74"/>
    </row>
    <row r="446" ht="15.75" customHeight="1">
      <c r="C446" s="74"/>
      <c r="E446" s="28"/>
      <c r="G446" s="74"/>
    </row>
    <row r="447" ht="15.75" customHeight="1">
      <c r="C447" s="74"/>
      <c r="E447" s="28"/>
      <c r="G447" s="74"/>
    </row>
    <row r="448" ht="15.75" customHeight="1">
      <c r="C448" s="74"/>
      <c r="E448" s="28"/>
      <c r="G448" s="74"/>
    </row>
    <row r="449" ht="15.75" customHeight="1">
      <c r="C449" s="74"/>
      <c r="E449" s="28"/>
      <c r="G449" s="74"/>
    </row>
    <row r="450" ht="15.75" customHeight="1">
      <c r="C450" s="74"/>
      <c r="E450" s="28"/>
      <c r="G450" s="74"/>
    </row>
    <row r="451" ht="15.75" customHeight="1">
      <c r="C451" s="74"/>
      <c r="E451" s="28"/>
      <c r="G451" s="74"/>
    </row>
    <row r="452" ht="15.75" customHeight="1">
      <c r="C452" s="74"/>
      <c r="E452" s="28"/>
      <c r="G452" s="74"/>
    </row>
    <row r="453" ht="15.75" customHeight="1">
      <c r="C453" s="74"/>
      <c r="E453" s="28"/>
      <c r="G453" s="74"/>
    </row>
    <row r="454" ht="15.75" customHeight="1">
      <c r="C454" s="74"/>
      <c r="E454" s="28"/>
      <c r="G454" s="74"/>
    </row>
    <row r="455" ht="15.75" customHeight="1">
      <c r="C455" s="74"/>
      <c r="E455" s="28"/>
      <c r="G455" s="74"/>
    </row>
    <row r="456" ht="15.75" customHeight="1">
      <c r="C456" s="74"/>
      <c r="E456" s="28"/>
      <c r="G456" s="74"/>
    </row>
    <row r="457" ht="15.75" customHeight="1">
      <c r="C457" s="74"/>
      <c r="E457" s="28"/>
      <c r="G457" s="74"/>
    </row>
    <row r="458" ht="15.75" customHeight="1">
      <c r="C458" s="74"/>
      <c r="E458" s="28"/>
      <c r="G458" s="74"/>
    </row>
    <row r="459" ht="15.75" customHeight="1">
      <c r="C459" s="74"/>
      <c r="E459" s="28"/>
      <c r="G459" s="74"/>
    </row>
    <row r="460" ht="15.75" customHeight="1">
      <c r="C460" s="74"/>
      <c r="E460" s="28"/>
      <c r="G460" s="74"/>
    </row>
    <row r="461" ht="15.75" customHeight="1">
      <c r="C461" s="74"/>
      <c r="E461" s="28"/>
      <c r="G461" s="74"/>
    </row>
    <row r="462" ht="15.75" customHeight="1">
      <c r="C462" s="74"/>
      <c r="E462" s="28"/>
      <c r="G462" s="74"/>
    </row>
    <row r="463" ht="15.75" customHeight="1">
      <c r="C463" s="74"/>
      <c r="E463" s="28"/>
      <c r="G463" s="74"/>
    </row>
    <row r="464" ht="15.75" customHeight="1">
      <c r="C464" s="74"/>
      <c r="E464" s="28"/>
      <c r="G464" s="74"/>
    </row>
    <row r="465" ht="15.75" customHeight="1">
      <c r="C465" s="74"/>
      <c r="E465" s="28"/>
      <c r="G465" s="74"/>
    </row>
    <row r="466" ht="15.75" customHeight="1">
      <c r="C466" s="74"/>
      <c r="E466" s="28"/>
      <c r="G466" s="74"/>
    </row>
    <row r="467" ht="15.75" customHeight="1">
      <c r="C467" s="74"/>
      <c r="E467" s="28"/>
      <c r="G467" s="74"/>
    </row>
    <row r="468" ht="15.75" customHeight="1">
      <c r="C468" s="74"/>
      <c r="E468" s="28"/>
      <c r="G468" s="74"/>
    </row>
    <row r="469" ht="15.75" customHeight="1">
      <c r="C469" s="74"/>
      <c r="E469" s="28"/>
      <c r="G469" s="74"/>
    </row>
    <row r="470" ht="15.75" customHeight="1">
      <c r="C470" s="74"/>
      <c r="E470" s="28"/>
      <c r="G470" s="74"/>
    </row>
    <row r="471" ht="15.75" customHeight="1">
      <c r="C471" s="74"/>
      <c r="E471" s="28"/>
      <c r="G471" s="74"/>
    </row>
    <row r="472" ht="15.75" customHeight="1">
      <c r="C472" s="74"/>
      <c r="E472" s="28"/>
      <c r="G472" s="74"/>
    </row>
    <row r="473" ht="15.75" customHeight="1">
      <c r="C473" s="74"/>
      <c r="E473" s="28"/>
      <c r="G473" s="74"/>
    </row>
    <row r="474" ht="15.75" customHeight="1">
      <c r="C474" s="74"/>
      <c r="E474" s="28"/>
      <c r="G474" s="74"/>
    </row>
    <row r="475" ht="15.75" customHeight="1">
      <c r="C475" s="74"/>
      <c r="E475" s="28"/>
      <c r="G475" s="74"/>
    </row>
    <row r="476" ht="15.75" customHeight="1">
      <c r="C476" s="74"/>
      <c r="E476" s="28"/>
      <c r="G476" s="74"/>
    </row>
    <row r="477" ht="15.75" customHeight="1">
      <c r="C477" s="74"/>
      <c r="E477" s="28"/>
      <c r="G477" s="74"/>
    </row>
    <row r="478" ht="15.75" customHeight="1">
      <c r="C478" s="74"/>
      <c r="E478" s="28"/>
      <c r="G478" s="74"/>
    </row>
    <row r="479" ht="15.75" customHeight="1">
      <c r="C479" s="74"/>
      <c r="E479" s="28"/>
      <c r="G479" s="74"/>
    </row>
    <row r="480" ht="15.75" customHeight="1">
      <c r="C480" s="74"/>
      <c r="E480" s="28"/>
      <c r="G480" s="74"/>
    </row>
    <row r="481" ht="15.75" customHeight="1">
      <c r="C481" s="74"/>
      <c r="E481" s="28"/>
      <c r="G481" s="74"/>
    </row>
    <row r="482" ht="15.75" customHeight="1">
      <c r="C482" s="74"/>
      <c r="E482" s="28"/>
      <c r="G482" s="74"/>
    </row>
    <row r="483" ht="15.75" customHeight="1">
      <c r="C483" s="74"/>
      <c r="E483" s="28"/>
      <c r="G483" s="74"/>
    </row>
    <row r="484" ht="15.75" customHeight="1">
      <c r="C484" s="74"/>
      <c r="E484" s="28"/>
      <c r="G484" s="74"/>
    </row>
    <row r="485" ht="15.75" customHeight="1">
      <c r="C485" s="74"/>
      <c r="E485" s="28"/>
      <c r="G485" s="74"/>
    </row>
    <row r="486" ht="15.75" customHeight="1">
      <c r="C486" s="74"/>
      <c r="E486" s="28"/>
      <c r="G486" s="74"/>
    </row>
    <row r="487" ht="15.75" customHeight="1">
      <c r="C487" s="74"/>
      <c r="E487" s="28"/>
      <c r="G487" s="74"/>
    </row>
    <row r="488" ht="15.75" customHeight="1">
      <c r="C488" s="74"/>
      <c r="E488" s="28"/>
      <c r="G488" s="74"/>
    </row>
    <row r="489" ht="15.75" customHeight="1">
      <c r="C489" s="74"/>
      <c r="E489" s="28"/>
      <c r="G489" s="74"/>
    </row>
    <row r="490" ht="15.75" customHeight="1">
      <c r="C490" s="74"/>
      <c r="E490" s="28"/>
      <c r="G490" s="74"/>
    </row>
    <row r="491" ht="15.75" customHeight="1">
      <c r="C491" s="74"/>
      <c r="E491" s="28"/>
      <c r="G491" s="74"/>
    </row>
    <row r="492" ht="15.75" customHeight="1">
      <c r="C492" s="74"/>
      <c r="E492" s="28"/>
      <c r="G492" s="74"/>
    </row>
    <row r="493" ht="15.75" customHeight="1">
      <c r="C493" s="74"/>
      <c r="E493" s="28"/>
      <c r="G493" s="74"/>
    </row>
    <row r="494" ht="15.75" customHeight="1">
      <c r="C494" s="74"/>
      <c r="E494" s="28"/>
      <c r="G494" s="74"/>
    </row>
    <row r="495" ht="15.75" customHeight="1">
      <c r="C495" s="74"/>
      <c r="E495" s="28"/>
      <c r="G495" s="74"/>
    </row>
    <row r="496" ht="15.75" customHeight="1">
      <c r="C496" s="74"/>
      <c r="E496" s="28"/>
      <c r="G496" s="74"/>
    </row>
    <row r="497" ht="15.75" customHeight="1">
      <c r="C497" s="74"/>
      <c r="E497" s="28"/>
      <c r="G497" s="74"/>
    </row>
    <row r="498" ht="15.75" customHeight="1">
      <c r="C498" s="74"/>
      <c r="E498" s="28"/>
      <c r="G498" s="74"/>
    </row>
    <row r="499" ht="15.75" customHeight="1">
      <c r="C499" s="74"/>
      <c r="E499" s="28"/>
      <c r="G499" s="74"/>
    </row>
    <row r="500" ht="15.75" customHeight="1">
      <c r="C500" s="74"/>
      <c r="E500" s="28"/>
      <c r="G500" s="74"/>
    </row>
    <row r="501" ht="15.75" customHeight="1">
      <c r="C501" s="74"/>
      <c r="E501" s="28"/>
      <c r="G501" s="74"/>
    </row>
    <row r="502" ht="15.75" customHeight="1">
      <c r="C502" s="74"/>
      <c r="E502" s="28"/>
      <c r="G502" s="74"/>
    </row>
    <row r="503" ht="15.75" customHeight="1">
      <c r="C503" s="74"/>
      <c r="E503" s="28"/>
      <c r="G503" s="74"/>
    </row>
    <row r="504" ht="15.75" customHeight="1">
      <c r="C504" s="74"/>
      <c r="E504" s="28"/>
      <c r="G504" s="74"/>
    </row>
    <row r="505" ht="15.75" customHeight="1">
      <c r="C505" s="74"/>
      <c r="E505" s="28"/>
      <c r="G505" s="74"/>
    </row>
    <row r="506" ht="15.75" customHeight="1">
      <c r="C506" s="74"/>
      <c r="E506" s="28"/>
      <c r="G506" s="74"/>
    </row>
    <row r="507" ht="15.75" customHeight="1">
      <c r="C507" s="74"/>
      <c r="E507" s="28"/>
      <c r="G507" s="74"/>
    </row>
    <row r="508" ht="15.75" customHeight="1">
      <c r="C508" s="74"/>
      <c r="E508" s="28"/>
      <c r="G508" s="74"/>
    </row>
    <row r="509" ht="15.75" customHeight="1">
      <c r="C509" s="74"/>
      <c r="E509" s="28"/>
      <c r="G509" s="74"/>
    </row>
    <row r="510" ht="15.75" customHeight="1">
      <c r="C510" s="74"/>
      <c r="E510" s="28"/>
      <c r="G510" s="74"/>
    </row>
    <row r="511" ht="15.75" customHeight="1">
      <c r="C511" s="74"/>
      <c r="E511" s="28"/>
      <c r="G511" s="74"/>
    </row>
    <row r="512" ht="15.75" customHeight="1">
      <c r="C512" s="74"/>
      <c r="E512" s="28"/>
      <c r="G512" s="74"/>
    </row>
    <row r="513" ht="15.75" customHeight="1">
      <c r="C513" s="74"/>
      <c r="E513" s="28"/>
      <c r="G513" s="74"/>
    </row>
    <row r="514" ht="15.75" customHeight="1">
      <c r="C514" s="74"/>
      <c r="E514" s="28"/>
      <c r="G514" s="74"/>
    </row>
    <row r="515" ht="15.75" customHeight="1">
      <c r="C515" s="74"/>
      <c r="E515" s="28"/>
      <c r="G515" s="74"/>
    </row>
    <row r="516" ht="15.75" customHeight="1">
      <c r="C516" s="74"/>
      <c r="E516" s="28"/>
      <c r="G516" s="74"/>
    </row>
    <row r="517" ht="15.75" customHeight="1">
      <c r="C517" s="74"/>
      <c r="E517" s="28"/>
      <c r="G517" s="74"/>
    </row>
    <row r="518" ht="15.75" customHeight="1">
      <c r="C518" s="74"/>
      <c r="E518" s="28"/>
      <c r="G518" s="74"/>
    </row>
    <row r="519" ht="15.75" customHeight="1">
      <c r="C519" s="74"/>
      <c r="E519" s="28"/>
      <c r="G519" s="74"/>
    </row>
    <row r="520" ht="15.75" customHeight="1">
      <c r="C520" s="74"/>
      <c r="E520" s="28"/>
      <c r="G520" s="74"/>
    </row>
    <row r="521" ht="15.75" customHeight="1">
      <c r="C521" s="74"/>
      <c r="E521" s="28"/>
      <c r="G521" s="74"/>
    </row>
    <row r="522" ht="15.75" customHeight="1">
      <c r="C522" s="74"/>
      <c r="E522" s="28"/>
      <c r="G522" s="74"/>
    </row>
    <row r="523" ht="15.75" customHeight="1">
      <c r="C523" s="74"/>
      <c r="E523" s="28"/>
      <c r="G523" s="74"/>
    </row>
    <row r="524" ht="15.75" customHeight="1">
      <c r="C524" s="74"/>
      <c r="E524" s="28"/>
      <c r="G524" s="74"/>
    </row>
    <row r="525" ht="15.75" customHeight="1">
      <c r="C525" s="74"/>
      <c r="E525" s="28"/>
      <c r="G525" s="74"/>
    </row>
    <row r="526" ht="15.75" customHeight="1">
      <c r="C526" s="74"/>
      <c r="E526" s="28"/>
      <c r="G526" s="74"/>
    </row>
    <row r="527" ht="15.75" customHeight="1">
      <c r="C527" s="74"/>
      <c r="E527" s="28"/>
      <c r="G527" s="74"/>
    </row>
    <row r="528" ht="15.75" customHeight="1">
      <c r="C528" s="74"/>
      <c r="E528" s="28"/>
      <c r="G528" s="74"/>
    </row>
    <row r="529" ht="15.75" customHeight="1">
      <c r="C529" s="74"/>
      <c r="E529" s="28"/>
      <c r="G529" s="74"/>
    </row>
    <row r="530" ht="15.75" customHeight="1">
      <c r="C530" s="74"/>
      <c r="E530" s="28"/>
      <c r="G530" s="74"/>
    </row>
    <row r="531" ht="15.75" customHeight="1">
      <c r="C531" s="74"/>
      <c r="E531" s="28"/>
      <c r="G531" s="74"/>
    </row>
    <row r="532" ht="15.75" customHeight="1">
      <c r="C532" s="74"/>
      <c r="E532" s="28"/>
      <c r="G532" s="74"/>
    </row>
    <row r="533" ht="15.75" customHeight="1">
      <c r="C533" s="74"/>
      <c r="E533" s="28"/>
      <c r="G533" s="74"/>
    </row>
    <row r="534" ht="15.75" customHeight="1">
      <c r="C534" s="74"/>
      <c r="E534" s="28"/>
      <c r="G534" s="74"/>
    </row>
    <row r="535" ht="15.75" customHeight="1">
      <c r="C535" s="74"/>
      <c r="E535" s="28"/>
      <c r="G535" s="74"/>
    </row>
    <row r="536" ht="15.75" customHeight="1">
      <c r="C536" s="74"/>
      <c r="E536" s="28"/>
      <c r="G536" s="74"/>
    </row>
    <row r="537" ht="15.75" customHeight="1">
      <c r="C537" s="74"/>
      <c r="E537" s="28"/>
      <c r="G537" s="74"/>
    </row>
    <row r="538" ht="15.75" customHeight="1">
      <c r="C538" s="74"/>
      <c r="E538" s="28"/>
      <c r="G538" s="74"/>
    </row>
    <row r="539" ht="15.75" customHeight="1">
      <c r="C539" s="74"/>
      <c r="E539" s="28"/>
      <c r="G539" s="74"/>
    </row>
    <row r="540" ht="15.75" customHeight="1">
      <c r="C540" s="74"/>
      <c r="E540" s="28"/>
      <c r="G540" s="74"/>
    </row>
    <row r="541" ht="15.75" customHeight="1">
      <c r="C541" s="74"/>
      <c r="E541" s="28"/>
      <c r="G541" s="74"/>
    </row>
    <row r="542" ht="15.75" customHeight="1">
      <c r="C542" s="74"/>
      <c r="E542" s="28"/>
      <c r="G542" s="74"/>
    </row>
    <row r="543" ht="15.75" customHeight="1">
      <c r="C543" s="74"/>
      <c r="E543" s="28"/>
      <c r="G543" s="74"/>
    </row>
    <row r="544" ht="15.75" customHeight="1">
      <c r="C544" s="74"/>
      <c r="E544" s="28"/>
      <c r="G544" s="74"/>
    </row>
    <row r="545" ht="15.75" customHeight="1">
      <c r="C545" s="74"/>
      <c r="E545" s="28"/>
      <c r="G545" s="74"/>
    </row>
    <row r="546" ht="15.75" customHeight="1">
      <c r="C546" s="74"/>
      <c r="E546" s="28"/>
      <c r="G546" s="74"/>
    </row>
    <row r="547" ht="15.75" customHeight="1">
      <c r="C547" s="74"/>
      <c r="E547" s="28"/>
      <c r="G547" s="74"/>
    </row>
    <row r="548" ht="15.75" customHeight="1">
      <c r="C548" s="74"/>
      <c r="E548" s="28"/>
      <c r="G548" s="74"/>
    </row>
    <row r="549" ht="15.75" customHeight="1">
      <c r="C549" s="74"/>
      <c r="E549" s="28"/>
      <c r="G549" s="74"/>
    </row>
    <row r="550" ht="15.75" customHeight="1">
      <c r="C550" s="74"/>
      <c r="E550" s="28"/>
      <c r="G550" s="74"/>
    </row>
    <row r="551" ht="15.75" customHeight="1">
      <c r="C551" s="74"/>
      <c r="E551" s="28"/>
      <c r="G551" s="74"/>
    </row>
    <row r="552" ht="15.75" customHeight="1">
      <c r="C552" s="74"/>
      <c r="E552" s="28"/>
      <c r="G552" s="74"/>
    </row>
    <row r="553" ht="15.75" customHeight="1">
      <c r="C553" s="74"/>
      <c r="E553" s="28"/>
      <c r="G553" s="74"/>
    </row>
    <row r="554" ht="15.75" customHeight="1">
      <c r="C554" s="74"/>
      <c r="E554" s="28"/>
      <c r="G554" s="74"/>
    </row>
    <row r="555" ht="15.75" customHeight="1">
      <c r="C555" s="74"/>
      <c r="E555" s="28"/>
      <c r="G555" s="74"/>
    </row>
    <row r="556" ht="15.75" customHeight="1">
      <c r="C556" s="74"/>
      <c r="E556" s="28"/>
      <c r="G556" s="74"/>
    </row>
    <row r="557" ht="15.75" customHeight="1">
      <c r="C557" s="74"/>
      <c r="E557" s="28"/>
      <c r="G557" s="74"/>
    </row>
    <row r="558" ht="15.75" customHeight="1">
      <c r="C558" s="74"/>
      <c r="E558" s="28"/>
      <c r="G558" s="74"/>
    </row>
    <row r="559" ht="15.75" customHeight="1">
      <c r="C559" s="74"/>
      <c r="E559" s="28"/>
      <c r="G559" s="74"/>
    </row>
    <row r="560" ht="15.75" customHeight="1">
      <c r="C560" s="74"/>
      <c r="E560" s="28"/>
      <c r="G560" s="74"/>
    </row>
    <row r="561" ht="15.75" customHeight="1">
      <c r="C561" s="74"/>
      <c r="E561" s="28"/>
      <c r="G561" s="74"/>
    </row>
    <row r="562" ht="15.75" customHeight="1">
      <c r="C562" s="74"/>
      <c r="E562" s="28"/>
      <c r="G562" s="74"/>
    </row>
    <row r="563" ht="15.75" customHeight="1">
      <c r="C563" s="74"/>
      <c r="E563" s="28"/>
      <c r="G563" s="74"/>
    </row>
    <row r="564" ht="15.75" customHeight="1">
      <c r="C564" s="74"/>
      <c r="E564" s="28"/>
      <c r="G564" s="74"/>
    </row>
    <row r="565" ht="15.75" customHeight="1">
      <c r="C565" s="74"/>
      <c r="E565" s="28"/>
      <c r="G565" s="74"/>
    </row>
    <row r="566" ht="15.75" customHeight="1">
      <c r="C566" s="74"/>
      <c r="E566" s="28"/>
      <c r="G566" s="74"/>
    </row>
    <row r="567" ht="15.75" customHeight="1">
      <c r="C567" s="74"/>
      <c r="E567" s="28"/>
      <c r="G567" s="74"/>
    </row>
    <row r="568" ht="15.75" customHeight="1">
      <c r="C568" s="74"/>
      <c r="E568" s="28"/>
      <c r="G568" s="74"/>
    </row>
    <row r="569" ht="15.75" customHeight="1">
      <c r="C569" s="74"/>
      <c r="E569" s="28"/>
      <c r="G569" s="74"/>
    </row>
    <row r="570" ht="15.75" customHeight="1">
      <c r="C570" s="74"/>
      <c r="E570" s="28"/>
      <c r="G570" s="74"/>
    </row>
    <row r="571" ht="15.75" customHeight="1">
      <c r="C571" s="74"/>
      <c r="E571" s="28"/>
      <c r="G571" s="74"/>
    </row>
    <row r="572" ht="15.75" customHeight="1">
      <c r="C572" s="74"/>
      <c r="E572" s="28"/>
      <c r="G572" s="74"/>
    </row>
    <row r="573" ht="15.75" customHeight="1">
      <c r="C573" s="74"/>
      <c r="E573" s="28"/>
      <c r="G573" s="74"/>
    </row>
    <row r="574" ht="15.75" customHeight="1">
      <c r="C574" s="74"/>
      <c r="E574" s="28"/>
      <c r="G574" s="74"/>
    </row>
    <row r="575" ht="15.75" customHeight="1">
      <c r="C575" s="74"/>
      <c r="E575" s="28"/>
      <c r="G575" s="74"/>
    </row>
    <row r="576" ht="15.75" customHeight="1">
      <c r="C576" s="74"/>
      <c r="E576" s="28"/>
      <c r="G576" s="74"/>
    </row>
    <row r="577" ht="15.75" customHeight="1">
      <c r="C577" s="74"/>
      <c r="E577" s="28"/>
      <c r="G577" s="74"/>
    </row>
    <row r="578" ht="15.75" customHeight="1">
      <c r="C578" s="74"/>
      <c r="E578" s="28"/>
      <c r="G578" s="74"/>
    </row>
    <row r="579" ht="15.75" customHeight="1">
      <c r="C579" s="74"/>
      <c r="E579" s="28"/>
      <c r="G579" s="74"/>
    </row>
    <row r="580" ht="15.75" customHeight="1">
      <c r="C580" s="74"/>
      <c r="E580" s="28"/>
      <c r="G580" s="74"/>
    </row>
    <row r="581" ht="15.75" customHeight="1">
      <c r="C581" s="74"/>
      <c r="E581" s="28"/>
      <c r="G581" s="74"/>
    </row>
    <row r="582" ht="15.75" customHeight="1">
      <c r="C582" s="74"/>
      <c r="E582" s="28"/>
      <c r="G582" s="74"/>
    </row>
    <row r="583" ht="15.75" customHeight="1">
      <c r="C583" s="74"/>
      <c r="E583" s="28"/>
      <c r="G583" s="74"/>
    </row>
    <row r="584" ht="15.75" customHeight="1">
      <c r="C584" s="74"/>
      <c r="E584" s="28"/>
      <c r="G584" s="74"/>
    </row>
    <row r="585" ht="15.75" customHeight="1">
      <c r="C585" s="74"/>
      <c r="E585" s="28"/>
      <c r="G585" s="74"/>
    </row>
    <row r="586" ht="15.75" customHeight="1">
      <c r="C586" s="74"/>
      <c r="E586" s="28"/>
      <c r="G586" s="74"/>
    </row>
    <row r="587" ht="15.75" customHeight="1">
      <c r="C587" s="74"/>
      <c r="E587" s="28"/>
      <c r="G587" s="74"/>
    </row>
    <row r="588" ht="15.75" customHeight="1">
      <c r="C588" s="74"/>
      <c r="E588" s="28"/>
      <c r="G588" s="74"/>
    </row>
    <row r="589" ht="15.75" customHeight="1">
      <c r="C589" s="74"/>
      <c r="E589" s="28"/>
      <c r="G589" s="74"/>
    </row>
    <row r="590" ht="15.75" customHeight="1">
      <c r="C590" s="74"/>
      <c r="E590" s="28"/>
      <c r="G590" s="74"/>
    </row>
    <row r="591" ht="15.75" customHeight="1">
      <c r="C591" s="74"/>
      <c r="E591" s="28"/>
      <c r="G591" s="74"/>
    </row>
    <row r="592" ht="15.75" customHeight="1">
      <c r="C592" s="74"/>
      <c r="E592" s="28"/>
      <c r="G592" s="74"/>
    </row>
    <row r="593" ht="15.75" customHeight="1">
      <c r="C593" s="74"/>
      <c r="E593" s="28"/>
      <c r="G593" s="74"/>
    </row>
    <row r="594" ht="15.75" customHeight="1">
      <c r="C594" s="74"/>
      <c r="E594" s="28"/>
      <c r="G594" s="74"/>
    </row>
    <row r="595" ht="15.75" customHeight="1">
      <c r="C595" s="74"/>
      <c r="E595" s="28"/>
      <c r="G595" s="74"/>
    </row>
    <row r="596" ht="15.75" customHeight="1">
      <c r="C596" s="74"/>
      <c r="E596" s="28"/>
      <c r="G596" s="74"/>
    </row>
    <row r="597" ht="15.75" customHeight="1">
      <c r="C597" s="74"/>
      <c r="E597" s="28"/>
      <c r="G597" s="74"/>
    </row>
    <row r="598" ht="15.75" customHeight="1">
      <c r="C598" s="74"/>
      <c r="E598" s="28"/>
      <c r="G598" s="74"/>
    </row>
    <row r="599" ht="15.75" customHeight="1">
      <c r="C599" s="74"/>
      <c r="E599" s="28"/>
      <c r="G599" s="74"/>
    </row>
    <row r="600" ht="15.75" customHeight="1">
      <c r="C600" s="74"/>
      <c r="E600" s="28"/>
      <c r="G600" s="74"/>
    </row>
    <row r="601" ht="15.75" customHeight="1">
      <c r="C601" s="74"/>
      <c r="E601" s="28"/>
      <c r="G601" s="74"/>
    </row>
    <row r="602" ht="15.75" customHeight="1">
      <c r="C602" s="74"/>
      <c r="E602" s="28"/>
      <c r="G602" s="74"/>
    </row>
    <row r="603" ht="15.75" customHeight="1">
      <c r="C603" s="74"/>
      <c r="E603" s="28"/>
      <c r="G603" s="74"/>
    </row>
    <row r="604" ht="15.75" customHeight="1">
      <c r="C604" s="74"/>
      <c r="E604" s="28"/>
      <c r="G604" s="74"/>
    </row>
    <row r="605" ht="15.75" customHeight="1">
      <c r="C605" s="74"/>
      <c r="E605" s="28"/>
      <c r="G605" s="74"/>
    </row>
    <row r="606" ht="15.75" customHeight="1">
      <c r="C606" s="74"/>
      <c r="E606" s="28"/>
      <c r="G606" s="74"/>
    </row>
    <row r="607" ht="15.75" customHeight="1">
      <c r="C607" s="74"/>
      <c r="E607" s="28"/>
      <c r="G607" s="74"/>
    </row>
    <row r="608" ht="15.75" customHeight="1">
      <c r="C608" s="74"/>
      <c r="E608" s="28"/>
      <c r="G608" s="74"/>
    </row>
    <row r="609" ht="15.75" customHeight="1">
      <c r="C609" s="74"/>
      <c r="E609" s="28"/>
      <c r="G609" s="74"/>
    </row>
    <row r="610" ht="15.75" customHeight="1">
      <c r="C610" s="74"/>
      <c r="E610" s="28"/>
      <c r="G610" s="74"/>
    </row>
    <row r="611" ht="15.75" customHeight="1">
      <c r="C611" s="74"/>
      <c r="E611" s="28"/>
      <c r="G611" s="74"/>
    </row>
    <row r="612" ht="15.75" customHeight="1">
      <c r="C612" s="74"/>
      <c r="E612" s="28"/>
      <c r="G612" s="74"/>
    </row>
    <row r="613" ht="15.75" customHeight="1">
      <c r="C613" s="74"/>
      <c r="E613" s="28"/>
      <c r="G613" s="74"/>
    </row>
    <row r="614" ht="15.75" customHeight="1">
      <c r="C614" s="74"/>
      <c r="E614" s="28"/>
      <c r="G614" s="74"/>
    </row>
    <row r="615" ht="15.75" customHeight="1">
      <c r="C615" s="74"/>
      <c r="E615" s="28"/>
      <c r="G615" s="74"/>
    </row>
    <row r="616" ht="15.75" customHeight="1">
      <c r="C616" s="74"/>
      <c r="E616" s="28"/>
      <c r="G616" s="74"/>
    </row>
    <row r="617" ht="15.75" customHeight="1">
      <c r="C617" s="74"/>
      <c r="E617" s="28"/>
      <c r="G617" s="74"/>
    </row>
    <row r="618" ht="15.75" customHeight="1">
      <c r="C618" s="74"/>
      <c r="E618" s="28"/>
      <c r="G618" s="74"/>
    </row>
    <row r="619" ht="15.75" customHeight="1">
      <c r="C619" s="74"/>
      <c r="E619" s="28"/>
      <c r="G619" s="74"/>
    </row>
    <row r="620" ht="15.75" customHeight="1">
      <c r="C620" s="74"/>
      <c r="E620" s="28"/>
      <c r="G620" s="74"/>
    </row>
    <row r="621" ht="15.75" customHeight="1">
      <c r="C621" s="74"/>
      <c r="E621" s="28"/>
      <c r="G621" s="74"/>
    </row>
    <row r="622" ht="15.75" customHeight="1">
      <c r="C622" s="74"/>
      <c r="E622" s="28"/>
      <c r="G622" s="74"/>
    </row>
    <row r="623" ht="15.75" customHeight="1">
      <c r="C623" s="74"/>
      <c r="E623" s="28"/>
      <c r="G623" s="74"/>
    </row>
    <row r="624" ht="15.75" customHeight="1">
      <c r="C624" s="74"/>
      <c r="E624" s="28"/>
      <c r="G624" s="74"/>
    </row>
    <row r="625" ht="15.75" customHeight="1">
      <c r="C625" s="74"/>
      <c r="E625" s="28"/>
      <c r="G625" s="74"/>
    </row>
    <row r="626" ht="15.75" customHeight="1">
      <c r="C626" s="74"/>
      <c r="E626" s="28"/>
      <c r="G626" s="74"/>
    </row>
    <row r="627" ht="15.75" customHeight="1">
      <c r="C627" s="74"/>
      <c r="E627" s="28"/>
      <c r="G627" s="74"/>
    </row>
    <row r="628" ht="15.75" customHeight="1">
      <c r="C628" s="74"/>
      <c r="E628" s="28"/>
      <c r="G628" s="74"/>
    </row>
    <row r="629" ht="15.75" customHeight="1">
      <c r="C629" s="74"/>
      <c r="E629" s="28"/>
      <c r="G629" s="74"/>
    </row>
    <row r="630" ht="15.75" customHeight="1">
      <c r="C630" s="74"/>
      <c r="E630" s="28"/>
      <c r="G630" s="74"/>
    </row>
    <row r="631" ht="15.75" customHeight="1">
      <c r="C631" s="74"/>
      <c r="E631" s="28"/>
      <c r="G631" s="74"/>
    </row>
    <row r="632" ht="15.75" customHeight="1">
      <c r="C632" s="74"/>
      <c r="E632" s="28"/>
      <c r="G632" s="74"/>
    </row>
    <row r="633" ht="15.75" customHeight="1">
      <c r="C633" s="74"/>
      <c r="E633" s="28"/>
      <c r="G633" s="74"/>
    </row>
    <row r="634" ht="15.75" customHeight="1">
      <c r="C634" s="74"/>
      <c r="E634" s="28"/>
      <c r="G634" s="74"/>
    </row>
    <row r="635" ht="15.75" customHeight="1">
      <c r="C635" s="74"/>
      <c r="E635" s="28"/>
      <c r="G635" s="74"/>
    </row>
    <row r="636" ht="15.75" customHeight="1">
      <c r="C636" s="74"/>
      <c r="E636" s="28"/>
      <c r="G636" s="74"/>
    </row>
    <row r="637" ht="15.75" customHeight="1">
      <c r="C637" s="74"/>
      <c r="E637" s="28"/>
      <c r="G637" s="74"/>
    </row>
    <row r="638" ht="15.75" customHeight="1">
      <c r="C638" s="74"/>
      <c r="E638" s="28"/>
      <c r="G638" s="74"/>
    </row>
    <row r="639" ht="15.75" customHeight="1">
      <c r="C639" s="74"/>
      <c r="E639" s="28"/>
      <c r="G639" s="74"/>
    </row>
    <row r="640" ht="15.75" customHeight="1">
      <c r="C640" s="74"/>
      <c r="E640" s="28"/>
      <c r="G640" s="74"/>
    </row>
    <row r="641" ht="15.75" customHeight="1">
      <c r="C641" s="74"/>
      <c r="E641" s="28"/>
      <c r="G641" s="74"/>
    </row>
    <row r="642" ht="15.75" customHeight="1">
      <c r="C642" s="74"/>
      <c r="E642" s="28"/>
      <c r="G642" s="74"/>
    </row>
    <row r="643" ht="15.75" customHeight="1">
      <c r="C643" s="74"/>
      <c r="E643" s="28"/>
      <c r="G643" s="74"/>
    </row>
    <row r="644" ht="15.75" customHeight="1">
      <c r="C644" s="74"/>
      <c r="E644" s="28"/>
      <c r="G644" s="74"/>
    </row>
    <row r="645" ht="15.75" customHeight="1">
      <c r="C645" s="74"/>
      <c r="E645" s="28"/>
      <c r="G645" s="74"/>
    </row>
    <row r="646" ht="15.75" customHeight="1">
      <c r="C646" s="74"/>
      <c r="E646" s="28"/>
      <c r="G646" s="74"/>
    </row>
    <row r="647" ht="15.75" customHeight="1">
      <c r="C647" s="74"/>
      <c r="E647" s="28"/>
      <c r="G647" s="74"/>
    </row>
    <row r="648" ht="15.75" customHeight="1">
      <c r="C648" s="74"/>
      <c r="E648" s="28"/>
      <c r="G648" s="74"/>
    </row>
    <row r="649" ht="15.75" customHeight="1">
      <c r="C649" s="74"/>
      <c r="E649" s="28"/>
      <c r="G649" s="74"/>
    </row>
    <row r="650" ht="15.75" customHeight="1">
      <c r="C650" s="74"/>
      <c r="E650" s="28"/>
      <c r="G650" s="74"/>
    </row>
    <row r="651" ht="15.75" customHeight="1">
      <c r="C651" s="74"/>
      <c r="E651" s="28"/>
      <c r="G651" s="74"/>
    </row>
    <row r="652" ht="15.75" customHeight="1">
      <c r="C652" s="74"/>
      <c r="E652" s="28"/>
      <c r="G652" s="74"/>
    </row>
    <row r="653" ht="15.75" customHeight="1">
      <c r="C653" s="74"/>
      <c r="E653" s="28"/>
      <c r="G653" s="74"/>
    </row>
    <row r="654" ht="15.75" customHeight="1">
      <c r="C654" s="74"/>
      <c r="E654" s="28"/>
      <c r="G654" s="74"/>
    </row>
    <row r="655" ht="15.75" customHeight="1">
      <c r="C655" s="74"/>
      <c r="E655" s="28"/>
      <c r="G655" s="74"/>
    </row>
    <row r="656" ht="15.75" customHeight="1">
      <c r="C656" s="74"/>
      <c r="E656" s="28"/>
      <c r="G656" s="74"/>
    </row>
    <row r="657" ht="15.75" customHeight="1">
      <c r="C657" s="74"/>
      <c r="E657" s="28"/>
      <c r="G657" s="74"/>
    </row>
    <row r="658" ht="15.75" customHeight="1">
      <c r="C658" s="74"/>
      <c r="E658" s="28"/>
      <c r="G658" s="74"/>
    </row>
    <row r="659" ht="15.75" customHeight="1">
      <c r="C659" s="74"/>
      <c r="E659" s="28"/>
      <c r="G659" s="74"/>
    </row>
    <row r="660" ht="15.75" customHeight="1">
      <c r="C660" s="74"/>
      <c r="E660" s="28"/>
      <c r="G660" s="74"/>
    </row>
    <row r="661" ht="15.75" customHeight="1">
      <c r="C661" s="74"/>
      <c r="E661" s="28"/>
      <c r="G661" s="74"/>
    </row>
    <row r="662" ht="15.75" customHeight="1">
      <c r="C662" s="74"/>
      <c r="E662" s="28"/>
      <c r="G662" s="74"/>
    </row>
    <row r="663" ht="15.75" customHeight="1">
      <c r="C663" s="74"/>
      <c r="E663" s="28"/>
      <c r="G663" s="74"/>
    </row>
    <row r="664" ht="15.75" customHeight="1">
      <c r="C664" s="74"/>
      <c r="E664" s="28"/>
      <c r="G664" s="74"/>
    </row>
    <row r="665" ht="15.75" customHeight="1">
      <c r="C665" s="74"/>
      <c r="E665" s="28"/>
      <c r="G665" s="74"/>
    </row>
    <row r="666" ht="15.75" customHeight="1">
      <c r="C666" s="74"/>
      <c r="E666" s="28"/>
      <c r="G666" s="74"/>
    </row>
    <row r="667" ht="15.75" customHeight="1">
      <c r="C667" s="74"/>
      <c r="E667" s="28"/>
      <c r="G667" s="74"/>
    </row>
    <row r="668" ht="15.75" customHeight="1">
      <c r="C668" s="74"/>
      <c r="E668" s="28"/>
      <c r="G668" s="74"/>
    </row>
    <row r="669" ht="15.75" customHeight="1">
      <c r="C669" s="74"/>
      <c r="E669" s="28"/>
      <c r="G669" s="74"/>
    </row>
    <row r="670" ht="15.75" customHeight="1">
      <c r="C670" s="74"/>
      <c r="E670" s="28"/>
      <c r="G670" s="74"/>
    </row>
    <row r="671" ht="15.75" customHeight="1">
      <c r="C671" s="74"/>
      <c r="E671" s="28"/>
      <c r="G671" s="74"/>
    </row>
    <row r="672" ht="15.75" customHeight="1">
      <c r="C672" s="74"/>
      <c r="E672" s="28"/>
      <c r="G672" s="74"/>
    </row>
    <row r="673" ht="15.75" customHeight="1">
      <c r="C673" s="74"/>
      <c r="E673" s="28"/>
      <c r="G673" s="74"/>
    </row>
    <row r="674" ht="15.75" customHeight="1">
      <c r="C674" s="74"/>
      <c r="E674" s="28"/>
      <c r="G674" s="74"/>
    </row>
    <row r="675" ht="15.75" customHeight="1">
      <c r="C675" s="74"/>
      <c r="E675" s="28"/>
      <c r="G675" s="74"/>
    </row>
    <row r="676" ht="15.75" customHeight="1">
      <c r="C676" s="74"/>
      <c r="E676" s="28"/>
      <c r="G676" s="74"/>
    </row>
    <row r="677" ht="15.75" customHeight="1">
      <c r="C677" s="74"/>
      <c r="E677" s="28"/>
      <c r="G677" s="74"/>
    </row>
    <row r="678" ht="15.75" customHeight="1">
      <c r="C678" s="74"/>
      <c r="E678" s="28"/>
      <c r="G678" s="74"/>
    </row>
    <row r="679" ht="15.75" customHeight="1">
      <c r="C679" s="74"/>
      <c r="E679" s="28"/>
      <c r="G679" s="74"/>
    </row>
    <row r="680" ht="15.75" customHeight="1">
      <c r="C680" s="74"/>
      <c r="E680" s="28"/>
      <c r="G680" s="74"/>
    </row>
    <row r="681" ht="15.75" customHeight="1">
      <c r="C681" s="74"/>
      <c r="E681" s="28"/>
      <c r="G681" s="74"/>
    </row>
    <row r="682" ht="15.75" customHeight="1">
      <c r="C682" s="74"/>
      <c r="E682" s="28"/>
      <c r="G682" s="74"/>
    </row>
    <row r="683" ht="15.75" customHeight="1">
      <c r="C683" s="74"/>
      <c r="E683" s="28"/>
      <c r="G683" s="74"/>
    </row>
    <row r="684" ht="15.75" customHeight="1">
      <c r="C684" s="74"/>
      <c r="E684" s="28"/>
      <c r="G684" s="74"/>
    </row>
    <row r="685" ht="15.75" customHeight="1">
      <c r="C685" s="74"/>
      <c r="E685" s="28"/>
      <c r="G685" s="74"/>
    </row>
    <row r="686" ht="15.75" customHeight="1">
      <c r="C686" s="74"/>
      <c r="E686" s="28"/>
      <c r="G686" s="74"/>
    </row>
    <row r="687" ht="15.75" customHeight="1">
      <c r="C687" s="74"/>
      <c r="E687" s="28"/>
      <c r="G687" s="74"/>
    </row>
    <row r="688" ht="15.75" customHeight="1">
      <c r="C688" s="74"/>
      <c r="E688" s="28"/>
      <c r="G688" s="74"/>
    </row>
    <row r="689" ht="15.75" customHeight="1">
      <c r="C689" s="74"/>
      <c r="E689" s="28"/>
      <c r="G689" s="74"/>
    </row>
    <row r="690" ht="15.75" customHeight="1">
      <c r="C690" s="74"/>
      <c r="E690" s="28"/>
      <c r="G690" s="74"/>
    </row>
    <row r="691" ht="15.75" customHeight="1">
      <c r="C691" s="74"/>
      <c r="E691" s="28"/>
      <c r="G691" s="74"/>
    </row>
    <row r="692" ht="15.75" customHeight="1">
      <c r="C692" s="74"/>
      <c r="E692" s="28"/>
      <c r="G692" s="74"/>
    </row>
    <row r="693" ht="15.75" customHeight="1">
      <c r="C693" s="74"/>
      <c r="E693" s="28"/>
      <c r="G693" s="74"/>
    </row>
    <row r="694" ht="15.75" customHeight="1">
      <c r="C694" s="74"/>
      <c r="E694" s="28"/>
      <c r="G694" s="74"/>
    </row>
    <row r="695" ht="15.75" customHeight="1">
      <c r="C695" s="74"/>
      <c r="E695" s="28"/>
      <c r="G695" s="74"/>
    </row>
    <row r="696" ht="15.75" customHeight="1">
      <c r="C696" s="74"/>
      <c r="E696" s="28"/>
      <c r="G696" s="74"/>
    </row>
    <row r="697" ht="15.75" customHeight="1">
      <c r="C697" s="74"/>
      <c r="E697" s="28"/>
      <c r="G697" s="74"/>
    </row>
    <row r="698" ht="15.75" customHeight="1">
      <c r="C698" s="74"/>
      <c r="E698" s="28"/>
      <c r="G698" s="74"/>
    </row>
    <row r="699" ht="15.75" customHeight="1">
      <c r="C699" s="74"/>
      <c r="E699" s="28"/>
      <c r="G699" s="74"/>
    </row>
    <row r="700" ht="15.75" customHeight="1">
      <c r="C700" s="74"/>
      <c r="E700" s="28"/>
      <c r="G700" s="74"/>
    </row>
    <row r="701" ht="15.75" customHeight="1">
      <c r="C701" s="74"/>
      <c r="E701" s="28"/>
      <c r="G701" s="74"/>
    </row>
    <row r="702" ht="15.75" customHeight="1">
      <c r="C702" s="74"/>
      <c r="E702" s="28"/>
      <c r="G702" s="74"/>
    </row>
    <row r="703" ht="15.75" customHeight="1">
      <c r="C703" s="74"/>
      <c r="E703" s="28"/>
      <c r="G703" s="74"/>
    </row>
    <row r="704" ht="15.75" customHeight="1">
      <c r="C704" s="74"/>
      <c r="E704" s="28"/>
      <c r="G704" s="74"/>
    </row>
    <row r="705" ht="15.75" customHeight="1">
      <c r="C705" s="74"/>
      <c r="E705" s="28"/>
      <c r="G705" s="74"/>
    </row>
    <row r="706" ht="15.75" customHeight="1">
      <c r="C706" s="74"/>
      <c r="E706" s="28"/>
      <c r="G706" s="74"/>
    </row>
    <row r="707" ht="15.75" customHeight="1">
      <c r="C707" s="74"/>
      <c r="E707" s="28"/>
      <c r="G707" s="74"/>
    </row>
    <row r="708" ht="15.75" customHeight="1">
      <c r="C708" s="74"/>
      <c r="E708" s="28"/>
      <c r="G708" s="74"/>
    </row>
    <row r="709" ht="15.75" customHeight="1">
      <c r="C709" s="74"/>
      <c r="E709" s="28"/>
      <c r="G709" s="74"/>
    </row>
    <row r="710" ht="15.75" customHeight="1">
      <c r="C710" s="74"/>
      <c r="E710" s="28"/>
      <c r="G710" s="74"/>
    </row>
    <row r="711" ht="15.75" customHeight="1">
      <c r="C711" s="74"/>
      <c r="E711" s="28"/>
      <c r="G711" s="74"/>
    </row>
    <row r="712" ht="15.75" customHeight="1">
      <c r="C712" s="74"/>
      <c r="E712" s="28"/>
      <c r="G712" s="74"/>
    </row>
    <row r="713" ht="15.75" customHeight="1">
      <c r="C713" s="74"/>
      <c r="E713" s="28"/>
      <c r="G713" s="74"/>
    </row>
    <row r="714" ht="15.75" customHeight="1">
      <c r="C714" s="74"/>
      <c r="E714" s="28"/>
      <c r="G714" s="74"/>
    </row>
    <row r="715" ht="15.75" customHeight="1">
      <c r="C715" s="74"/>
      <c r="E715" s="28"/>
      <c r="G715" s="74"/>
    </row>
    <row r="716" ht="15.75" customHeight="1">
      <c r="C716" s="74"/>
      <c r="E716" s="28"/>
      <c r="G716" s="74"/>
    </row>
    <row r="717" ht="15.75" customHeight="1">
      <c r="C717" s="74"/>
      <c r="E717" s="28"/>
      <c r="G717" s="74"/>
    </row>
    <row r="718" ht="15.75" customHeight="1">
      <c r="C718" s="74"/>
      <c r="E718" s="28"/>
      <c r="G718" s="74"/>
    </row>
    <row r="719" ht="15.75" customHeight="1">
      <c r="C719" s="74"/>
      <c r="E719" s="28"/>
      <c r="G719" s="74"/>
    </row>
    <row r="720" ht="15.75" customHeight="1">
      <c r="C720" s="74"/>
      <c r="E720" s="28"/>
      <c r="G720" s="74"/>
    </row>
    <row r="721" ht="15.75" customHeight="1">
      <c r="C721" s="74"/>
      <c r="E721" s="28"/>
      <c r="G721" s="74"/>
    </row>
    <row r="722" ht="15.75" customHeight="1">
      <c r="C722" s="74"/>
      <c r="E722" s="28"/>
      <c r="G722" s="74"/>
    </row>
    <row r="723" ht="15.75" customHeight="1">
      <c r="C723" s="74"/>
      <c r="E723" s="28"/>
      <c r="G723" s="74"/>
    </row>
    <row r="724" ht="15.75" customHeight="1">
      <c r="C724" s="74"/>
      <c r="E724" s="28"/>
      <c r="G724" s="74"/>
    </row>
    <row r="725" ht="15.75" customHeight="1">
      <c r="C725" s="74"/>
      <c r="E725" s="28"/>
      <c r="G725" s="74"/>
    </row>
    <row r="726" ht="15.75" customHeight="1">
      <c r="C726" s="74"/>
      <c r="E726" s="28"/>
      <c r="G726" s="74"/>
    </row>
    <row r="727" ht="15.75" customHeight="1">
      <c r="C727" s="74"/>
      <c r="E727" s="28"/>
      <c r="G727" s="74"/>
    </row>
    <row r="728" ht="15.75" customHeight="1">
      <c r="C728" s="74"/>
      <c r="E728" s="28"/>
      <c r="G728" s="74"/>
    </row>
    <row r="729" ht="15.75" customHeight="1">
      <c r="C729" s="74"/>
      <c r="E729" s="28"/>
      <c r="G729" s="74"/>
    </row>
    <row r="730" ht="15.75" customHeight="1">
      <c r="C730" s="74"/>
      <c r="E730" s="28"/>
      <c r="G730" s="74"/>
    </row>
    <row r="731" ht="15.75" customHeight="1">
      <c r="C731" s="74"/>
      <c r="E731" s="28"/>
      <c r="G731" s="74"/>
    </row>
    <row r="732" ht="15.75" customHeight="1">
      <c r="C732" s="74"/>
      <c r="E732" s="28"/>
      <c r="G732" s="74"/>
    </row>
    <row r="733" ht="15.75" customHeight="1">
      <c r="C733" s="74"/>
      <c r="E733" s="28"/>
      <c r="G733" s="74"/>
    </row>
    <row r="734" ht="15.75" customHeight="1">
      <c r="C734" s="74"/>
      <c r="E734" s="28"/>
      <c r="G734" s="74"/>
    </row>
    <row r="735" ht="15.75" customHeight="1">
      <c r="C735" s="74"/>
      <c r="E735" s="28"/>
      <c r="G735" s="74"/>
    </row>
    <row r="736" ht="15.75" customHeight="1">
      <c r="C736" s="74"/>
      <c r="E736" s="28"/>
      <c r="G736" s="74"/>
    </row>
    <row r="737" ht="15.75" customHeight="1">
      <c r="C737" s="74"/>
      <c r="E737" s="28"/>
      <c r="G737" s="74"/>
    </row>
    <row r="738" ht="15.75" customHeight="1">
      <c r="C738" s="74"/>
      <c r="E738" s="28"/>
      <c r="G738" s="74"/>
    </row>
    <row r="739" ht="15.75" customHeight="1">
      <c r="C739" s="74"/>
      <c r="E739" s="28"/>
      <c r="G739" s="74"/>
    </row>
    <row r="740" ht="15.75" customHeight="1">
      <c r="C740" s="74"/>
      <c r="E740" s="28"/>
      <c r="G740" s="74"/>
    </row>
    <row r="741" ht="15.75" customHeight="1">
      <c r="C741" s="74"/>
      <c r="E741" s="28"/>
      <c r="G741" s="74"/>
    </row>
    <row r="742" ht="15.75" customHeight="1">
      <c r="C742" s="74"/>
      <c r="E742" s="28"/>
      <c r="G742" s="74"/>
    </row>
    <row r="743" ht="15.75" customHeight="1">
      <c r="C743" s="74"/>
      <c r="E743" s="28"/>
      <c r="G743" s="74"/>
    </row>
    <row r="744" ht="15.75" customHeight="1">
      <c r="C744" s="74"/>
      <c r="E744" s="28"/>
      <c r="G744" s="74"/>
    </row>
    <row r="745" ht="15.75" customHeight="1">
      <c r="C745" s="74"/>
      <c r="E745" s="28"/>
      <c r="G745" s="74"/>
    </row>
    <row r="746" ht="15.75" customHeight="1">
      <c r="C746" s="74"/>
      <c r="E746" s="28"/>
      <c r="G746" s="74"/>
    </row>
    <row r="747" ht="15.75" customHeight="1">
      <c r="C747" s="74"/>
      <c r="E747" s="28"/>
      <c r="G747" s="74"/>
    </row>
    <row r="748" ht="15.75" customHeight="1">
      <c r="C748" s="74"/>
      <c r="E748" s="28"/>
      <c r="G748" s="74"/>
    </row>
    <row r="749" ht="15.75" customHeight="1">
      <c r="C749" s="74"/>
      <c r="E749" s="28"/>
      <c r="G749" s="74"/>
    </row>
    <row r="750" ht="15.75" customHeight="1">
      <c r="C750" s="74"/>
      <c r="E750" s="28"/>
      <c r="G750" s="74"/>
    </row>
    <row r="751" ht="15.75" customHeight="1">
      <c r="C751" s="74"/>
      <c r="E751" s="28"/>
      <c r="G751" s="74"/>
    </row>
    <row r="752" ht="15.75" customHeight="1">
      <c r="C752" s="74"/>
      <c r="E752" s="28"/>
      <c r="G752" s="74"/>
    </row>
    <row r="753" ht="15.75" customHeight="1">
      <c r="C753" s="74"/>
      <c r="E753" s="28"/>
      <c r="G753" s="74"/>
    </row>
    <row r="754" ht="15.75" customHeight="1">
      <c r="C754" s="74"/>
      <c r="E754" s="28"/>
      <c r="G754" s="74"/>
    </row>
    <row r="755" ht="15.75" customHeight="1">
      <c r="C755" s="74"/>
      <c r="E755" s="28"/>
      <c r="G755" s="74"/>
    </row>
    <row r="756" ht="15.75" customHeight="1">
      <c r="C756" s="74"/>
      <c r="E756" s="28"/>
      <c r="G756" s="74"/>
    </row>
    <row r="757" ht="15.75" customHeight="1">
      <c r="C757" s="74"/>
      <c r="E757" s="28"/>
      <c r="G757" s="74"/>
    </row>
    <row r="758" ht="15.75" customHeight="1">
      <c r="C758" s="74"/>
      <c r="E758" s="28"/>
      <c r="G758" s="74"/>
    </row>
    <row r="759" ht="15.75" customHeight="1">
      <c r="C759" s="74"/>
      <c r="E759" s="28"/>
      <c r="G759" s="74"/>
    </row>
    <row r="760" ht="15.75" customHeight="1">
      <c r="C760" s="74"/>
      <c r="E760" s="28"/>
      <c r="G760" s="74"/>
    </row>
    <row r="761" ht="15.75" customHeight="1">
      <c r="C761" s="74"/>
      <c r="E761" s="28"/>
      <c r="G761" s="74"/>
    </row>
    <row r="762" ht="15.75" customHeight="1">
      <c r="C762" s="74"/>
      <c r="E762" s="28"/>
      <c r="G762" s="74"/>
    </row>
    <row r="763" ht="15.75" customHeight="1">
      <c r="C763" s="74"/>
      <c r="E763" s="28"/>
      <c r="G763" s="74"/>
    </row>
    <row r="764" ht="15.75" customHeight="1">
      <c r="C764" s="74"/>
      <c r="E764" s="28"/>
      <c r="G764" s="74"/>
    </row>
    <row r="765" ht="15.75" customHeight="1">
      <c r="C765" s="74"/>
      <c r="E765" s="28"/>
      <c r="G765" s="74"/>
    </row>
    <row r="766" ht="15.75" customHeight="1">
      <c r="C766" s="74"/>
      <c r="E766" s="28"/>
      <c r="G766" s="74"/>
    </row>
    <row r="767" ht="15.75" customHeight="1">
      <c r="C767" s="74"/>
      <c r="E767" s="28"/>
      <c r="G767" s="74"/>
    </row>
    <row r="768" ht="15.75" customHeight="1">
      <c r="C768" s="74"/>
      <c r="E768" s="28"/>
      <c r="G768" s="74"/>
    </row>
    <row r="769" ht="15.75" customHeight="1">
      <c r="C769" s="74"/>
      <c r="E769" s="28"/>
      <c r="G769" s="74"/>
    </row>
    <row r="770" ht="15.75" customHeight="1">
      <c r="C770" s="74"/>
      <c r="E770" s="28"/>
      <c r="G770" s="74"/>
    </row>
    <row r="771" ht="15.75" customHeight="1">
      <c r="C771" s="74"/>
      <c r="E771" s="28"/>
      <c r="G771" s="74"/>
    </row>
    <row r="772" ht="15.75" customHeight="1">
      <c r="C772" s="74"/>
      <c r="E772" s="28"/>
      <c r="G772" s="74"/>
    </row>
    <row r="773" ht="15.75" customHeight="1">
      <c r="C773" s="74"/>
      <c r="E773" s="28"/>
      <c r="G773" s="74"/>
    </row>
    <row r="774" ht="15.75" customHeight="1">
      <c r="C774" s="74"/>
      <c r="E774" s="28"/>
      <c r="G774" s="74"/>
    </row>
    <row r="775" ht="15.75" customHeight="1">
      <c r="C775" s="74"/>
      <c r="E775" s="28"/>
      <c r="G775" s="74"/>
    </row>
    <row r="776" ht="15.75" customHeight="1">
      <c r="C776" s="74"/>
      <c r="E776" s="28"/>
      <c r="G776" s="74"/>
    </row>
    <row r="777" ht="15.75" customHeight="1">
      <c r="C777" s="74"/>
      <c r="E777" s="28"/>
      <c r="G777" s="74"/>
    </row>
    <row r="778" ht="15.75" customHeight="1">
      <c r="C778" s="74"/>
      <c r="E778" s="28"/>
      <c r="G778" s="74"/>
    </row>
    <row r="779" ht="15.75" customHeight="1">
      <c r="C779" s="74"/>
      <c r="E779" s="28"/>
      <c r="G779" s="74"/>
    </row>
    <row r="780" ht="15.75" customHeight="1">
      <c r="C780" s="74"/>
      <c r="E780" s="28"/>
      <c r="G780" s="74"/>
    </row>
    <row r="781" ht="15.75" customHeight="1">
      <c r="C781" s="74"/>
      <c r="E781" s="28"/>
      <c r="G781" s="74"/>
    </row>
    <row r="782" ht="15.75" customHeight="1">
      <c r="C782" s="74"/>
      <c r="E782" s="28"/>
      <c r="G782" s="74"/>
    </row>
    <row r="783" ht="15.75" customHeight="1">
      <c r="C783" s="74"/>
      <c r="E783" s="28"/>
      <c r="G783" s="74"/>
    </row>
    <row r="784" ht="15.75" customHeight="1">
      <c r="C784" s="74"/>
      <c r="E784" s="28"/>
      <c r="G784" s="74"/>
    </row>
    <row r="785" ht="15.75" customHeight="1">
      <c r="C785" s="74"/>
      <c r="E785" s="28"/>
      <c r="G785" s="74"/>
    </row>
    <row r="786" ht="15.75" customHeight="1">
      <c r="C786" s="74"/>
      <c r="E786" s="28"/>
      <c r="G786" s="74"/>
    </row>
    <row r="787" ht="15.75" customHeight="1">
      <c r="C787" s="74"/>
      <c r="E787" s="28"/>
      <c r="G787" s="74"/>
    </row>
    <row r="788" ht="15.75" customHeight="1">
      <c r="C788" s="74"/>
      <c r="E788" s="28"/>
      <c r="G788" s="74"/>
    </row>
    <row r="789" ht="15.75" customHeight="1">
      <c r="C789" s="74"/>
      <c r="E789" s="28"/>
      <c r="G789" s="74"/>
    </row>
    <row r="790" ht="15.75" customHeight="1">
      <c r="C790" s="74"/>
      <c r="E790" s="28"/>
      <c r="G790" s="74"/>
    </row>
    <row r="791" ht="15.75" customHeight="1">
      <c r="C791" s="74"/>
      <c r="E791" s="28"/>
      <c r="G791" s="74"/>
    </row>
    <row r="792" ht="15.75" customHeight="1">
      <c r="C792" s="74"/>
      <c r="E792" s="28"/>
      <c r="G792" s="74"/>
    </row>
    <row r="793" ht="15.75" customHeight="1">
      <c r="C793" s="74"/>
      <c r="E793" s="28"/>
      <c r="G793" s="74"/>
    </row>
    <row r="794" ht="15.75" customHeight="1">
      <c r="C794" s="74"/>
      <c r="E794" s="28"/>
      <c r="G794" s="74"/>
    </row>
    <row r="795" ht="15.75" customHeight="1">
      <c r="C795" s="74"/>
      <c r="E795" s="28"/>
      <c r="G795" s="74"/>
    </row>
    <row r="796" ht="15.75" customHeight="1">
      <c r="C796" s="74"/>
      <c r="E796" s="28"/>
      <c r="G796" s="74"/>
    </row>
    <row r="797" ht="15.75" customHeight="1">
      <c r="C797" s="74"/>
      <c r="E797" s="28"/>
      <c r="G797" s="74"/>
    </row>
    <row r="798" ht="15.75" customHeight="1">
      <c r="C798" s="74"/>
      <c r="E798" s="28"/>
      <c r="G798" s="74"/>
    </row>
    <row r="799" ht="15.75" customHeight="1">
      <c r="C799" s="74"/>
      <c r="E799" s="28"/>
      <c r="G799" s="74"/>
    </row>
    <row r="800" ht="15.75" customHeight="1">
      <c r="C800" s="74"/>
      <c r="E800" s="28"/>
      <c r="G800" s="74"/>
    </row>
    <row r="801" ht="15.75" customHeight="1">
      <c r="C801" s="74"/>
      <c r="E801" s="28"/>
      <c r="G801" s="74"/>
    </row>
    <row r="802" ht="15.75" customHeight="1">
      <c r="C802" s="74"/>
      <c r="E802" s="28"/>
      <c r="G802" s="74"/>
    </row>
    <row r="803" ht="15.75" customHeight="1">
      <c r="C803" s="74"/>
      <c r="E803" s="28"/>
      <c r="G803" s="74"/>
    </row>
    <row r="804" ht="15.75" customHeight="1">
      <c r="C804" s="74"/>
      <c r="E804" s="28"/>
      <c r="G804" s="74"/>
    </row>
    <row r="805" ht="15.75" customHeight="1">
      <c r="C805" s="74"/>
      <c r="E805" s="28"/>
      <c r="G805" s="74"/>
    </row>
    <row r="806" ht="15.75" customHeight="1">
      <c r="C806" s="74"/>
      <c r="E806" s="28"/>
      <c r="G806" s="74"/>
    </row>
    <row r="807" ht="15.75" customHeight="1">
      <c r="C807" s="74"/>
      <c r="E807" s="28"/>
      <c r="G807" s="74"/>
    </row>
    <row r="808" ht="15.75" customHeight="1">
      <c r="C808" s="74"/>
      <c r="E808" s="28"/>
      <c r="G808" s="74"/>
    </row>
    <row r="809" ht="15.75" customHeight="1">
      <c r="C809" s="74"/>
      <c r="E809" s="28"/>
      <c r="G809" s="74"/>
    </row>
    <row r="810" ht="15.75" customHeight="1">
      <c r="C810" s="74"/>
      <c r="E810" s="28"/>
      <c r="G810" s="74"/>
    </row>
    <row r="811" ht="15.75" customHeight="1">
      <c r="C811" s="74"/>
      <c r="E811" s="28"/>
      <c r="G811" s="74"/>
    </row>
    <row r="812" ht="15.75" customHeight="1">
      <c r="C812" s="74"/>
      <c r="E812" s="28"/>
      <c r="G812" s="74"/>
    </row>
    <row r="813" ht="15.75" customHeight="1">
      <c r="C813" s="74"/>
      <c r="E813" s="28"/>
      <c r="G813" s="74"/>
    </row>
    <row r="814" ht="15.75" customHeight="1">
      <c r="C814" s="74"/>
      <c r="E814" s="28"/>
      <c r="G814" s="74"/>
    </row>
    <row r="815" ht="15.75" customHeight="1">
      <c r="C815" s="74"/>
      <c r="E815" s="28"/>
      <c r="G815" s="74"/>
    </row>
    <row r="816" ht="15.75" customHeight="1">
      <c r="C816" s="74"/>
      <c r="E816" s="28"/>
      <c r="G816" s="74"/>
    </row>
    <row r="817" ht="15.75" customHeight="1">
      <c r="C817" s="74"/>
      <c r="E817" s="28"/>
      <c r="G817" s="74"/>
    </row>
    <row r="818" ht="15.75" customHeight="1">
      <c r="C818" s="74"/>
      <c r="E818" s="28"/>
      <c r="G818" s="74"/>
    </row>
    <row r="819" ht="15.75" customHeight="1">
      <c r="C819" s="74"/>
      <c r="E819" s="28"/>
      <c r="G819" s="74"/>
    </row>
    <row r="820" ht="15.75" customHeight="1">
      <c r="C820" s="74"/>
      <c r="E820" s="28"/>
      <c r="G820" s="74"/>
    </row>
    <row r="821" ht="15.75" customHeight="1">
      <c r="C821" s="74"/>
      <c r="E821" s="28"/>
      <c r="G821" s="74"/>
    </row>
    <row r="822" ht="15.75" customHeight="1">
      <c r="C822" s="74"/>
      <c r="E822" s="28"/>
      <c r="G822" s="74"/>
    </row>
    <row r="823" ht="15.75" customHeight="1">
      <c r="C823" s="74"/>
      <c r="E823" s="28"/>
      <c r="G823" s="74"/>
    </row>
    <row r="824" ht="15.75" customHeight="1">
      <c r="C824" s="74"/>
      <c r="E824" s="28"/>
      <c r="G824" s="74"/>
    </row>
    <row r="825" ht="15.75" customHeight="1">
      <c r="C825" s="74"/>
      <c r="E825" s="28"/>
      <c r="G825" s="74"/>
    </row>
    <row r="826" ht="15.75" customHeight="1">
      <c r="C826" s="74"/>
      <c r="E826" s="28"/>
      <c r="G826" s="74"/>
    </row>
    <row r="827" ht="15.75" customHeight="1">
      <c r="C827" s="74"/>
      <c r="E827" s="28"/>
      <c r="G827" s="74"/>
    </row>
    <row r="828" ht="15.75" customHeight="1">
      <c r="C828" s="74"/>
      <c r="E828" s="28"/>
      <c r="G828" s="74"/>
    </row>
    <row r="829" ht="15.75" customHeight="1">
      <c r="C829" s="74"/>
      <c r="E829" s="28"/>
      <c r="G829" s="74"/>
    </row>
    <row r="830" ht="15.75" customHeight="1">
      <c r="C830" s="74"/>
      <c r="E830" s="28"/>
      <c r="G830" s="74"/>
    </row>
    <row r="831" ht="15.75" customHeight="1">
      <c r="C831" s="74"/>
      <c r="E831" s="28"/>
      <c r="G831" s="74"/>
    </row>
    <row r="832" ht="15.75" customHeight="1">
      <c r="C832" s="74"/>
      <c r="E832" s="28"/>
      <c r="G832" s="74"/>
    </row>
    <row r="833" ht="15.75" customHeight="1">
      <c r="C833" s="74"/>
      <c r="E833" s="28"/>
      <c r="G833" s="74"/>
    </row>
    <row r="834" ht="15.75" customHeight="1">
      <c r="C834" s="74"/>
      <c r="E834" s="28"/>
      <c r="G834" s="74"/>
    </row>
    <row r="835" ht="15.75" customHeight="1">
      <c r="C835" s="74"/>
      <c r="E835" s="28"/>
      <c r="G835" s="74"/>
    </row>
    <row r="836" ht="15.75" customHeight="1">
      <c r="C836" s="74"/>
      <c r="E836" s="28"/>
      <c r="G836" s="74"/>
    </row>
    <row r="837" ht="15.75" customHeight="1">
      <c r="C837" s="74"/>
      <c r="E837" s="28"/>
      <c r="G837" s="74"/>
    </row>
    <row r="838" ht="15.75" customHeight="1">
      <c r="C838" s="74"/>
      <c r="E838" s="28"/>
      <c r="G838" s="74"/>
    </row>
    <row r="839" ht="15.75" customHeight="1">
      <c r="C839" s="74"/>
      <c r="E839" s="28"/>
      <c r="G839" s="74"/>
    </row>
    <row r="840" ht="15.75" customHeight="1">
      <c r="C840" s="74"/>
      <c r="E840" s="28"/>
      <c r="G840" s="74"/>
    </row>
    <row r="841" ht="15.75" customHeight="1">
      <c r="C841" s="74"/>
      <c r="E841" s="28"/>
      <c r="G841" s="74"/>
    </row>
    <row r="842" ht="15.75" customHeight="1">
      <c r="C842" s="74"/>
      <c r="E842" s="28"/>
      <c r="G842" s="74"/>
    </row>
    <row r="843" ht="15.75" customHeight="1">
      <c r="C843" s="74"/>
      <c r="E843" s="28"/>
      <c r="G843" s="74"/>
    </row>
    <row r="844" ht="15.75" customHeight="1">
      <c r="C844" s="74"/>
      <c r="E844" s="28"/>
      <c r="G844" s="74"/>
    </row>
    <row r="845" ht="15.75" customHeight="1">
      <c r="C845" s="74"/>
      <c r="E845" s="28"/>
      <c r="G845" s="74"/>
    </row>
    <row r="846" ht="15.75" customHeight="1">
      <c r="C846" s="74"/>
      <c r="E846" s="28"/>
      <c r="G846" s="74"/>
    </row>
    <row r="847" ht="15.75" customHeight="1">
      <c r="C847" s="74"/>
      <c r="E847" s="28"/>
      <c r="G847" s="74"/>
    </row>
    <row r="848" ht="15.75" customHeight="1">
      <c r="C848" s="74"/>
      <c r="E848" s="28"/>
      <c r="G848" s="74"/>
    </row>
    <row r="849" ht="15.75" customHeight="1">
      <c r="C849" s="74"/>
      <c r="E849" s="28"/>
      <c r="G849" s="74"/>
    </row>
    <row r="850" ht="15.75" customHeight="1">
      <c r="C850" s="74"/>
      <c r="E850" s="28"/>
      <c r="G850" s="74"/>
    </row>
    <row r="851" ht="15.75" customHeight="1">
      <c r="C851" s="74"/>
      <c r="E851" s="28"/>
      <c r="G851" s="74"/>
    </row>
    <row r="852" ht="15.75" customHeight="1">
      <c r="C852" s="74"/>
      <c r="E852" s="28"/>
      <c r="G852" s="74"/>
    </row>
    <row r="853" ht="15.75" customHeight="1">
      <c r="C853" s="74"/>
      <c r="E853" s="28"/>
      <c r="G853" s="74"/>
    </row>
    <row r="854" ht="15.75" customHeight="1">
      <c r="C854" s="74"/>
      <c r="E854" s="28"/>
      <c r="G854" s="74"/>
    </row>
    <row r="855" ht="15.75" customHeight="1">
      <c r="C855" s="74"/>
      <c r="E855" s="28"/>
      <c r="G855" s="74"/>
    </row>
    <row r="856" ht="15.75" customHeight="1">
      <c r="C856" s="74"/>
      <c r="E856" s="28"/>
      <c r="G856" s="74"/>
    </row>
    <row r="857" ht="15.75" customHeight="1">
      <c r="C857" s="74"/>
      <c r="E857" s="28"/>
      <c r="G857" s="74"/>
    </row>
    <row r="858" ht="15.75" customHeight="1">
      <c r="C858" s="74"/>
      <c r="E858" s="28"/>
      <c r="G858" s="74"/>
    </row>
    <row r="859" ht="15.75" customHeight="1">
      <c r="C859" s="74"/>
      <c r="E859" s="28"/>
      <c r="G859" s="74"/>
    </row>
    <row r="860" ht="15.75" customHeight="1">
      <c r="C860" s="74"/>
      <c r="E860" s="28"/>
      <c r="G860" s="74"/>
    </row>
    <row r="861" ht="15.75" customHeight="1">
      <c r="C861" s="74"/>
      <c r="E861" s="28"/>
      <c r="G861" s="74"/>
    </row>
    <row r="862" ht="15.75" customHeight="1">
      <c r="C862" s="74"/>
      <c r="E862" s="28"/>
      <c r="G862" s="74"/>
    </row>
    <row r="863" ht="15.75" customHeight="1">
      <c r="C863" s="74"/>
      <c r="E863" s="28"/>
      <c r="G863" s="74"/>
    </row>
    <row r="864" ht="15.75" customHeight="1">
      <c r="C864" s="74"/>
      <c r="E864" s="28"/>
      <c r="G864" s="74"/>
    </row>
    <row r="865" ht="15.75" customHeight="1">
      <c r="C865" s="74"/>
      <c r="E865" s="28"/>
      <c r="G865" s="74"/>
    </row>
    <row r="866" ht="15.75" customHeight="1">
      <c r="C866" s="74"/>
      <c r="E866" s="28"/>
      <c r="G866" s="74"/>
    </row>
    <row r="867" ht="15.75" customHeight="1">
      <c r="C867" s="74"/>
      <c r="E867" s="28"/>
      <c r="G867" s="74"/>
    </row>
    <row r="868" ht="15.75" customHeight="1">
      <c r="C868" s="74"/>
      <c r="E868" s="28"/>
      <c r="G868" s="74"/>
    </row>
    <row r="869" ht="15.75" customHeight="1">
      <c r="C869" s="74"/>
      <c r="E869" s="28"/>
      <c r="G869" s="74"/>
    </row>
    <row r="870" ht="15.75" customHeight="1">
      <c r="C870" s="74"/>
      <c r="E870" s="28"/>
      <c r="G870" s="74"/>
    </row>
    <row r="871" ht="15.75" customHeight="1">
      <c r="C871" s="74"/>
      <c r="E871" s="28"/>
      <c r="G871" s="74"/>
    </row>
    <row r="872" ht="15.75" customHeight="1">
      <c r="C872" s="74"/>
      <c r="E872" s="28"/>
      <c r="G872" s="74"/>
    </row>
    <row r="873" ht="15.75" customHeight="1">
      <c r="C873" s="74"/>
      <c r="E873" s="28"/>
      <c r="G873" s="74"/>
    </row>
    <row r="874" ht="15.75" customHeight="1">
      <c r="C874" s="74"/>
      <c r="E874" s="28"/>
      <c r="G874" s="74"/>
    </row>
    <row r="875" ht="15.75" customHeight="1">
      <c r="C875" s="74"/>
      <c r="E875" s="28"/>
      <c r="G875" s="74"/>
    </row>
    <row r="876" ht="15.75" customHeight="1">
      <c r="C876" s="74"/>
      <c r="E876" s="28"/>
      <c r="G876" s="74"/>
    </row>
    <row r="877" ht="15.75" customHeight="1">
      <c r="C877" s="74"/>
      <c r="E877" s="28"/>
      <c r="G877" s="74"/>
    </row>
    <row r="878" ht="15.75" customHeight="1">
      <c r="C878" s="74"/>
      <c r="E878" s="28"/>
      <c r="G878" s="74"/>
    </row>
    <row r="879" ht="15.75" customHeight="1">
      <c r="C879" s="74"/>
      <c r="E879" s="28"/>
      <c r="G879" s="74"/>
    </row>
    <row r="880" ht="15.75" customHeight="1">
      <c r="C880" s="74"/>
      <c r="E880" s="28"/>
      <c r="G880" s="74"/>
    </row>
    <row r="881" ht="15.75" customHeight="1">
      <c r="C881" s="74"/>
      <c r="E881" s="28"/>
      <c r="G881" s="74"/>
    </row>
    <row r="882" ht="15.75" customHeight="1">
      <c r="C882" s="74"/>
      <c r="E882" s="28"/>
      <c r="G882" s="74"/>
    </row>
    <row r="883" ht="15.75" customHeight="1">
      <c r="C883" s="74"/>
      <c r="E883" s="28"/>
      <c r="G883" s="74"/>
    </row>
    <row r="884" ht="15.75" customHeight="1">
      <c r="C884" s="74"/>
      <c r="E884" s="28"/>
      <c r="G884" s="74"/>
    </row>
    <row r="885" ht="15.75" customHeight="1">
      <c r="C885" s="74"/>
      <c r="E885" s="28"/>
      <c r="G885" s="74"/>
    </row>
    <row r="886" ht="15.75" customHeight="1">
      <c r="C886" s="74"/>
      <c r="E886" s="28"/>
      <c r="G886" s="74"/>
    </row>
    <row r="887" ht="15.75" customHeight="1">
      <c r="C887" s="74"/>
      <c r="E887" s="28"/>
      <c r="G887" s="74"/>
    </row>
    <row r="888" ht="15.75" customHeight="1">
      <c r="C888" s="74"/>
      <c r="E888" s="28"/>
      <c r="G888" s="74"/>
    </row>
    <row r="889" ht="15.75" customHeight="1">
      <c r="C889" s="74"/>
      <c r="E889" s="28"/>
      <c r="G889" s="74"/>
    </row>
    <row r="890" ht="15.75" customHeight="1">
      <c r="C890" s="74"/>
      <c r="E890" s="28"/>
      <c r="G890" s="74"/>
    </row>
    <row r="891" ht="15.75" customHeight="1">
      <c r="C891" s="74"/>
      <c r="E891" s="28"/>
      <c r="G891" s="74"/>
    </row>
    <row r="892" ht="15.75" customHeight="1">
      <c r="C892" s="74"/>
      <c r="E892" s="28"/>
      <c r="G892" s="74"/>
    </row>
    <row r="893" ht="15.75" customHeight="1">
      <c r="C893" s="74"/>
      <c r="E893" s="28"/>
      <c r="G893" s="74"/>
    </row>
    <row r="894" ht="15.75" customHeight="1">
      <c r="C894" s="74"/>
      <c r="E894" s="28"/>
      <c r="G894" s="74"/>
    </row>
    <row r="895" ht="15.75" customHeight="1">
      <c r="C895" s="74"/>
      <c r="E895" s="28"/>
      <c r="G895" s="74"/>
    </row>
    <row r="896" ht="15.75" customHeight="1">
      <c r="C896" s="74"/>
      <c r="E896" s="28"/>
      <c r="G896" s="74"/>
    </row>
    <row r="897" ht="15.75" customHeight="1">
      <c r="C897" s="74"/>
      <c r="E897" s="28"/>
      <c r="G897" s="74"/>
    </row>
    <row r="898" ht="15.75" customHeight="1">
      <c r="C898" s="74"/>
      <c r="E898" s="28"/>
      <c r="G898" s="74"/>
    </row>
    <row r="899" ht="15.75" customHeight="1">
      <c r="C899" s="74"/>
      <c r="E899" s="28"/>
      <c r="G899" s="74"/>
    </row>
    <row r="900" ht="15.75" customHeight="1">
      <c r="C900" s="74"/>
      <c r="E900" s="28"/>
      <c r="G900" s="74"/>
    </row>
    <row r="901" ht="15.75" customHeight="1">
      <c r="C901" s="74"/>
      <c r="E901" s="28"/>
      <c r="G901" s="74"/>
    </row>
    <row r="902" ht="15.75" customHeight="1">
      <c r="C902" s="74"/>
      <c r="E902" s="28"/>
      <c r="G902" s="74"/>
    </row>
    <row r="903" ht="15.75" customHeight="1">
      <c r="C903" s="74"/>
      <c r="E903" s="28"/>
      <c r="G903" s="74"/>
    </row>
    <row r="904" ht="15.75" customHeight="1">
      <c r="C904" s="74"/>
      <c r="E904" s="28"/>
      <c r="G904" s="74"/>
    </row>
    <row r="905" ht="15.75" customHeight="1">
      <c r="C905" s="74"/>
      <c r="E905" s="28"/>
      <c r="G905" s="74"/>
    </row>
    <row r="906" ht="15.75" customHeight="1">
      <c r="C906" s="74"/>
      <c r="E906" s="28"/>
      <c r="G906" s="74"/>
    </row>
    <row r="907" ht="15.75" customHeight="1">
      <c r="C907" s="74"/>
      <c r="E907" s="28"/>
      <c r="G907" s="74"/>
    </row>
    <row r="908" ht="15.75" customHeight="1">
      <c r="C908" s="74"/>
      <c r="E908" s="28"/>
      <c r="G908" s="74"/>
    </row>
    <row r="909" ht="15.75" customHeight="1">
      <c r="C909" s="74"/>
      <c r="E909" s="28"/>
      <c r="G909" s="74"/>
    </row>
    <row r="910" ht="15.75" customHeight="1">
      <c r="C910" s="74"/>
      <c r="E910" s="28"/>
      <c r="G910" s="74"/>
    </row>
    <row r="911" ht="15.75" customHeight="1">
      <c r="C911" s="74"/>
      <c r="E911" s="28"/>
      <c r="G911" s="74"/>
    </row>
    <row r="912" ht="15.75" customHeight="1">
      <c r="C912" s="74"/>
      <c r="E912" s="28"/>
      <c r="G912" s="74"/>
    </row>
    <row r="913" ht="15.75" customHeight="1">
      <c r="C913" s="74"/>
      <c r="E913" s="28"/>
      <c r="G913" s="74"/>
    </row>
    <row r="914" ht="15.75" customHeight="1">
      <c r="C914" s="74"/>
      <c r="E914" s="28"/>
      <c r="G914" s="74"/>
    </row>
    <row r="915" ht="15.75" customHeight="1">
      <c r="C915" s="74"/>
      <c r="E915" s="28"/>
      <c r="G915" s="74"/>
    </row>
    <row r="916" ht="15.75" customHeight="1">
      <c r="C916" s="74"/>
      <c r="E916" s="28"/>
      <c r="G916" s="74"/>
    </row>
    <row r="917" ht="15.75" customHeight="1">
      <c r="C917" s="74"/>
      <c r="E917" s="28"/>
      <c r="G917" s="74"/>
    </row>
    <row r="918" ht="15.75" customHeight="1">
      <c r="C918" s="74"/>
      <c r="E918" s="28"/>
      <c r="G918" s="74"/>
    </row>
    <row r="919" ht="15.75" customHeight="1">
      <c r="C919" s="74"/>
      <c r="E919" s="28"/>
      <c r="G919" s="74"/>
    </row>
    <row r="920" ht="15.75" customHeight="1">
      <c r="C920" s="74"/>
      <c r="E920" s="28"/>
      <c r="G920" s="74"/>
    </row>
    <row r="921" ht="15.75" customHeight="1">
      <c r="C921" s="74"/>
      <c r="E921" s="28"/>
      <c r="G921" s="74"/>
    </row>
    <row r="922" ht="15.75" customHeight="1">
      <c r="C922" s="74"/>
      <c r="E922" s="28"/>
      <c r="G922" s="74"/>
    </row>
    <row r="923" ht="15.75" customHeight="1">
      <c r="C923" s="74"/>
      <c r="E923" s="28"/>
      <c r="G923" s="74"/>
    </row>
    <row r="924" ht="15.75" customHeight="1">
      <c r="C924" s="74"/>
      <c r="E924" s="28"/>
      <c r="G924" s="74"/>
    </row>
    <row r="925" ht="15.75" customHeight="1">
      <c r="C925" s="74"/>
      <c r="E925" s="28"/>
      <c r="G925" s="74"/>
    </row>
    <row r="926" ht="15.75" customHeight="1">
      <c r="C926" s="74"/>
      <c r="E926" s="28"/>
      <c r="G926" s="74"/>
    </row>
    <row r="927" ht="15.75" customHeight="1">
      <c r="C927" s="74"/>
      <c r="E927" s="28"/>
      <c r="G927" s="74"/>
    </row>
    <row r="928" ht="15.75" customHeight="1">
      <c r="C928" s="74"/>
      <c r="E928" s="28"/>
      <c r="G928" s="74"/>
    </row>
    <row r="929" ht="15.75" customHeight="1">
      <c r="C929" s="74"/>
      <c r="E929" s="28"/>
      <c r="G929" s="74"/>
    </row>
    <row r="930" ht="15.75" customHeight="1">
      <c r="C930" s="74"/>
      <c r="E930" s="28"/>
      <c r="G930" s="74"/>
    </row>
    <row r="931" ht="15.75" customHeight="1">
      <c r="C931" s="74"/>
      <c r="E931" s="28"/>
      <c r="G931" s="74"/>
    </row>
    <row r="932" ht="15.75" customHeight="1">
      <c r="C932" s="74"/>
      <c r="E932" s="28"/>
      <c r="G932" s="74"/>
    </row>
    <row r="933" ht="15.75" customHeight="1">
      <c r="C933" s="74"/>
      <c r="E933" s="28"/>
      <c r="G933" s="74"/>
    </row>
    <row r="934" ht="15.75" customHeight="1">
      <c r="C934" s="74"/>
      <c r="E934" s="28"/>
      <c r="G934" s="74"/>
    </row>
    <row r="935" ht="15.75" customHeight="1">
      <c r="C935" s="74"/>
      <c r="E935" s="28"/>
      <c r="G935" s="74"/>
    </row>
    <row r="936" ht="15.75" customHeight="1">
      <c r="C936" s="74"/>
      <c r="E936" s="28"/>
      <c r="G936" s="74"/>
    </row>
    <row r="937" ht="15.75" customHeight="1">
      <c r="C937" s="74"/>
      <c r="E937" s="28"/>
      <c r="G937" s="74"/>
    </row>
    <row r="938" ht="15.75" customHeight="1">
      <c r="C938" s="74"/>
      <c r="E938" s="28"/>
      <c r="G938" s="74"/>
    </row>
    <row r="939" ht="15.75" customHeight="1">
      <c r="C939" s="74"/>
      <c r="E939" s="28"/>
      <c r="G939" s="74"/>
    </row>
    <row r="940" ht="15.75" customHeight="1">
      <c r="C940" s="74"/>
      <c r="E940" s="28"/>
      <c r="G940" s="74"/>
    </row>
    <row r="941" ht="15.75" customHeight="1">
      <c r="C941" s="74"/>
      <c r="E941" s="28"/>
      <c r="G941" s="74"/>
    </row>
    <row r="942" ht="15.75" customHeight="1">
      <c r="C942" s="74"/>
      <c r="E942" s="28"/>
      <c r="G942" s="74"/>
    </row>
    <row r="943" ht="15.75" customHeight="1">
      <c r="C943" s="74"/>
      <c r="E943" s="28"/>
      <c r="G943" s="74"/>
    </row>
    <row r="944" ht="15.75" customHeight="1">
      <c r="C944" s="74"/>
      <c r="E944" s="28"/>
      <c r="G944" s="74"/>
    </row>
    <row r="945" ht="15.75" customHeight="1">
      <c r="C945" s="74"/>
      <c r="E945" s="28"/>
      <c r="G945" s="74"/>
    </row>
    <row r="946" ht="15.75" customHeight="1">
      <c r="C946" s="74"/>
      <c r="E946" s="28"/>
      <c r="G946" s="74"/>
    </row>
    <row r="947" ht="15.75" customHeight="1">
      <c r="C947" s="74"/>
      <c r="E947" s="28"/>
      <c r="G947" s="74"/>
    </row>
    <row r="948" ht="15.75" customHeight="1">
      <c r="C948" s="74"/>
      <c r="E948" s="28"/>
      <c r="G948" s="74"/>
    </row>
    <row r="949" ht="15.75" customHeight="1">
      <c r="C949" s="74"/>
      <c r="E949" s="28"/>
      <c r="G949" s="74"/>
    </row>
    <row r="950" ht="15.75" customHeight="1">
      <c r="C950" s="74"/>
      <c r="E950" s="28"/>
      <c r="G950" s="74"/>
    </row>
    <row r="951" ht="15.75" customHeight="1">
      <c r="C951" s="74"/>
      <c r="E951" s="28"/>
      <c r="G951" s="74"/>
    </row>
    <row r="952" ht="15.75" customHeight="1">
      <c r="C952" s="74"/>
      <c r="E952" s="28"/>
      <c r="G952" s="74"/>
    </row>
    <row r="953" ht="15.75" customHeight="1">
      <c r="C953" s="74"/>
      <c r="E953" s="28"/>
      <c r="G953" s="74"/>
    </row>
    <row r="954" ht="15.75" customHeight="1">
      <c r="C954" s="74"/>
      <c r="E954" s="28"/>
      <c r="G954" s="74"/>
    </row>
    <row r="955" ht="15.75" customHeight="1">
      <c r="C955" s="74"/>
      <c r="E955" s="28"/>
      <c r="G955" s="74"/>
    </row>
    <row r="956" ht="15.75" customHeight="1">
      <c r="C956" s="74"/>
      <c r="E956" s="28"/>
      <c r="G956" s="74"/>
    </row>
    <row r="957" ht="15.75" customHeight="1">
      <c r="C957" s="74"/>
      <c r="E957" s="28"/>
      <c r="G957" s="74"/>
    </row>
    <row r="958" ht="15.75" customHeight="1">
      <c r="C958" s="74"/>
      <c r="E958" s="28"/>
      <c r="G958" s="74"/>
    </row>
    <row r="959" ht="15.75" customHeight="1">
      <c r="C959" s="74"/>
      <c r="E959" s="28"/>
      <c r="G959" s="74"/>
    </row>
    <row r="960" ht="15.75" customHeight="1">
      <c r="C960" s="74"/>
      <c r="E960" s="28"/>
      <c r="G960" s="74"/>
    </row>
    <row r="961" ht="15.75" customHeight="1">
      <c r="C961" s="74"/>
      <c r="E961" s="28"/>
      <c r="G961" s="74"/>
    </row>
    <row r="962" ht="15.75" customHeight="1">
      <c r="C962" s="74"/>
      <c r="E962" s="28"/>
      <c r="G962" s="74"/>
    </row>
    <row r="963" ht="15.75" customHeight="1">
      <c r="C963" s="74"/>
      <c r="E963" s="28"/>
      <c r="G963" s="74"/>
    </row>
    <row r="964" ht="15.75" customHeight="1">
      <c r="C964" s="74"/>
      <c r="E964" s="28"/>
      <c r="G964" s="74"/>
    </row>
    <row r="965" ht="15.75" customHeight="1">
      <c r="C965" s="74"/>
      <c r="E965" s="28"/>
      <c r="G965" s="74"/>
    </row>
    <row r="966" ht="15.75" customHeight="1">
      <c r="C966" s="74"/>
      <c r="E966" s="28"/>
      <c r="G966" s="74"/>
    </row>
    <row r="967" ht="15.75" customHeight="1">
      <c r="C967" s="74"/>
      <c r="E967" s="28"/>
      <c r="G967" s="74"/>
    </row>
    <row r="968" ht="15.75" customHeight="1">
      <c r="C968" s="74"/>
      <c r="E968" s="28"/>
      <c r="G968" s="74"/>
    </row>
    <row r="969" ht="15.75" customHeight="1">
      <c r="C969" s="74"/>
      <c r="E969" s="28"/>
      <c r="G969" s="74"/>
    </row>
    <row r="970" ht="15.75" customHeight="1">
      <c r="C970" s="74"/>
      <c r="E970" s="28"/>
      <c r="G970" s="74"/>
    </row>
    <row r="971" ht="15.75" customHeight="1">
      <c r="C971" s="74"/>
      <c r="E971" s="28"/>
      <c r="G971" s="74"/>
    </row>
    <row r="972" ht="15.75" customHeight="1">
      <c r="C972" s="74"/>
      <c r="E972" s="28"/>
      <c r="G972" s="74"/>
    </row>
    <row r="973" ht="15.75" customHeight="1">
      <c r="C973" s="74"/>
      <c r="E973" s="28"/>
      <c r="G973" s="74"/>
    </row>
    <row r="974" ht="15.75" customHeight="1">
      <c r="C974" s="74"/>
      <c r="E974" s="28"/>
      <c r="G974" s="74"/>
    </row>
    <row r="975" ht="15.75" customHeight="1">
      <c r="C975" s="74"/>
      <c r="E975" s="28"/>
      <c r="G975" s="74"/>
    </row>
    <row r="976" ht="15.75" customHeight="1">
      <c r="C976" s="74"/>
      <c r="E976" s="28"/>
      <c r="G976" s="74"/>
    </row>
    <row r="977" ht="15.75" customHeight="1">
      <c r="C977" s="74"/>
      <c r="E977" s="28"/>
      <c r="G977" s="74"/>
    </row>
    <row r="978" ht="15.75" customHeight="1">
      <c r="C978" s="74"/>
      <c r="E978" s="28"/>
      <c r="G978" s="74"/>
    </row>
    <row r="979" ht="15.75" customHeight="1">
      <c r="C979" s="74"/>
      <c r="E979" s="28"/>
      <c r="G979" s="74"/>
    </row>
    <row r="980" ht="15.75" customHeight="1">
      <c r="C980" s="74"/>
      <c r="E980" s="28"/>
      <c r="G980" s="74"/>
    </row>
    <row r="981" ht="15.75" customHeight="1">
      <c r="C981" s="74"/>
      <c r="E981" s="28"/>
      <c r="G981" s="74"/>
    </row>
    <row r="982" ht="15.75" customHeight="1">
      <c r="C982" s="74"/>
      <c r="E982" s="28"/>
      <c r="G982" s="74"/>
    </row>
    <row r="983" ht="15.75" customHeight="1">
      <c r="C983" s="74"/>
      <c r="E983" s="28"/>
      <c r="G983" s="74"/>
    </row>
    <row r="984" ht="15.75" customHeight="1">
      <c r="C984" s="74"/>
      <c r="E984" s="28"/>
      <c r="G984" s="74"/>
    </row>
    <row r="985" ht="15.75" customHeight="1">
      <c r="C985" s="74"/>
      <c r="E985" s="28"/>
      <c r="G985" s="74"/>
    </row>
    <row r="986" ht="15.75" customHeight="1">
      <c r="C986" s="74"/>
      <c r="E986" s="28"/>
      <c r="G986" s="74"/>
    </row>
    <row r="987" ht="15.75" customHeight="1">
      <c r="C987" s="74"/>
      <c r="E987" s="28"/>
      <c r="G987" s="74"/>
    </row>
    <row r="988" ht="15.75" customHeight="1">
      <c r="C988" s="74"/>
      <c r="E988" s="28"/>
      <c r="G988" s="74"/>
    </row>
    <row r="989" ht="15.75" customHeight="1">
      <c r="C989" s="74"/>
      <c r="E989" s="28"/>
      <c r="G989" s="74"/>
    </row>
    <row r="990" ht="15.75" customHeight="1">
      <c r="C990" s="74"/>
      <c r="E990" s="28"/>
      <c r="G990" s="74"/>
    </row>
    <row r="991" ht="15.75" customHeight="1">
      <c r="C991" s="74"/>
      <c r="E991" s="28"/>
      <c r="G991" s="74"/>
    </row>
    <row r="992" ht="15.75" customHeight="1">
      <c r="C992" s="74"/>
      <c r="E992" s="28"/>
      <c r="G992" s="74"/>
    </row>
    <row r="993" ht="15.75" customHeight="1">
      <c r="C993" s="74"/>
      <c r="E993" s="28"/>
      <c r="G993" s="74"/>
    </row>
    <row r="994" ht="15.75" customHeight="1">
      <c r="C994" s="74"/>
      <c r="E994" s="28"/>
      <c r="G994" s="74"/>
    </row>
    <row r="995" ht="15.75" customHeight="1">
      <c r="C995" s="74"/>
      <c r="E995" s="28"/>
      <c r="G995" s="74"/>
    </row>
    <row r="996" ht="15.75" customHeight="1">
      <c r="C996" s="74"/>
      <c r="E996" s="28"/>
      <c r="G996" s="74"/>
    </row>
    <row r="997" ht="15.75" customHeight="1">
      <c r="C997" s="74"/>
      <c r="E997" s="28"/>
      <c r="G997" s="74"/>
    </row>
    <row r="998" ht="15.75" customHeight="1">
      <c r="C998" s="74"/>
      <c r="E998" s="28"/>
      <c r="G998" s="74"/>
    </row>
    <row r="999" ht="15.75" customHeight="1">
      <c r="C999" s="74"/>
      <c r="E999" s="28"/>
      <c r="G999" s="74"/>
    </row>
  </sheetData>
  <printOptions/>
  <pageMargins bottom="0.787401575" footer="0.0" header="0.0" left="0.511811024" right="0.511811024" top="0.7874015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78" t="s">
        <v>23</v>
      </c>
      <c r="B1" s="79" t="s">
        <v>24</v>
      </c>
      <c r="C1" s="80" t="s">
        <v>25</v>
      </c>
      <c r="D1" s="80" t="s">
        <v>24</v>
      </c>
      <c r="E1" s="81" t="s">
        <v>26</v>
      </c>
      <c r="F1" s="81" t="s">
        <v>24</v>
      </c>
    </row>
    <row r="2">
      <c r="A2" s="82">
        <v>99.9889</v>
      </c>
      <c r="B2" s="51" t="str">
        <f t="shared" ref="B2:B16" si="1">A2/SUM($B$3:$B$17)</f>
        <v>#REF!</v>
      </c>
      <c r="C2" s="83">
        <f t="shared" ref="C2:C16" si="2">A2-$C$20</f>
        <v>99.9889</v>
      </c>
      <c r="D2" s="53" t="str">
        <f t="shared" ref="D2:D16" si="3">C2/SUM($D$3:$D$17)</f>
        <v>#REF!</v>
      </c>
      <c r="E2" s="84">
        <f t="shared" ref="E2:E16" si="4">C2+$C$21</f>
        <v>99.9889</v>
      </c>
      <c r="F2" s="55" t="str">
        <f t="shared" ref="F2:F16" si="5">E2/SUM($F$3:$F$17)</f>
        <v>#REF!</v>
      </c>
    </row>
    <row r="3">
      <c r="A3" s="85">
        <v>99.9899</v>
      </c>
      <c r="B3" s="57" t="str">
        <f t="shared" si="1"/>
        <v>#REF!</v>
      </c>
      <c r="C3" s="86">
        <f t="shared" si="2"/>
        <v>99.9899</v>
      </c>
      <c r="D3" s="59" t="str">
        <f t="shared" si="3"/>
        <v>#REF!</v>
      </c>
      <c r="E3" s="87">
        <f t="shared" si="4"/>
        <v>99.9899</v>
      </c>
      <c r="F3" s="61" t="str">
        <f t="shared" si="5"/>
        <v>#REF!</v>
      </c>
    </row>
    <row r="4">
      <c r="A4" s="85">
        <v>99.9978</v>
      </c>
      <c r="B4" s="57" t="str">
        <f t="shared" si="1"/>
        <v>#REF!</v>
      </c>
      <c r="C4" s="86">
        <f t="shared" si="2"/>
        <v>99.9978</v>
      </c>
      <c r="D4" s="59" t="str">
        <f t="shared" si="3"/>
        <v>#REF!</v>
      </c>
      <c r="E4" s="87">
        <f t="shared" si="4"/>
        <v>99.9978</v>
      </c>
      <c r="F4" s="61" t="str">
        <f t="shared" si="5"/>
        <v>#REF!</v>
      </c>
    </row>
    <row r="5">
      <c r="A5" s="88">
        <v>99.998</v>
      </c>
      <c r="B5" s="57" t="str">
        <f t="shared" si="1"/>
        <v>#REF!</v>
      </c>
      <c r="C5" s="63">
        <f t="shared" si="2"/>
        <v>99.998</v>
      </c>
      <c r="D5" s="59" t="str">
        <f t="shared" si="3"/>
        <v>#REF!</v>
      </c>
      <c r="E5" s="64">
        <f t="shared" si="4"/>
        <v>99.998</v>
      </c>
      <c r="F5" s="61" t="str">
        <f t="shared" si="5"/>
        <v>#REF!</v>
      </c>
    </row>
    <row r="6">
      <c r="A6" s="85">
        <v>99.9991</v>
      </c>
      <c r="B6" s="57" t="str">
        <f t="shared" si="1"/>
        <v>#REF!</v>
      </c>
      <c r="C6" s="86">
        <f t="shared" si="2"/>
        <v>99.9991</v>
      </c>
      <c r="D6" s="59" t="str">
        <f t="shared" si="3"/>
        <v>#REF!</v>
      </c>
      <c r="E6" s="87">
        <f t="shared" si="4"/>
        <v>99.9991</v>
      </c>
      <c r="F6" s="61" t="str">
        <f t="shared" si="5"/>
        <v>#REF!</v>
      </c>
    </row>
    <row r="7">
      <c r="A7" s="85">
        <v>99.9788</v>
      </c>
      <c r="B7" s="57" t="str">
        <f t="shared" si="1"/>
        <v>#REF!</v>
      </c>
      <c r="C7" s="86">
        <f t="shared" si="2"/>
        <v>99.9788</v>
      </c>
      <c r="D7" s="59" t="str">
        <f t="shared" si="3"/>
        <v>#REF!</v>
      </c>
      <c r="E7" s="87">
        <f t="shared" si="4"/>
        <v>99.9788</v>
      </c>
      <c r="F7" s="61" t="str">
        <f t="shared" si="5"/>
        <v>#REF!</v>
      </c>
    </row>
    <row r="8">
      <c r="A8" s="85">
        <v>99.9456</v>
      </c>
      <c r="B8" s="57" t="str">
        <f t="shared" si="1"/>
        <v>#REF!</v>
      </c>
      <c r="C8" s="86">
        <f t="shared" si="2"/>
        <v>99.9456</v>
      </c>
      <c r="D8" s="59" t="str">
        <f t="shared" si="3"/>
        <v>#REF!</v>
      </c>
      <c r="E8" s="87">
        <f t="shared" si="4"/>
        <v>99.9456</v>
      </c>
      <c r="F8" s="61" t="str">
        <f t="shared" si="5"/>
        <v>#REF!</v>
      </c>
    </row>
    <row r="9">
      <c r="A9" s="85">
        <v>99.9923</v>
      </c>
      <c r="B9" s="57" t="str">
        <f t="shared" si="1"/>
        <v>#REF!</v>
      </c>
      <c r="C9" s="86">
        <f t="shared" si="2"/>
        <v>99.9923</v>
      </c>
      <c r="D9" s="59" t="str">
        <f t="shared" si="3"/>
        <v>#REF!</v>
      </c>
      <c r="E9" s="87">
        <f t="shared" si="4"/>
        <v>99.9923</v>
      </c>
      <c r="F9" s="61" t="str">
        <f t="shared" si="5"/>
        <v>#REF!</v>
      </c>
    </row>
    <row r="10">
      <c r="A10" s="88">
        <v>99.988</v>
      </c>
      <c r="B10" s="57" t="str">
        <f t="shared" si="1"/>
        <v>#REF!</v>
      </c>
      <c r="C10" s="63">
        <f t="shared" si="2"/>
        <v>99.988</v>
      </c>
      <c r="D10" s="59" t="str">
        <f t="shared" si="3"/>
        <v>#REF!</v>
      </c>
      <c r="E10" s="64">
        <f t="shared" si="4"/>
        <v>99.988</v>
      </c>
      <c r="F10" s="61" t="str">
        <f t="shared" si="5"/>
        <v>#REF!</v>
      </c>
    </row>
    <row r="11">
      <c r="A11" s="85">
        <v>99.9934</v>
      </c>
      <c r="B11" s="57" t="str">
        <f t="shared" si="1"/>
        <v>#REF!</v>
      </c>
      <c r="C11" s="86">
        <f t="shared" si="2"/>
        <v>99.9934</v>
      </c>
      <c r="D11" s="59" t="str">
        <f t="shared" si="3"/>
        <v>#REF!</v>
      </c>
      <c r="E11" s="87">
        <f t="shared" si="4"/>
        <v>99.9934</v>
      </c>
      <c r="F11" s="61" t="str">
        <f t="shared" si="5"/>
        <v>#REF!</v>
      </c>
    </row>
    <row r="12">
      <c r="A12" s="88">
        <v>99.99</v>
      </c>
      <c r="B12" s="57" t="str">
        <f t="shared" si="1"/>
        <v>#REF!</v>
      </c>
      <c r="C12" s="63">
        <f t="shared" si="2"/>
        <v>99.99</v>
      </c>
      <c r="D12" s="59" t="str">
        <f t="shared" si="3"/>
        <v>#REF!</v>
      </c>
      <c r="E12" s="64">
        <f t="shared" si="4"/>
        <v>99.99</v>
      </c>
      <c r="F12" s="61" t="str">
        <f t="shared" si="5"/>
        <v>#REF!</v>
      </c>
    </row>
    <row r="13">
      <c r="A13" s="85">
        <v>99.9888</v>
      </c>
      <c r="B13" s="57" t="str">
        <f t="shared" si="1"/>
        <v>#REF!</v>
      </c>
      <c r="C13" s="86">
        <f t="shared" si="2"/>
        <v>99.9888</v>
      </c>
      <c r="D13" s="59" t="str">
        <f t="shared" si="3"/>
        <v>#REF!</v>
      </c>
      <c r="E13" s="87">
        <f t="shared" si="4"/>
        <v>99.9888</v>
      </c>
      <c r="F13" s="61" t="str">
        <f t="shared" si="5"/>
        <v>#REF!</v>
      </c>
    </row>
    <row r="14">
      <c r="A14" s="85">
        <v>99.9699</v>
      </c>
      <c r="B14" s="57" t="str">
        <f t="shared" si="1"/>
        <v>#REF!</v>
      </c>
      <c r="C14" s="86">
        <f t="shared" si="2"/>
        <v>99.9699</v>
      </c>
      <c r="D14" s="59" t="str">
        <f t="shared" si="3"/>
        <v>#REF!</v>
      </c>
      <c r="E14" s="87">
        <f t="shared" si="4"/>
        <v>99.9699</v>
      </c>
      <c r="F14" s="61" t="str">
        <f t="shared" si="5"/>
        <v>#REF!</v>
      </c>
    </row>
    <row r="15">
      <c r="A15" s="85">
        <v>99.9099</v>
      </c>
      <c r="B15" s="57" t="str">
        <f t="shared" si="1"/>
        <v>#REF!</v>
      </c>
      <c r="C15" s="86">
        <f t="shared" si="2"/>
        <v>99.9099</v>
      </c>
      <c r="D15" s="59" t="str">
        <f t="shared" si="3"/>
        <v>#REF!</v>
      </c>
      <c r="E15" s="87">
        <f t="shared" si="4"/>
        <v>99.9099</v>
      </c>
      <c r="F15" s="61" t="str">
        <f t="shared" si="5"/>
        <v>#REF!</v>
      </c>
    </row>
    <row r="16">
      <c r="A16" s="89">
        <v>99.99</v>
      </c>
      <c r="B16" s="66" t="str">
        <f t="shared" si="1"/>
        <v>#REF!</v>
      </c>
      <c r="C16" s="67">
        <f t="shared" si="2"/>
        <v>99.99</v>
      </c>
      <c r="D16" s="68" t="str">
        <f t="shared" si="3"/>
        <v>#REF!</v>
      </c>
      <c r="E16" s="69">
        <f t="shared" si="4"/>
        <v>99.99</v>
      </c>
      <c r="F16" s="70" t="str">
        <f t="shared" si="5"/>
        <v>#REF!</v>
      </c>
    </row>
    <row r="17">
      <c r="A17" s="90"/>
      <c r="B17" s="73"/>
      <c r="C17" s="90"/>
      <c r="D17" s="90" t="str">
        <f>SUM(D2:D16)</f>
        <v>#REF!</v>
      </c>
      <c r="E17" s="90"/>
      <c r="F17" s="73" t="str">
        <f>SUM(F2:F16)</f>
        <v>#REF!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2017-02-16T23:18:47Z</dcterms:created>
  <dc:creator>Aula de Laboratorio</dc:creator>
</cp:coreProperties>
</file>