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urma 2017-2\Aula 4\"/>
    </mc:Choice>
  </mc:AlternateContent>
  <bookViews>
    <workbookView xWindow="240" yWindow="45" windowWidth="20730" windowHeight="10035"/>
  </bookViews>
  <sheets>
    <sheet name="sem elitismo" sheetId="1" r:id="rId1"/>
    <sheet name="com elitismo" sheetId="2" r:id="rId2"/>
  </sheets>
  <calcPr calcId="152511"/>
</workbook>
</file>

<file path=xl/calcChain.xml><?xml version="1.0" encoding="utf-8"?>
<calcChain xmlns="http://schemas.openxmlformats.org/spreadsheetml/2006/main">
  <c r="R30" i="2" l="1"/>
  <c r="S30" i="2" s="1"/>
  <c r="R99" i="2"/>
  <c r="S99" i="2" s="1"/>
  <c r="R98" i="2"/>
  <c r="S98" i="2" s="1"/>
  <c r="R97" i="2"/>
  <c r="S97" i="2" s="1"/>
  <c r="R96" i="2"/>
  <c r="S96" i="2" s="1"/>
  <c r="R95" i="2"/>
  <c r="S95" i="2" s="1"/>
  <c r="R94" i="2"/>
  <c r="S94" i="2" s="1"/>
  <c r="R93" i="2"/>
  <c r="S93" i="2" s="1"/>
  <c r="R92" i="2"/>
  <c r="S92" i="2" s="1"/>
  <c r="R91" i="2"/>
  <c r="S91" i="2" s="1"/>
  <c r="R90" i="2"/>
  <c r="R83" i="2"/>
  <c r="S83" i="2" s="1"/>
  <c r="R82" i="2"/>
  <c r="S82" i="2" s="1"/>
  <c r="R81" i="2"/>
  <c r="S81" i="2" s="1"/>
  <c r="R80" i="2"/>
  <c r="S80" i="2" s="1"/>
  <c r="R79" i="2"/>
  <c r="S79" i="2" s="1"/>
  <c r="R78" i="2"/>
  <c r="S78" i="2" s="1"/>
  <c r="R77" i="2"/>
  <c r="S77" i="2" s="1"/>
  <c r="R76" i="2"/>
  <c r="S76" i="2" s="1"/>
  <c r="R75" i="2"/>
  <c r="S75" i="2" s="1"/>
  <c r="R74" i="2"/>
  <c r="S74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R58" i="2"/>
  <c r="S58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34" i="2"/>
  <c r="S34" i="2" s="1"/>
  <c r="R33" i="2"/>
  <c r="S33" i="2" s="1"/>
  <c r="R32" i="2"/>
  <c r="S32" i="2" s="1"/>
  <c r="R31" i="2"/>
  <c r="S31" i="2" s="1"/>
  <c r="R29" i="2"/>
  <c r="S29" i="2" s="1"/>
  <c r="R28" i="2"/>
  <c r="S28" i="2" s="1"/>
  <c r="R27" i="2"/>
  <c r="S27" i="2" s="1"/>
  <c r="R26" i="2"/>
  <c r="S26" i="2" s="1"/>
  <c r="R25" i="2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T99" i="1" s="1"/>
  <c r="R98" i="1"/>
  <c r="S98" i="1" s="1"/>
  <c r="R97" i="1"/>
  <c r="S97" i="1" s="1"/>
  <c r="R96" i="1"/>
  <c r="S96" i="1" s="1"/>
  <c r="R95" i="1"/>
  <c r="S95" i="1" s="1"/>
  <c r="T95" i="1" s="1"/>
  <c r="R88" i="1"/>
  <c r="S88" i="1" s="1"/>
  <c r="R87" i="1"/>
  <c r="S87" i="1" s="1"/>
  <c r="R86" i="1"/>
  <c r="S86" i="1" s="1"/>
  <c r="R85" i="1"/>
  <c r="S85" i="1" s="1"/>
  <c r="T85" i="1" s="1"/>
  <c r="R84" i="1"/>
  <c r="S84" i="1" s="1"/>
  <c r="R83" i="1"/>
  <c r="S83" i="1" s="1"/>
  <c r="R82" i="1"/>
  <c r="S82" i="1" s="1"/>
  <c r="R81" i="1"/>
  <c r="S81" i="1" s="1"/>
  <c r="T81" i="1" s="1"/>
  <c r="R80" i="1"/>
  <c r="S80" i="1" s="1"/>
  <c r="R79" i="1"/>
  <c r="S79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R63" i="1"/>
  <c r="S63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R46" i="1"/>
  <c r="S46" i="1" s="1"/>
  <c r="T82" i="1" l="1"/>
  <c r="T86" i="1"/>
  <c r="T96" i="1"/>
  <c r="T100" i="1"/>
  <c r="T104" i="1"/>
  <c r="T97" i="1"/>
  <c r="T101" i="1"/>
  <c r="T103" i="1"/>
  <c r="T80" i="1"/>
  <c r="T84" i="1"/>
  <c r="T88" i="1"/>
  <c r="T79" i="1"/>
  <c r="T83" i="1"/>
  <c r="T87" i="1"/>
  <c r="T98" i="1"/>
  <c r="T102" i="1"/>
  <c r="R100" i="2"/>
  <c r="T45" i="2"/>
  <c r="T49" i="2"/>
  <c r="T43" i="2"/>
  <c r="T41" i="2"/>
  <c r="U41" i="2" s="1"/>
  <c r="W47" i="2" s="1"/>
  <c r="S90" i="2"/>
  <c r="T94" i="2" s="1"/>
  <c r="R35" i="2"/>
  <c r="T80" i="2"/>
  <c r="T76" i="2"/>
  <c r="S25" i="2"/>
  <c r="T30" i="2" s="1"/>
  <c r="T47" i="2"/>
  <c r="T78" i="2"/>
  <c r="F10" i="2"/>
  <c r="G15" i="2" s="1"/>
  <c r="E20" i="2"/>
  <c r="T77" i="2"/>
  <c r="T81" i="2"/>
  <c r="T25" i="2"/>
  <c r="T44" i="2"/>
  <c r="T48" i="2"/>
  <c r="R51" i="2"/>
  <c r="R68" i="2"/>
  <c r="S59" i="2"/>
  <c r="T59" i="2" s="1"/>
  <c r="S84" i="2"/>
  <c r="T75" i="2"/>
  <c r="T79" i="2"/>
  <c r="T83" i="2"/>
  <c r="T27" i="2"/>
  <c r="S51" i="2"/>
  <c r="T42" i="2"/>
  <c r="T46" i="2"/>
  <c r="T50" i="2"/>
  <c r="T74" i="2"/>
  <c r="T82" i="2"/>
  <c r="R84" i="2"/>
  <c r="S105" i="1"/>
  <c r="R105" i="1"/>
  <c r="R89" i="1"/>
  <c r="S89" i="1"/>
  <c r="R73" i="1"/>
  <c r="R56" i="1"/>
  <c r="S64" i="1"/>
  <c r="T71" i="1" s="1"/>
  <c r="S47" i="1"/>
  <c r="T4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G12" i="2" l="1"/>
  <c r="S35" i="2"/>
  <c r="T92" i="2"/>
  <c r="T33" i="2"/>
  <c r="T34" i="2"/>
  <c r="T95" i="2"/>
  <c r="T31" i="2"/>
  <c r="T29" i="2"/>
  <c r="T32" i="2"/>
  <c r="T28" i="2"/>
  <c r="T55" i="1"/>
  <c r="T53" i="1"/>
  <c r="T52" i="1"/>
  <c r="T46" i="1"/>
  <c r="T54" i="1"/>
  <c r="T48" i="1"/>
  <c r="T50" i="1"/>
  <c r="T51" i="1"/>
  <c r="T49" i="1"/>
  <c r="T93" i="2"/>
  <c r="T98" i="2"/>
  <c r="S100" i="2"/>
  <c r="T99" i="2"/>
  <c r="T91" i="2"/>
  <c r="T96" i="2"/>
  <c r="T90" i="2"/>
  <c r="U90" i="2" s="1"/>
  <c r="T97" i="2"/>
  <c r="T60" i="2"/>
  <c r="T62" i="2"/>
  <c r="T65" i="2"/>
  <c r="T66" i="2"/>
  <c r="U42" i="2"/>
  <c r="T64" i="2"/>
  <c r="T61" i="2"/>
  <c r="T63" i="2"/>
  <c r="T26" i="2"/>
  <c r="T35" i="2" s="1"/>
  <c r="T51" i="2"/>
  <c r="S68" i="2"/>
  <c r="F20" i="2"/>
  <c r="G10" i="2"/>
  <c r="G18" i="2"/>
  <c r="K10" i="2"/>
  <c r="G19" i="2"/>
  <c r="G13" i="2"/>
  <c r="U74" i="2"/>
  <c r="T84" i="2"/>
  <c r="U25" i="2"/>
  <c r="T58" i="2"/>
  <c r="G16" i="2"/>
  <c r="G14" i="2"/>
  <c r="G17" i="2"/>
  <c r="G11" i="2"/>
  <c r="T67" i="2"/>
  <c r="T105" i="1"/>
  <c r="U95" i="1"/>
  <c r="U96" i="1" s="1"/>
  <c r="U97" i="1" s="1"/>
  <c r="U98" i="1" s="1"/>
  <c r="U99" i="1" s="1"/>
  <c r="U100" i="1" s="1"/>
  <c r="U101" i="1" s="1"/>
  <c r="U102" i="1" s="1"/>
  <c r="U103" i="1" s="1"/>
  <c r="U104" i="1" s="1"/>
  <c r="T89" i="1"/>
  <c r="U79" i="1"/>
  <c r="T69" i="1"/>
  <c r="T72" i="1"/>
  <c r="T67" i="1"/>
  <c r="T65" i="1"/>
  <c r="T68" i="1"/>
  <c r="T70" i="1"/>
  <c r="T63" i="1"/>
  <c r="U63" i="1" s="1"/>
  <c r="T64" i="1"/>
  <c r="T66" i="1"/>
  <c r="S73" i="1"/>
  <c r="U46" i="1"/>
  <c r="S56" i="1"/>
  <c r="S30" i="1"/>
  <c r="T35" i="1" s="1"/>
  <c r="R40" i="1"/>
  <c r="E13" i="1"/>
  <c r="F13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4" i="1"/>
  <c r="F14" i="1" s="1"/>
  <c r="E15" i="1"/>
  <c r="F15" i="1" s="1"/>
  <c r="E6" i="1"/>
  <c r="F6" i="1" s="1"/>
  <c r="K6" i="1" s="1"/>
  <c r="T36" i="1" l="1"/>
  <c r="T34" i="1"/>
  <c r="T33" i="1"/>
  <c r="T37" i="1"/>
  <c r="U91" i="2"/>
  <c r="U92" i="2" s="1"/>
  <c r="U93" i="2" s="1"/>
  <c r="U94" i="2" s="1"/>
  <c r="U95" i="2" s="1"/>
  <c r="U96" i="2" s="1"/>
  <c r="T56" i="1"/>
  <c r="U80" i="1"/>
  <c r="U81" i="1" s="1"/>
  <c r="U82" i="1" s="1"/>
  <c r="U83" i="1" s="1"/>
  <c r="U84" i="1" s="1"/>
  <c r="U85" i="1" s="1"/>
  <c r="U86" i="1" s="1"/>
  <c r="U87" i="1" s="1"/>
  <c r="U88" i="1" s="1"/>
  <c r="W80" i="1"/>
  <c r="W79" i="1"/>
  <c r="W84" i="1"/>
  <c r="W85" i="1"/>
  <c r="W82" i="1"/>
  <c r="T31" i="1"/>
  <c r="T38" i="1"/>
  <c r="U97" i="2"/>
  <c r="U98" i="2" s="1"/>
  <c r="U99" i="2" s="1"/>
  <c r="T100" i="2"/>
  <c r="W48" i="2"/>
  <c r="U43" i="2"/>
  <c r="U44" i="2" s="1"/>
  <c r="U45" i="2" s="1"/>
  <c r="U46" i="2" s="1"/>
  <c r="U47" i="2" s="1"/>
  <c r="U48" i="2" s="1"/>
  <c r="U49" i="2" s="1"/>
  <c r="U50" i="2" s="1"/>
  <c r="G20" i="2"/>
  <c r="J19" i="2"/>
  <c r="J18" i="2"/>
  <c r="J14" i="2"/>
  <c r="J13" i="2"/>
  <c r="J16" i="2"/>
  <c r="J10" i="2"/>
  <c r="J12" i="2"/>
  <c r="J11" i="2"/>
  <c r="J15" i="2"/>
  <c r="J17" i="2"/>
  <c r="K11" i="2"/>
  <c r="W31" i="2"/>
  <c r="U26" i="2"/>
  <c r="U27" i="2" s="1"/>
  <c r="U28" i="2" s="1"/>
  <c r="U29" i="2" s="1"/>
  <c r="U30" i="2" s="1"/>
  <c r="U31" i="2" s="1"/>
  <c r="U32" i="2" s="1"/>
  <c r="U33" i="2" s="1"/>
  <c r="U34" i="2" s="1"/>
  <c r="T68" i="2"/>
  <c r="U58" i="2"/>
  <c r="U75" i="2"/>
  <c r="U76" i="2" s="1"/>
  <c r="U77" i="2" s="1"/>
  <c r="U78" i="2" s="1"/>
  <c r="U79" i="2" s="1"/>
  <c r="U80" i="2" s="1"/>
  <c r="U81" i="2" s="1"/>
  <c r="U82" i="2" s="1"/>
  <c r="U83" i="2" s="1"/>
  <c r="T73" i="1"/>
  <c r="U64" i="1"/>
  <c r="U65" i="1" s="1"/>
  <c r="U66" i="1" s="1"/>
  <c r="U67" i="1" s="1"/>
  <c r="U68" i="1" s="1"/>
  <c r="U69" i="1" s="1"/>
  <c r="U70" i="1" s="1"/>
  <c r="U71" i="1" s="1"/>
  <c r="U72" i="1" s="1"/>
  <c r="W52" i="1"/>
  <c r="U47" i="1"/>
  <c r="U48" i="1" s="1"/>
  <c r="U49" i="1" s="1"/>
  <c r="U50" i="1" s="1"/>
  <c r="U51" i="1" s="1"/>
  <c r="U52" i="1" s="1"/>
  <c r="U53" i="1" s="1"/>
  <c r="U54" i="1" s="1"/>
  <c r="U55" i="1" s="1"/>
  <c r="S40" i="1"/>
  <c r="T30" i="1"/>
  <c r="U30" i="1" s="1"/>
  <c r="T32" i="1"/>
  <c r="T39" i="1"/>
  <c r="K7" i="1"/>
  <c r="G14" i="1"/>
  <c r="G9" i="1"/>
  <c r="G11" i="1"/>
  <c r="G12" i="1"/>
  <c r="G8" i="1"/>
  <c r="G7" i="1"/>
  <c r="G13" i="1"/>
  <c r="G15" i="1"/>
  <c r="G10" i="1"/>
  <c r="F16" i="1"/>
  <c r="E16" i="1"/>
  <c r="G6" i="1"/>
  <c r="W81" i="1" l="1"/>
  <c r="W87" i="1"/>
  <c r="W69" i="1"/>
  <c r="W86" i="1"/>
  <c r="W88" i="1"/>
  <c r="W83" i="1"/>
  <c r="W82" i="2"/>
  <c r="W75" i="2"/>
  <c r="W76" i="2"/>
  <c r="W79" i="2"/>
  <c r="W80" i="2"/>
  <c r="W49" i="2"/>
  <c r="W50" i="2"/>
  <c r="W45" i="2"/>
  <c r="W41" i="2"/>
  <c r="W44" i="2"/>
  <c r="W43" i="2"/>
  <c r="W46" i="2"/>
  <c r="W42" i="2"/>
  <c r="W78" i="2"/>
  <c r="W74" i="2"/>
  <c r="W83" i="2"/>
  <c r="W30" i="2"/>
  <c r="W81" i="2"/>
  <c r="W28" i="2"/>
  <c r="W29" i="2"/>
  <c r="K12" i="2"/>
  <c r="W77" i="2"/>
  <c r="W26" i="2"/>
  <c r="W32" i="2"/>
  <c r="W33" i="2"/>
  <c r="U59" i="2"/>
  <c r="U60" i="2" s="1"/>
  <c r="U61" i="2" s="1"/>
  <c r="U62" i="2" s="1"/>
  <c r="U63" i="2" s="1"/>
  <c r="U64" i="2" s="1"/>
  <c r="U65" i="2" s="1"/>
  <c r="U66" i="2" s="1"/>
  <c r="U67" i="2" s="1"/>
  <c r="W34" i="2"/>
  <c r="W25" i="2"/>
  <c r="W27" i="2"/>
  <c r="W64" i="1"/>
  <c r="W72" i="1"/>
  <c r="W66" i="1"/>
  <c r="W67" i="1"/>
  <c r="W63" i="1"/>
  <c r="W68" i="1"/>
  <c r="W70" i="1"/>
  <c r="W65" i="1"/>
  <c r="W71" i="1"/>
  <c r="W51" i="1"/>
  <c r="W50" i="1"/>
  <c r="W49" i="1"/>
  <c r="W54" i="1"/>
  <c r="W53" i="1"/>
  <c r="W48" i="1"/>
  <c r="W47" i="1"/>
  <c r="W46" i="1"/>
  <c r="W55" i="1"/>
  <c r="U31" i="1"/>
  <c r="U32" i="1" s="1"/>
  <c r="U33" i="1" s="1"/>
  <c r="U34" i="1" s="1"/>
  <c r="U35" i="1" s="1"/>
  <c r="U36" i="1" s="1"/>
  <c r="U37" i="1" s="1"/>
  <c r="U38" i="1" s="1"/>
  <c r="U39" i="1" s="1"/>
  <c r="W36" i="1"/>
  <c r="W38" i="1"/>
  <c r="T40" i="1"/>
  <c r="K8" i="1"/>
  <c r="G16" i="1"/>
  <c r="J10" i="1"/>
  <c r="J7" i="1"/>
  <c r="J15" i="1"/>
  <c r="J12" i="1"/>
  <c r="J9" i="1"/>
  <c r="J13" i="1"/>
  <c r="J14" i="1"/>
  <c r="J11" i="1"/>
  <c r="J8" i="1"/>
  <c r="J6" i="1"/>
  <c r="W32" i="1" l="1"/>
  <c r="W31" i="1"/>
  <c r="W59" i="2"/>
  <c r="W63" i="2"/>
  <c r="W67" i="2"/>
  <c r="W58" i="2"/>
  <c r="K13" i="2"/>
  <c r="W61" i="2"/>
  <c r="W60" i="2"/>
  <c r="W62" i="2"/>
  <c r="W65" i="2"/>
  <c r="W64" i="2"/>
  <c r="W66" i="2"/>
  <c r="W33" i="1"/>
  <c r="W34" i="1"/>
  <c r="W39" i="1"/>
  <c r="W30" i="1"/>
  <c r="W37" i="1"/>
  <c r="W35" i="1"/>
  <c r="K9" i="1"/>
  <c r="K14" i="2" l="1"/>
  <c r="K10" i="1"/>
  <c r="K15" i="2" l="1"/>
  <c r="K11" i="1"/>
  <c r="K16" i="2" l="1"/>
  <c r="K12" i="1"/>
  <c r="K17" i="2" l="1"/>
  <c r="K13" i="1"/>
  <c r="K18" i="2" l="1"/>
  <c r="K14" i="1"/>
  <c r="K19" i="2" l="1"/>
  <c r="K15" i="1"/>
  <c r="L5" i="1" s="1"/>
  <c r="S9" i="2" l="1"/>
  <c r="O9" i="2"/>
  <c r="O19" i="2"/>
  <c r="U9" i="2"/>
  <c r="Q9" i="2"/>
  <c r="M9" i="2"/>
  <c r="T9" i="2"/>
  <c r="L9" i="2"/>
  <c r="R9" i="2"/>
  <c r="R10" i="2" s="1"/>
  <c r="P9" i="2"/>
  <c r="N9" i="2"/>
  <c r="N5" i="1"/>
  <c r="O5" i="1"/>
  <c r="S5" i="1"/>
  <c r="T5" i="1"/>
  <c r="U5" i="1"/>
  <c r="P5" i="1"/>
  <c r="Q5" i="1"/>
  <c r="R5" i="1"/>
  <c r="R6" i="1" s="1"/>
  <c r="M5" i="1"/>
  <c r="L10" i="2" l="1"/>
  <c r="L11" i="2"/>
  <c r="L12" i="2"/>
  <c r="L13" i="2"/>
  <c r="L14" i="2"/>
  <c r="L15" i="2"/>
  <c r="U10" i="2"/>
  <c r="U11" i="2"/>
  <c r="U12" i="2"/>
  <c r="U13" i="2"/>
  <c r="U14" i="2"/>
  <c r="U15" i="2"/>
  <c r="N10" i="2"/>
  <c r="N11" i="2"/>
  <c r="N12" i="2"/>
  <c r="N13" i="2"/>
  <c r="N14" i="2"/>
  <c r="N15" i="2"/>
  <c r="N16" i="2"/>
  <c r="N17" i="2"/>
  <c r="N18" i="2"/>
  <c r="T10" i="2"/>
  <c r="T11" i="2"/>
  <c r="T12" i="2"/>
  <c r="T13" i="2"/>
  <c r="T14" i="2"/>
  <c r="T15" i="2"/>
  <c r="T16" i="2"/>
  <c r="T17" i="2"/>
  <c r="P10" i="2"/>
  <c r="P11" i="2"/>
  <c r="P12" i="2"/>
  <c r="M10" i="2"/>
  <c r="M11" i="2"/>
  <c r="M12" i="2"/>
  <c r="M13" i="2"/>
  <c r="O10" i="2"/>
  <c r="O11" i="2"/>
  <c r="O12" i="2"/>
  <c r="O13" i="2"/>
  <c r="O14" i="2"/>
  <c r="O15" i="2"/>
  <c r="O16" i="2"/>
  <c r="O17" i="2"/>
  <c r="O18" i="2"/>
  <c r="Q10" i="2"/>
  <c r="Q11" i="2"/>
  <c r="Q12" i="2"/>
  <c r="Q13" i="2"/>
  <c r="Q14" i="2"/>
  <c r="Q15" i="2"/>
  <c r="Q16" i="2"/>
  <c r="Q17" i="2"/>
  <c r="Q18" i="2"/>
  <c r="S10" i="2"/>
  <c r="S11" i="2"/>
  <c r="P6" i="1"/>
  <c r="P7" i="1"/>
  <c r="P8" i="1"/>
  <c r="M6" i="1"/>
  <c r="M7" i="1"/>
  <c r="M8" i="1"/>
  <c r="M9" i="1"/>
  <c r="U6" i="1"/>
  <c r="U7" i="1"/>
  <c r="U8" i="1"/>
  <c r="U9" i="1"/>
  <c r="U10" i="1"/>
  <c r="U11" i="1"/>
  <c r="L7" i="1"/>
  <c r="L8" i="1"/>
  <c r="L9" i="1"/>
  <c r="L10" i="1"/>
  <c r="L11" i="1"/>
  <c r="T6" i="1"/>
  <c r="T7" i="1"/>
  <c r="T8" i="1"/>
  <c r="T9" i="1"/>
  <c r="T10" i="1"/>
  <c r="T11" i="1"/>
  <c r="T12" i="1"/>
  <c r="T13" i="1"/>
  <c r="N6" i="1"/>
  <c r="N7" i="1"/>
  <c r="N8" i="1"/>
  <c r="N9" i="1"/>
  <c r="N10" i="1"/>
  <c r="N11" i="1"/>
  <c r="N12" i="1"/>
  <c r="N13" i="1"/>
  <c r="N14" i="1"/>
  <c r="O6" i="1"/>
  <c r="O7" i="1"/>
  <c r="O8" i="1"/>
  <c r="O9" i="1"/>
  <c r="O10" i="1"/>
  <c r="O11" i="1"/>
  <c r="O12" i="1"/>
  <c r="O13" i="1"/>
  <c r="O14" i="1"/>
  <c r="Q6" i="1"/>
  <c r="Q7" i="1"/>
  <c r="Q8" i="1"/>
  <c r="Q9" i="1"/>
  <c r="Q10" i="1"/>
  <c r="Q11" i="1"/>
  <c r="Q12" i="1"/>
  <c r="Q13" i="1"/>
  <c r="Q14" i="1"/>
  <c r="S6" i="1"/>
  <c r="S7" i="1"/>
  <c r="O15" i="1"/>
  <c r="L6" i="1"/>
</calcChain>
</file>

<file path=xl/sharedStrings.xml><?xml version="1.0" encoding="utf-8"?>
<sst xmlns="http://schemas.openxmlformats.org/spreadsheetml/2006/main" count="440" uniqueCount="98">
  <si>
    <t>Representação</t>
  </si>
  <si>
    <t>decodificação</t>
  </si>
  <si>
    <t>avaliação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</si>
  <si>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</si>
  <si>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</si>
  <si>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</si>
  <si>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</si>
  <si>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</si>
  <si>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</si>
  <si>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</si>
  <si>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</si>
  <si>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</si>
  <si>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</si>
  <si>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roleta de seleção</t>
  </si>
  <si>
    <t>Número Sorteado entre 0 e 1</t>
  </si>
  <si>
    <t>Número Sorteado</t>
  </si>
  <si>
    <t>11111110</t>
  </si>
  <si>
    <t>10101010</t>
  </si>
  <si>
    <t>11001111</t>
  </si>
  <si>
    <t>11010111</t>
  </si>
  <si>
    <t>01100110</t>
  </si>
  <si>
    <t>11111000</t>
  </si>
  <si>
    <t>11001100</t>
  </si>
  <si>
    <t>10101011</t>
  </si>
  <si>
    <t>11110111</t>
  </si>
  <si>
    <t>Pais</t>
  </si>
  <si>
    <t xml:space="preserve">Mascara 10100110 </t>
  </si>
  <si>
    <t>Mascara 01101101</t>
  </si>
  <si>
    <t>CRUZAMENTO</t>
  </si>
  <si>
    <t>MUTAÇÃO</t>
  </si>
  <si>
    <t>Mais Apto = A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</si>
  <si>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</si>
  <si>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</si>
  <si>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</si>
  <si>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</si>
  <si>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</si>
  <si>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</si>
  <si>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</si>
  <si>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</si>
  <si>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</si>
  <si>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</si>
  <si>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Mais Apto - D1</t>
  </si>
  <si>
    <t>Roleta</t>
  </si>
  <si>
    <t>Acumulado</t>
  </si>
  <si>
    <t>Avaliação</t>
  </si>
  <si>
    <t>Decoldificação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</si>
  <si>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</si>
  <si>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</si>
  <si>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</si>
  <si>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</si>
  <si>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</si>
  <si>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</si>
  <si>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</si>
  <si>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</si>
  <si>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</si>
  <si>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</si>
  <si>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Mais Apto - A2 &amp; B2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</si>
  <si>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</si>
  <si>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</si>
  <si>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</si>
  <si>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</si>
  <si>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</si>
  <si>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</si>
  <si>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</si>
  <si>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</si>
  <si>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</si>
  <si>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</si>
  <si>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Mais Apto -J3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</si>
  <si>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</si>
  <si>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</si>
  <si>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</si>
  <si>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</si>
  <si>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</si>
  <si>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</si>
  <si>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</si>
  <si>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</si>
  <si>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</si>
  <si>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</si>
  <si>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Mais Apto - C4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</si>
  <si>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</si>
  <si>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</si>
  <si>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</si>
  <si>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</si>
  <si>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</si>
  <si>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</si>
  <si>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</si>
  <si>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</si>
  <si>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</si>
  <si>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</si>
  <si>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Mais Apto - E5</t>
  </si>
  <si>
    <t>Mais Apto - A</t>
  </si>
  <si>
    <t>Mais Apto - A, A5 &amp; I5</t>
  </si>
  <si>
    <t>Mais Apto -A, A3 &amp; B3</t>
  </si>
  <si>
    <t>PRIMEIRA GERAÇÃO</t>
  </si>
  <si>
    <t>SEGUNDA GERAÇÃO</t>
  </si>
  <si>
    <t>TERCEIRA GERAÇÃO</t>
  </si>
  <si>
    <t>QUARTA GERAÇÃO</t>
  </si>
  <si>
    <t>QUINTA GERAÇÃO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</si>
</sst>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right"/>
    </xf>
    <xf numFmtId="0" fontId="0" fillId="6" borderId="0" xfId="0" applyFill="1"/>
    <xf numFmtId="164" fontId="0" fillId="6" borderId="0" xfId="1" applyNumberFormat="1" applyFont="1" applyFill="1"/>
    <xf numFmtId="164" fontId="0" fillId="3" borderId="0" xfId="0" applyNumberFormat="1" applyFill="1"/>
    <xf numFmtId="0" fontId="4" fillId="0" borderId="0" xfId="0" applyFont="1"/>
    <xf numFmtId="0" fontId="0" fillId="0" borderId="0" xfId="0" quotePrefix="1"/>
    <xf numFmtId="0" fontId="6" fillId="0" borderId="0" xfId="0" applyFont="1"/>
    <xf numFmtId="0" fontId="0" fillId="0" borderId="0" xfId="0" applyFont="1"/>
    <xf numFmtId="0" fontId="0" fillId="3" borderId="0" xfId="0" applyFill="1"/>
    <xf numFmtId="164" fontId="0" fillId="0" borderId="0" xfId="0" applyNumberFormat="1"/>
    <xf numFmtId="0" fontId="0" fillId="8" borderId="0" xfId="0" applyFill="1"/>
    <xf numFmtId="164" fontId="0" fillId="8" borderId="0" xfId="1" applyNumberFormat="1" applyFont="1" applyFill="1"/>
    <xf numFmtId="0" fontId="2" fillId="0" borderId="0" xfId="0" applyFont="1"/>
    <xf numFmtId="0" fontId="5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3" xfId="0" applyFont="1" applyBorder="1"/>
    <xf numFmtId="0" fontId="5" fillId="0" borderId="4" xfId="0" applyFont="1" applyBorder="1"/>
    <xf numFmtId="0" fontId="3" fillId="0" borderId="1" xfId="0" applyFont="1" applyFill="1" applyBorder="1"/>
    <xf numFmtId="0" fontId="5" fillId="0" borderId="3" xfId="0" applyFont="1" applyFill="1" applyBorder="1"/>
    <xf numFmtId="0" fontId="3" fillId="0" borderId="1" xfId="0" quotePrefix="1" applyFont="1" applyFill="1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3" fillId="0" borderId="0" xfId="0" applyFont="1" applyFill="1" applyBorder="1"/>
    <xf numFmtId="0" fontId="3" fillId="0" borderId="0" xfId="0" applyFont="1" applyBorder="1"/>
    <xf numFmtId="0" fontId="7" fillId="0" borderId="0" xfId="0" applyFont="1" applyBorder="1"/>
    <xf numFmtId="0" fontId="7" fillId="0" borderId="7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7" fillId="0" borderId="3" xfId="0" applyFont="1" applyBorder="1"/>
    <xf numFmtId="0" fontId="7" fillId="0" borderId="4" xfId="0" applyFont="1" applyBorder="1"/>
    <xf numFmtId="0" fontId="2" fillId="0" borderId="5" xfId="0" applyFont="1" applyBorder="1" applyAlignment="1">
      <alignment horizontal="center" vertical="center" textRotation="255" shrinkToFit="1"/>
    </xf>
    <xf numFmtId="0" fontId="2" fillId="0" borderId="6" xfId="0" applyFont="1" applyBorder="1" applyAlignment="1">
      <alignment horizontal="center" vertical="center" textRotation="255" shrinkToFit="1"/>
    </xf>
    <xf numFmtId="0" fontId="2" fillId="0" borderId="6" xfId="0" applyFont="1" applyBorder="1" applyAlignment="1">
      <alignment horizontal="center" textRotation="255" shrinkToFit="1"/>
    </xf>
    <xf numFmtId="0" fontId="2" fillId="0" borderId="8" xfId="0" applyFont="1" applyBorder="1" applyAlignment="1">
      <alignment horizontal="center" textRotation="255" shrinkToFit="1"/>
    </xf>
    <xf numFmtId="0" fontId="2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'sem elitismo'!$C$6:$C$15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'sem elitismo'!$F$6:$F$15</c:f>
              <c:numCache>
                <c:formatCode>General</c:formatCode>
                <c:ptCount val="10"/>
                <c:pt idx="0">
                  <c:v>64516.059055118109</c:v>
                </c:pt>
                <c:pt idx="1">
                  <c:v>28900.088235294119</c:v>
                </c:pt>
                <c:pt idx="2">
                  <c:v>42849.072463768112</c:v>
                </c:pt>
                <c:pt idx="3">
                  <c:v>46225.069767441862</c:v>
                </c:pt>
                <c:pt idx="4">
                  <c:v>10404.14705882353</c:v>
                </c:pt>
                <c:pt idx="5">
                  <c:v>61504.06048387097</c:v>
                </c:pt>
                <c:pt idx="6">
                  <c:v>42849.072463768112</c:v>
                </c:pt>
                <c:pt idx="7">
                  <c:v>41616.073529411762</c:v>
                </c:pt>
                <c:pt idx="8">
                  <c:v>29241.087719298244</c:v>
                </c:pt>
                <c:pt idx="9">
                  <c:v>61009.060728744938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18</xdr:row>
      <xdr:rowOff>90487</xdr:rowOff>
    </xdr:from>
    <xdr:to>
      <xdr:col>7</xdr:col>
      <xdr:colOff>19050</xdr:colOff>
      <xdr:row>26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D107"/>
  <sheetViews>
    <sheetView tabSelected="1" topLeftCell="A88" zoomScale="98" zoomScaleNormal="98" workbookViewId="0">
      <selection activeCell="E119" sqref="E119"/>
    </sheetView>
  </sheetViews>
  <sheetFormatPr defaultRowHeight="15" x14ac:dyDescent="0.25"/>
  <cols>
    <col min="4" max="4" width="14.28515625" bestFit="1" customWidth="1"/>
    <col min="5" max="5" width="13.28515625" bestFit="1" customWidth="1"/>
    <col min="6" max="6" width="12" bestFit="1" customWidth="1"/>
    <col min="7" max="7" width="16.28515625" bestFit="1" customWidth="1"/>
    <col min="22" max="22" width="16.28515625" customWidth="1"/>
  </cols>
  <sheetData>
    <row r="5" spans="3:24" x14ac:dyDescent="0.25">
      <c r="D5" s="4" t="s">
        <v>0</v>
      </c>
      <c r="E5" s="5" t="s">
        <v>1</v>
      </c>
      <c r="F5" s="6" t="s">
        <v>2</v>
      </c>
      <c r="G5" s="7" t="s">
        <v>13</v>
      </c>
      <c r="I5" t="s">
        <v>14</v>
      </c>
      <c r="J5" t="s">
        <v>15</v>
      </c>
      <c r="L5">
        <f>$K$15*I6</f>
        <v>214556.89575276989</v>
      </c>
      <c r="M5">
        <f>$K$15*I7</f>
        <v>171645.51660221594</v>
      </c>
      <c r="N5">
        <f>$K$15*I8</f>
        <v>343291.03320443188</v>
      </c>
      <c r="O5">
        <f>$K$15*I9</f>
        <v>386202.41235498583</v>
      </c>
      <c r="P5">
        <f>$K$15*I10</f>
        <v>128734.13745166193</v>
      </c>
      <c r="Q5">
        <f>$K$15*I11</f>
        <v>343291.03320443188</v>
      </c>
      <c r="R5">
        <f>$K$15*I12</f>
        <v>42911.379150553985</v>
      </c>
      <c r="S5">
        <f>$K$15*I13</f>
        <v>85822.75830110797</v>
      </c>
      <c r="T5">
        <f>$K$15*I14</f>
        <v>300379.65405387781</v>
      </c>
      <c r="U5">
        <f>$K$15*I15</f>
        <v>214556.89575276989</v>
      </c>
      <c r="V5" s="14" t="s">
        <v>25</v>
      </c>
    </row>
    <row r="6" spans="3:24" x14ac:dyDescent="0.25">
      <c r="C6" t="s">
        <v>3</v>
      </c>
      <c r="D6" s="1" t="s">
        <v>16</v>
      </c>
      <c r="E6" s="2">
        <f>BIN2DEC(D6)</f>
        <v>254</v>
      </c>
      <c r="F6" s="3">
        <f>(E6^3+15)/E6</f>
        <v>64516.059055118109</v>
      </c>
      <c r="G6" s="8">
        <f>F6/SUM($F$6:$F$15)</f>
        <v>0.15034720470941848</v>
      </c>
      <c r="H6" t="s">
        <v>3</v>
      </c>
      <c r="I6" s="13">
        <v>0.5</v>
      </c>
      <c r="J6">
        <f>I6*$F$16</f>
        <v>214556.89575276989</v>
      </c>
      <c r="K6">
        <f>F6</f>
        <v>64516.059055118109</v>
      </c>
      <c r="L6" t="str">
        <f t="shared" ref="L6:U6" si="0">IF($K6&gt;L$5,"ESCOLHIDO","")</f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>ESCOLHIDO</v>
      </c>
      <c r="S6" t="str">
        <f t="shared" si="0"/>
        <v/>
      </c>
      <c r="T6" t="str">
        <f t="shared" si="0"/>
        <v/>
      </c>
      <c r="U6" t="str">
        <f t="shared" si="0"/>
        <v/>
      </c>
      <c r="V6" s="14" t="s">
        <v>8</v>
      </c>
      <c r="W6" s="1" t="s">
        <v>21</v>
      </c>
      <c r="X6" s="1"/>
    </row>
    <row r="7" spans="3:24" x14ac:dyDescent="0.25">
      <c r="C7" t="s">
        <v>4</v>
      </c>
      <c r="D7" s="1" t="s">
        <v>17</v>
      </c>
      <c r="E7" s="2">
        <f t="shared" ref="E7:E15" si="1">BIN2DEC(D7)</f>
        <v>170</v>
      </c>
      <c r="F7" s="3">
        <f t="shared" ref="F7:F15" si="2">(E7^3+15)/E7</f>
        <v>28900.088235294119</v>
      </c>
      <c r="G7" s="8">
        <f t="shared" ref="G7:G15" si="3">F7/SUM($F$6:$F$15)</f>
        <v>6.7348309020548044E-2</v>
      </c>
      <c r="H7" t="s">
        <v>4</v>
      </c>
      <c r="I7" s="13">
        <v>0.4</v>
      </c>
      <c r="J7">
        <f t="shared" ref="J7:J15" si="4">I7*$F$16</f>
        <v>171645.51660221594</v>
      </c>
      <c r="K7">
        <f>K6+F7</f>
        <v>93416.14729041222</v>
      </c>
      <c r="L7" t="str">
        <f t="shared" ref="L7:Q8" si="5">IF($K7&gt;L$5,"ESCOLHIDO","")</f>
        <v/>
      </c>
      <c r="M7" t="str">
        <f t="shared" si="5"/>
        <v/>
      </c>
      <c r="N7" t="str">
        <f t="shared" si="5"/>
        <v/>
      </c>
      <c r="O7" t="str">
        <f t="shared" si="5"/>
        <v/>
      </c>
      <c r="P7" t="str">
        <f t="shared" si="5"/>
        <v/>
      </c>
      <c r="Q7" t="str">
        <f t="shared" si="5"/>
        <v/>
      </c>
      <c r="S7" t="str">
        <f>IF($K7&gt;S$5,"ESCOLHIDO","")</f>
        <v>ESCOLHIDO</v>
      </c>
      <c r="T7" t="str">
        <f>IF($K7&gt;T$5,"ESCOLHIDO","")</f>
        <v/>
      </c>
      <c r="U7" t="str">
        <f>IF($K7&gt;U$5,"ESCOLHIDO","")</f>
        <v/>
      </c>
      <c r="V7" s="14" t="s">
        <v>6</v>
      </c>
      <c r="W7" s="1" t="s">
        <v>19</v>
      </c>
      <c r="X7" s="1"/>
    </row>
    <row r="8" spans="3:24" x14ac:dyDescent="0.25">
      <c r="C8" t="s">
        <v>5</v>
      </c>
      <c r="D8" s="1" t="s">
        <v>18</v>
      </c>
      <c r="E8" s="2">
        <f t="shared" si="1"/>
        <v>207</v>
      </c>
      <c r="F8" s="3">
        <f t="shared" si="2"/>
        <v>42849.072463768112</v>
      </c>
      <c r="G8" s="8">
        <f t="shared" si="3"/>
        <v>9.9854801481520178E-2</v>
      </c>
      <c r="H8" t="s">
        <v>5</v>
      </c>
      <c r="I8" s="13">
        <v>0.8</v>
      </c>
      <c r="J8">
        <f t="shared" si="4"/>
        <v>343291.03320443188</v>
      </c>
      <c r="K8">
        <f t="shared" ref="K8:K15" si="6">K7+F8</f>
        <v>136265.21975418035</v>
      </c>
      <c r="L8" t="str">
        <f t="shared" si="5"/>
        <v/>
      </c>
      <c r="M8" t="str">
        <f t="shared" si="5"/>
        <v/>
      </c>
      <c r="N8" t="str">
        <f t="shared" si="5"/>
        <v/>
      </c>
      <c r="O8" t="str">
        <f t="shared" si="5"/>
        <v/>
      </c>
      <c r="P8" t="str">
        <f t="shared" si="5"/>
        <v>ESCOLHIDO</v>
      </c>
      <c r="Q8" t="str">
        <f t="shared" si="5"/>
        <v/>
      </c>
      <c r="T8" t="str">
        <f t="shared" ref="T8:U11" si="7">IF($K8&gt;T$5,"ESCOLHIDO","")</f>
        <v/>
      </c>
      <c r="U8" t="str">
        <f t="shared" si="7"/>
        <v/>
      </c>
      <c r="V8" s="14" t="s">
        <v>11</v>
      </c>
      <c r="W8" s="1" t="s">
        <v>23</v>
      </c>
      <c r="X8" s="1"/>
    </row>
    <row r="9" spans="3:24" x14ac:dyDescent="0.25">
      <c r="C9" t="s">
        <v>6</v>
      </c>
      <c r="D9" s="1" t="s">
        <v>19</v>
      </c>
      <c r="E9" s="2">
        <f t="shared" si="1"/>
        <v>215</v>
      </c>
      <c r="F9" s="3">
        <f t="shared" si="2"/>
        <v>46225.069767441862</v>
      </c>
      <c r="G9" s="8">
        <f t="shared" si="3"/>
        <v>0.10772217225939498</v>
      </c>
      <c r="H9" t="s">
        <v>6</v>
      </c>
      <c r="I9" s="13">
        <v>0.9</v>
      </c>
      <c r="J9">
        <f t="shared" si="4"/>
        <v>386202.41235498583</v>
      </c>
      <c r="K9">
        <f t="shared" si="6"/>
        <v>182490.28952162221</v>
      </c>
      <c r="L9" t="str">
        <f>IF($K9&gt;L$5,"ESCOLHIDO","")</f>
        <v/>
      </c>
      <c r="M9" t="str">
        <f>IF($K9&gt;M$5,"ESCOLHIDO","")</f>
        <v>ESCOLHIDO</v>
      </c>
      <c r="N9" t="str">
        <f>IF($K9&gt;N$5,"ESCOLHIDO","")</f>
        <v/>
      </c>
      <c r="O9" t="str">
        <f>IF($K9&gt;O$5,"ESCOLHIDO","")</f>
        <v/>
      </c>
      <c r="Q9" t="str">
        <f t="shared" ref="Q9:Q14" si="8">IF($K9&gt;Q$5,"ESCOLHIDO","")</f>
        <v/>
      </c>
      <c r="T9" t="str">
        <f t="shared" si="7"/>
        <v/>
      </c>
      <c r="U9" t="str">
        <f t="shared" si="7"/>
        <v/>
      </c>
      <c r="V9" s="14" t="s">
        <v>12</v>
      </c>
      <c r="W9" s="1" t="s">
        <v>24</v>
      </c>
      <c r="X9" s="1"/>
    </row>
    <row r="10" spans="3:24" x14ac:dyDescent="0.25">
      <c r="C10" t="s">
        <v>7</v>
      </c>
      <c r="D10" s="1" t="s">
        <v>20</v>
      </c>
      <c r="E10" s="2">
        <f t="shared" si="1"/>
        <v>102</v>
      </c>
      <c r="F10" s="3">
        <f t="shared" si="2"/>
        <v>10404.14705882353</v>
      </c>
      <c r="G10" s="8">
        <f t="shared" si="3"/>
        <v>2.4245659926987486E-2</v>
      </c>
      <c r="H10" t="s">
        <v>7</v>
      </c>
      <c r="I10" s="13">
        <v>0.3</v>
      </c>
      <c r="J10">
        <f t="shared" si="4"/>
        <v>128734.13745166193</v>
      </c>
      <c r="K10">
        <f t="shared" si="6"/>
        <v>192894.43658044573</v>
      </c>
      <c r="L10" t="str">
        <f>IF($K10&gt;L$5,"ESCOLHIDO","")</f>
        <v/>
      </c>
      <c r="N10" t="str">
        <f t="shared" ref="N10:O14" si="9">IF($K10&gt;N$5,"ESCOLHIDO","")</f>
        <v/>
      </c>
      <c r="O10" t="str">
        <f t="shared" si="9"/>
        <v/>
      </c>
      <c r="Q10" t="str">
        <f t="shared" si="8"/>
        <v/>
      </c>
      <c r="T10" t="str">
        <f t="shared" si="7"/>
        <v/>
      </c>
      <c r="U10" t="str">
        <f t="shared" si="7"/>
        <v/>
      </c>
      <c r="V10" s="14" t="s">
        <v>5</v>
      </c>
      <c r="W10" s="1" t="s">
        <v>18</v>
      </c>
      <c r="X10" s="1"/>
    </row>
    <row r="11" spans="3:24" x14ac:dyDescent="0.25">
      <c r="C11" t="s">
        <v>8</v>
      </c>
      <c r="D11" s="1" t="s">
        <v>21</v>
      </c>
      <c r="E11" s="2">
        <f t="shared" si="1"/>
        <v>248</v>
      </c>
      <c r="F11" s="3">
        <f t="shared" si="2"/>
        <v>61504.06048387097</v>
      </c>
      <c r="G11" s="8">
        <f t="shared" si="3"/>
        <v>0.14332809082664258</v>
      </c>
      <c r="H11" t="s">
        <v>8</v>
      </c>
      <c r="I11" s="13">
        <v>0.8</v>
      </c>
      <c r="J11">
        <f t="shared" si="4"/>
        <v>343291.03320443188</v>
      </c>
      <c r="K11">
        <f t="shared" si="6"/>
        <v>254398.4970643167</v>
      </c>
      <c r="L11" t="str">
        <f>IF($K11&gt;L$5,"ESCOLHIDO","")</f>
        <v>ESCOLHIDO</v>
      </c>
      <c r="N11" t="str">
        <f t="shared" si="9"/>
        <v/>
      </c>
      <c r="O11" t="str">
        <f t="shared" si="9"/>
        <v/>
      </c>
      <c r="Q11" t="str">
        <f t="shared" si="8"/>
        <v/>
      </c>
      <c r="T11" t="str">
        <f t="shared" si="7"/>
        <v/>
      </c>
      <c r="U11" t="str">
        <f t="shared" si="7"/>
        <v>ESCOLHIDO</v>
      </c>
      <c r="V11" s="14" t="s">
        <v>11</v>
      </c>
      <c r="W11" s="1" t="s">
        <v>24</v>
      </c>
      <c r="X11" s="1"/>
    </row>
    <row r="12" spans="3:24" x14ac:dyDescent="0.25">
      <c r="C12" t="s">
        <v>9</v>
      </c>
      <c r="D12" s="1" t="s">
        <v>18</v>
      </c>
      <c r="E12" s="2">
        <f t="shared" si="1"/>
        <v>207</v>
      </c>
      <c r="F12" s="3">
        <f t="shared" si="2"/>
        <v>42849.072463768112</v>
      </c>
      <c r="G12" s="8">
        <f t="shared" si="3"/>
        <v>9.9854801481520178E-2</v>
      </c>
      <c r="H12" t="s">
        <v>9</v>
      </c>
      <c r="I12" s="13">
        <v>0.1</v>
      </c>
      <c r="J12">
        <f t="shared" si="4"/>
        <v>42911.379150553985</v>
      </c>
      <c r="K12">
        <f t="shared" si="6"/>
        <v>297247.56952808483</v>
      </c>
      <c r="N12" t="str">
        <f t="shared" si="9"/>
        <v/>
      </c>
      <c r="O12" t="str">
        <f t="shared" si="9"/>
        <v/>
      </c>
      <c r="Q12" t="str">
        <f t="shared" si="8"/>
        <v/>
      </c>
      <c r="T12" t="str">
        <f>IF($K12&gt;T$5,"ESCOLHIDO","")</f>
        <v/>
      </c>
      <c r="V12" s="14" t="s">
        <v>3</v>
      </c>
      <c r="W12" s="1" t="s">
        <v>16</v>
      </c>
      <c r="X12" s="1"/>
    </row>
    <row r="13" spans="3:24" x14ac:dyDescent="0.25">
      <c r="C13" t="s">
        <v>10</v>
      </c>
      <c r="D13" s="1" t="s">
        <v>22</v>
      </c>
      <c r="E13" s="2">
        <f t="shared" si="1"/>
        <v>204</v>
      </c>
      <c r="F13" s="3">
        <f t="shared" si="2"/>
        <v>41616.073529411762</v>
      </c>
      <c r="G13" s="8">
        <f t="shared" si="3"/>
        <v>9.6981440245493725E-2</v>
      </c>
      <c r="H13" t="s">
        <v>10</v>
      </c>
      <c r="I13" s="13">
        <v>0.2</v>
      </c>
      <c r="J13">
        <f t="shared" si="4"/>
        <v>85822.75830110797</v>
      </c>
      <c r="K13">
        <f t="shared" si="6"/>
        <v>338863.64305749658</v>
      </c>
      <c r="N13" t="str">
        <f t="shared" si="9"/>
        <v/>
      </c>
      <c r="O13" t="str">
        <f t="shared" si="9"/>
        <v/>
      </c>
      <c r="Q13" t="str">
        <f t="shared" si="8"/>
        <v/>
      </c>
      <c r="T13" t="str">
        <f>IF($K13&gt;T$5,"ESCOLHIDO","")</f>
        <v>ESCOLHIDO</v>
      </c>
      <c r="V13" s="14" t="s">
        <v>4</v>
      </c>
      <c r="W13" s="1" t="s">
        <v>17</v>
      </c>
      <c r="X13" s="1"/>
    </row>
    <row r="14" spans="3:24" x14ac:dyDescent="0.25">
      <c r="C14" t="s">
        <v>11</v>
      </c>
      <c r="D14" s="1" t="s">
        <v>23</v>
      </c>
      <c r="E14" s="2">
        <f t="shared" si="1"/>
        <v>171</v>
      </c>
      <c r="F14" s="3">
        <f t="shared" si="2"/>
        <v>29241.087719298244</v>
      </c>
      <c r="G14" s="8">
        <f t="shared" si="3"/>
        <v>6.814296883049667E-2</v>
      </c>
      <c r="H14" t="s">
        <v>11</v>
      </c>
      <c r="I14" s="13">
        <v>0.7</v>
      </c>
      <c r="J14">
        <f t="shared" si="4"/>
        <v>300379.65405387781</v>
      </c>
      <c r="K14">
        <f t="shared" si="6"/>
        <v>368104.73077679484</v>
      </c>
      <c r="N14" t="str">
        <f t="shared" si="9"/>
        <v>ESCOLHIDO</v>
      </c>
      <c r="O14" t="str">
        <f t="shared" si="9"/>
        <v/>
      </c>
      <c r="Q14" t="str">
        <f t="shared" si="8"/>
        <v>ESCOLHIDO</v>
      </c>
      <c r="V14" s="14" t="s">
        <v>10</v>
      </c>
      <c r="W14" s="1" t="s">
        <v>22</v>
      </c>
      <c r="X14" s="1"/>
    </row>
    <row r="15" spans="3:24" x14ac:dyDescent="0.25">
      <c r="C15" t="s">
        <v>12</v>
      </c>
      <c r="D15" s="1" t="s">
        <v>24</v>
      </c>
      <c r="E15" s="2">
        <f t="shared" si="1"/>
        <v>247</v>
      </c>
      <c r="F15" s="3">
        <f t="shared" si="2"/>
        <v>61009.060728744938</v>
      </c>
      <c r="G15" s="8">
        <f t="shared" si="3"/>
        <v>0.14217455121797762</v>
      </c>
      <c r="H15" t="s">
        <v>12</v>
      </c>
      <c r="I15" s="13">
        <v>0.5</v>
      </c>
      <c r="J15">
        <f t="shared" si="4"/>
        <v>214556.89575276989</v>
      </c>
      <c r="K15">
        <f t="shared" si="6"/>
        <v>429113.79150553979</v>
      </c>
      <c r="O15" t="str">
        <f>IF($K15&gt;O$5,"ESCOLHIDO","")</f>
        <v>ESCOLHIDO</v>
      </c>
      <c r="V15" s="14" t="s">
        <v>8</v>
      </c>
      <c r="W15" s="1" t="s">
        <v>21</v>
      </c>
      <c r="X15" s="1"/>
    </row>
    <row r="16" spans="3:24" x14ac:dyDescent="0.25">
      <c r="E16" s="2">
        <f>SUM(E6:E15)</f>
        <v>2025</v>
      </c>
      <c r="F16" s="3">
        <f>SUM(F6:F15)</f>
        <v>429113.79150553979</v>
      </c>
      <c r="G16" s="9">
        <f>SUM(G6:G15)</f>
        <v>0.99999999999999978</v>
      </c>
    </row>
    <row r="18" spans="2:23" x14ac:dyDescent="0.25">
      <c r="E18" t="s">
        <v>30</v>
      </c>
    </row>
    <row r="28" spans="2:23" x14ac:dyDescent="0.25">
      <c r="B28" s="43" t="s">
        <v>93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2:23" ht="15.75" thickBot="1" x14ac:dyDescent="0.3">
      <c r="B29" s="18"/>
      <c r="R29" t="s">
        <v>45</v>
      </c>
      <c r="S29" t="s">
        <v>44</v>
      </c>
      <c r="T29" t="s">
        <v>42</v>
      </c>
      <c r="U29" t="s">
        <v>43</v>
      </c>
      <c r="V29" t="s">
        <v>15</v>
      </c>
      <c r="W29" t="s">
        <v>25</v>
      </c>
    </row>
    <row r="30" spans="2:23" x14ac:dyDescent="0.25">
      <c r="E30" s="39" t="s">
        <v>28</v>
      </c>
      <c r="F30" s="28" t="s">
        <v>8</v>
      </c>
      <c r="G30" s="25">
        <v>11111000</v>
      </c>
      <c r="H30" s="19">
        <v>1</v>
      </c>
      <c r="I30" s="20">
        <v>1</v>
      </c>
      <c r="J30" s="19">
        <v>0</v>
      </c>
      <c r="K30" s="20">
        <v>1</v>
      </c>
      <c r="L30" s="20">
        <v>1</v>
      </c>
      <c r="M30" s="19">
        <v>1</v>
      </c>
      <c r="N30" s="19">
        <v>1</v>
      </c>
      <c r="O30" s="21">
        <v>0</v>
      </c>
      <c r="P30">
        <v>11011110</v>
      </c>
      <c r="Q30" t="s">
        <v>31</v>
      </c>
      <c r="R30" s="2">
        <f t="shared" ref="R30:R39" si="10">BIN2DEC(P30)</f>
        <v>222</v>
      </c>
      <c r="S30" s="3">
        <f t="shared" ref="S30:S39" si="11">(R30^3+15)/R30</f>
        <v>49284.067567567567</v>
      </c>
      <c r="T30" s="8">
        <f t="shared" ref="T30:T39" si="12">S30/SUM($S$30:$S$39)</f>
        <v>0.12900041132395015</v>
      </c>
      <c r="U30" s="15">
        <f>T30</f>
        <v>0.12900041132395015</v>
      </c>
      <c r="V30" s="13">
        <v>0.5</v>
      </c>
      <c r="W30" t="str">
        <f>IF(V30&lt;$U$30,$Q$30,IF(V30&lt;$U$31,$Q$31,IF(V30&lt;$U$32,$Q$32,IF(V30&lt;$U$33,$Q$33,IF(V30&lt;$U$34,$Q$34,IF(V30&lt;$U$35,$Q$35,IF(V30&lt;$U$36,$Q$36,IF(V30&lt;$U$37,$Q$37,IF(V30&lt;$U$38,$Q$38,$Q$39)))))))))</f>
        <v>D1</v>
      </c>
    </row>
    <row r="31" spans="2:23" ht="15.75" thickBot="1" x14ac:dyDescent="0.3">
      <c r="E31" s="40"/>
      <c r="F31" s="29" t="s">
        <v>6</v>
      </c>
      <c r="G31" s="26">
        <v>11010111</v>
      </c>
      <c r="H31" s="22">
        <v>1</v>
      </c>
      <c r="I31" s="23">
        <v>1</v>
      </c>
      <c r="J31" s="22">
        <v>1</v>
      </c>
      <c r="K31" s="23">
        <v>1</v>
      </c>
      <c r="L31" s="23">
        <v>0</v>
      </c>
      <c r="M31" s="22">
        <v>0</v>
      </c>
      <c r="N31" s="22">
        <v>0</v>
      </c>
      <c r="O31" s="24">
        <v>1</v>
      </c>
      <c r="P31">
        <v>11110001</v>
      </c>
      <c r="Q31" t="s">
        <v>32</v>
      </c>
      <c r="R31" s="2">
        <f t="shared" si="10"/>
        <v>241</v>
      </c>
      <c r="S31" s="3">
        <f t="shared" si="11"/>
        <v>58081.062240663901</v>
      </c>
      <c r="T31" s="8">
        <f t="shared" si="12"/>
        <v>0.15202643144065853</v>
      </c>
      <c r="U31" s="15">
        <f>U30+T31</f>
        <v>0.28102684276460865</v>
      </c>
      <c r="V31" s="13">
        <v>0.4</v>
      </c>
      <c r="W31" t="str">
        <f t="shared" ref="W31:W39" si="13">IF(V31&lt;$U$30,$Q$30,IF(V31&lt;$U$31,$Q$31,IF(V31&lt;$U$32,$Q$32,IF(V31&lt;$U$33,$Q$33,IF(V31&lt;$U$34,$Q$34,IF(V31&lt;$U$35,$Q$35,IF(V31&lt;$U$36,$Q$36,IF(V31&lt;$U$37,$Q$37,IF(V31&lt;$U$38,$Q$38,$Q$39)))))))))</f>
        <v>D1</v>
      </c>
    </row>
    <row r="32" spans="2:23" x14ac:dyDescent="0.25">
      <c r="E32" s="40"/>
      <c r="F32" s="28" t="s">
        <v>11</v>
      </c>
      <c r="G32" s="25">
        <v>10101011</v>
      </c>
      <c r="H32" s="19">
        <v>1</v>
      </c>
      <c r="I32" s="20">
        <v>0</v>
      </c>
      <c r="J32" s="19">
        <v>1</v>
      </c>
      <c r="K32" s="20">
        <v>0</v>
      </c>
      <c r="L32" s="20">
        <v>1</v>
      </c>
      <c r="M32" s="19">
        <v>1</v>
      </c>
      <c r="N32" s="19">
        <v>1</v>
      </c>
      <c r="O32" s="21">
        <v>1</v>
      </c>
      <c r="P32">
        <v>10101111</v>
      </c>
      <c r="Q32" t="s">
        <v>33</v>
      </c>
      <c r="R32" s="2">
        <f t="shared" si="10"/>
        <v>175</v>
      </c>
      <c r="S32" s="3">
        <f t="shared" si="11"/>
        <v>30625.085714285713</v>
      </c>
      <c r="T32" s="8">
        <f t="shared" si="12"/>
        <v>8.0160766936653902E-2</v>
      </c>
      <c r="U32" s="15">
        <f t="shared" ref="U32:U39" si="14">U31+T32</f>
        <v>0.36118760970126257</v>
      </c>
      <c r="V32" s="13">
        <v>0.8</v>
      </c>
      <c r="W32" t="str">
        <f t="shared" si="13"/>
        <v>H1</v>
      </c>
    </row>
    <row r="33" spans="2:30" ht="15.75" thickBot="1" x14ac:dyDescent="0.3">
      <c r="B33" t="s">
        <v>26</v>
      </c>
      <c r="E33" s="40"/>
      <c r="F33" s="29" t="s">
        <v>12</v>
      </c>
      <c r="G33" s="26">
        <v>11110111</v>
      </c>
      <c r="H33" s="22">
        <v>1</v>
      </c>
      <c r="I33" s="23">
        <v>1</v>
      </c>
      <c r="J33" s="22">
        <v>1</v>
      </c>
      <c r="K33" s="23">
        <v>1</v>
      </c>
      <c r="L33" s="23">
        <v>0</v>
      </c>
      <c r="M33" s="22">
        <v>0</v>
      </c>
      <c r="N33" s="22">
        <v>1</v>
      </c>
      <c r="O33" s="24">
        <v>1</v>
      </c>
      <c r="P33">
        <v>11110011</v>
      </c>
      <c r="Q33" t="s">
        <v>34</v>
      </c>
      <c r="R33" s="2">
        <f t="shared" si="10"/>
        <v>243</v>
      </c>
      <c r="S33" s="3">
        <f t="shared" si="11"/>
        <v>59049.061728395063</v>
      </c>
      <c r="T33" s="8">
        <f t="shared" si="12"/>
        <v>0.1545601576171251</v>
      </c>
      <c r="U33" s="15">
        <f t="shared" si="14"/>
        <v>0.51574776731838767</v>
      </c>
      <c r="V33" s="13">
        <v>0.9</v>
      </c>
      <c r="W33" t="str">
        <f t="shared" si="13"/>
        <v>I1</v>
      </c>
    </row>
    <row r="34" spans="2:30" x14ac:dyDescent="0.25">
      <c r="E34" s="40"/>
      <c r="F34" s="28" t="s">
        <v>5</v>
      </c>
      <c r="G34" s="27">
        <v>11001111</v>
      </c>
      <c r="H34" s="19">
        <v>1</v>
      </c>
      <c r="I34" s="20">
        <v>1</v>
      </c>
      <c r="J34" s="19">
        <v>1</v>
      </c>
      <c r="K34" s="20">
        <v>0</v>
      </c>
      <c r="L34" s="20">
        <v>1</v>
      </c>
      <c r="M34" s="19">
        <v>0</v>
      </c>
      <c r="N34" s="19">
        <v>1</v>
      </c>
      <c r="O34" s="21">
        <v>1</v>
      </c>
      <c r="P34" s="11">
        <v>11101011</v>
      </c>
      <c r="Q34" t="s">
        <v>35</v>
      </c>
      <c r="R34" s="2">
        <f t="shared" si="10"/>
        <v>235</v>
      </c>
      <c r="S34" s="3">
        <f t="shared" si="11"/>
        <v>55225.063829787236</v>
      </c>
      <c r="T34" s="8">
        <f t="shared" si="12"/>
        <v>0.14455089242922176</v>
      </c>
      <c r="U34" s="15">
        <f t="shared" si="14"/>
        <v>0.66029865974760948</v>
      </c>
      <c r="V34" s="13">
        <v>0.3</v>
      </c>
      <c r="W34" t="str">
        <f t="shared" si="13"/>
        <v>C1</v>
      </c>
    </row>
    <row r="35" spans="2:30" ht="15.75" thickBot="1" x14ac:dyDescent="0.3">
      <c r="E35" s="40"/>
      <c r="F35" s="29" t="s">
        <v>11</v>
      </c>
      <c r="G35" s="26">
        <v>10101011</v>
      </c>
      <c r="H35" s="22">
        <v>1</v>
      </c>
      <c r="I35" s="23">
        <v>0</v>
      </c>
      <c r="J35" s="22">
        <v>0</v>
      </c>
      <c r="K35" s="23">
        <v>0</v>
      </c>
      <c r="L35" s="23">
        <v>1</v>
      </c>
      <c r="M35" s="22">
        <v>1</v>
      </c>
      <c r="N35" s="22">
        <v>1</v>
      </c>
      <c r="O35" s="24">
        <v>1</v>
      </c>
      <c r="P35">
        <v>10001111</v>
      </c>
      <c r="Q35" t="s">
        <v>36</v>
      </c>
      <c r="R35" s="2">
        <f t="shared" si="10"/>
        <v>143</v>
      </c>
      <c r="S35" s="3">
        <f t="shared" si="11"/>
        <v>20449.104895104894</v>
      </c>
      <c r="T35" s="8">
        <f t="shared" si="12"/>
        <v>5.3525268365046411E-2</v>
      </c>
      <c r="U35" s="15">
        <f t="shared" si="14"/>
        <v>0.71382392811265594</v>
      </c>
      <c r="V35" s="13">
        <v>0.8</v>
      </c>
      <c r="W35" t="str">
        <f t="shared" si="13"/>
        <v>H1</v>
      </c>
    </row>
    <row r="36" spans="2:30" x14ac:dyDescent="0.25">
      <c r="E36" s="41" t="s">
        <v>29</v>
      </c>
      <c r="F36" s="30" t="s">
        <v>3</v>
      </c>
      <c r="G36" s="31">
        <v>11111110</v>
      </c>
      <c r="H36" s="32">
        <v>1</v>
      </c>
      <c r="I36" s="33">
        <v>0</v>
      </c>
      <c r="J36" s="33">
        <v>0</v>
      </c>
      <c r="K36" s="32">
        <v>1</v>
      </c>
      <c r="L36" s="33">
        <v>0</v>
      </c>
      <c r="M36" s="33">
        <v>0</v>
      </c>
      <c r="N36" s="32">
        <v>1</v>
      </c>
      <c r="O36" s="34">
        <v>1</v>
      </c>
      <c r="P36" s="10">
        <v>10010011</v>
      </c>
      <c r="Q36" t="s">
        <v>37</v>
      </c>
      <c r="R36" s="2">
        <f t="shared" si="10"/>
        <v>147</v>
      </c>
      <c r="S36" s="3">
        <f t="shared" si="11"/>
        <v>21609.102040816328</v>
      </c>
      <c r="T36" s="8">
        <f t="shared" si="12"/>
        <v>5.6561545935403794E-2</v>
      </c>
      <c r="U36" s="15">
        <f t="shared" si="14"/>
        <v>0.77038547404805968</v>
      </c>
      <c r="V36" s="13">
        <v>0.1</v>
      </c>
      <c r="W36" t="str">
        <f t="shared" si="13"/>
        <v>A1</v>
      </c>
    </row>
    <row r="37" spans="2:30" x14ac:dyDescent="0.25">
      <c r="E37" s="41"/>
      <c r="F37" s="30" t="s">
        <v>4</v>
      </c>
      <c r="G37" s="35">
        <v>10101010</v>
      </c>
      <c r="H37" s="36">
        <v>1</v>
      </c>
      <c r="I37" s="33">
        <v>1</v>
      </c>
      <c r="J37" s="33">
        <v>0</v>
      </c>
      <c r="K37" s="36">
        <v>0</v>
      </c>
      <c r="L37" s="33">
        <v>0</v>
      </c>
      <c r="M37" s="33">
        <v>1</v>
      </c>
      <c r="N37" s="36">
        <v>1</v>
      </c>
      <c r="O37" s="34">
        <v>1</v>
      </c>
      <c r="P37" s="10">
        <v>11000111</v>
      </c>
      <c r="Q37" t="s">
        <v>38</v>
      </c>
      <c r="R37" s="2">
        <f t="shared" si="10"/>
        <v>199</v>
      </c>
      <c r="S37" s="3">
        <f t="shared" si="11"/>
        <v>39601.075376884422</v>
      </c>
      <c r="T37" s="8">
        <f t="shared" si="12"/>
        <v>0.10365530413018585</v>
      </c>
      <c r="U37" s="15">
        <f t="shared" si="14"/>
        <v>0.87404077817824555</v>
      </c>
      <c r="V37" s="13">
        <v>0.2</v>
      </c>
      <c r="W37" t="str">
        <f t="shared" si="13"/>
        <v>B1</v>
      </c>
    </row>
    <row r="38" spans="2:30" x14ac:dyDescent="0.25">
      <c r="B38" t="s">
        <v>27</v>
      </c>
      <c r="E38" s="41"/>
      <c r="F38" s="30" t="s">
        <v>10</v>
      </c>
      <c r="G38" s="31">
        <v>11001100</v>
      </c>
      <c r="H38" s="32">
        <v>1</v>
      </c>
      <c r="I38" s="33">
        <v>0</v>
      </c>
      <c r="J38" s="33">
        <v>1</v>
      </c>
      <c r="K38" s="32">
        <v>0</v>
      </c>
      <c r="L38" s="33">
        <v>0</v>
      </c>
      <c r="M38" s="33">
        <v>0</v>
      </c>
      <c r="N38" s="32">
        <v>0</v>
      </c>
      <c r="O38" s="34">
        <v>1</v>
      </c>
      <c r="P38" s="10">
        <v>10100001</v>
      </c>
      <c r="Q38" t="s">
        <v>39</v>
      </c>
      <c r="R38" s="2">
        <f t="shared" si="10"/>
        <v>161</v>
      </c>
      <c r="S38" s="3">
        <f t="shared" si="11"/>
        <v>25921.093167701863</v>
      </c>
      <c r="T38" s="8">
        <f t="shared" si="12"/>
        <v>6.7848127105491887E-2</v>
      </c>
      <c r="U38" s="15">
        <f t="shared" si="14"/>
        <v>0.94188890528373748</v>
      </c>
      <c r="V38" s="13">
        <v>0.7</v>
      </c>
      <c r="W38" t="str">
        <f t="shared" si="13"/>
        <v>F1</v>
      </c>
    </row>
    <row r="39" spans="2:30" ht="15.75" thickBot="1" x14ac:dyDescent="0.3">
      <c r="E39" s="42"/>
      <c r="F39" s="29" t="s">
        <v>8</v>
      </c>
      <c r="G39" s="26">
        <v>11111000</v>
      </c>
      <c r="H39" s="23">
        <v>1</v>
      </c>
      <c r="I39" s="37">
        <v>0</v>
      </c>
      <c r="J39" s="37">
        <v>0</v>
      </c>
      <c r="K39" s="23">
        <v>1</v>
      </c>
      <c r="L39" s="37">
        <v>0</v>
      </c>
      <c r="M39" s="37">
        <v>1</v>
      </c>
      <c r="N39" s="23">
        <v>0</v>
      </c>
      <c r="O39" s="38">
        <v>1</v>
      </c>
      <c r="P39" s="10">
        <v>10010101</v>
      </c>
      <c r="Q39" t="s">
        <v>40</v>
      </c>
      <c r="R39" s="2">
        <f t="shared" si="10"/>
        <v>149</v>
      </c>
      <c r="S39" s="3">
        <f t="shared" si="11"/>
        <v>22201.100671140939</v>
      </c>
      <c r="T39" s="8">
        <f t="shared" si="12"/>
        <v>5.8111094716262648E-2</v>
      </c>
      <c r="U39" s="15">
        <f t="shared" si="14"/>
        <v>1.0000000000000002</v>
      </c>
      <c r="V39" s="13">
        <v>0.5</v>
      </c>
      <c r="W39" t="str">
        <f t="shared" si="13"/>
        <v>D1</v>
      </c>
    </row>
    <row r="40" spans="2:30" x14ac:dyDescent="0.25">
      <c r="R40" s="14">
        <f>SUM(R30:R39)</f>
        <v>1915</v>
      </c>
      <c r="S40" s="14">
        <f>SUM(S30:S39)</f>
        <v>382045.81723234791</v>
      </c>
      <c r="T40" s="9">
        <f>SUM(T30:T39)</f>
        <v>1.0000000000000002</v>
      </c>
    </row>
    <row r="42" spans="2:30" x14ac:dyDescent="0.25">
      <c r="P42" t="s">
        <v>41</v>
      </c>
      <c r="Y42" s="12"/>
      <c r="Z42" s="12"/>
      <c r="AA42" s="12"/>
      <c r="AD42" s="12"/>
    </row>
    <row r="43" spans="2:30" x14ac:dyDescent="0.25">
      <c r="Y43" s="12"/>
      <c r="Z43" s="12"/>
      <c r="AA43" s="12"/>
      <c r="AD43" s="12"/>
    </row>
    <row r="44" spans="2:30" x14ac:dyDescent="0.25">
      <c r="B44" s="43" t="s">
        <v>94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Y44" s="12"/>
      <c r="Z44" s="12"/>
      <c r="AA44" s="12"/>
      <c r="AD44" s="12"/>
    </row>
    <row r="45" spans="2:30" ht="15.75" thickBot="1" x14ac:dyDescent="0.3">
      <c r="F45" t="s">
        <v>25</v>
      </c>
      <c r="R45" t="s">
        <v>45</v>
      </c>
      <c r="S45" t="s">
        <v>44</v>
      </c>
      <c r="T45" t="s">
        <v>42</v>
      </c>
      <c r="U45" t="s">
        <v>43</v>
      </c>
      <c r="V45" t="s">
        <v>15</v>
      </c>
      <c r="W45" t="s">
        <v>25</v>
      </c>
      <c r="Y45" s="12"/>
      <c r="Z45" s="12"/>
      <c r="AA45" s="12"/>
      <c r="AD45" s="12"/>
    </row>
    <row r="46" spans="2:30" ht="15" customHeight="1" x14ac:dyDescent="0.25">
      <c r="E46" s="39" t="s">
        <v>28</v>
      </c>
      <c r="F46" s="28" t="s">
        <v>34</v>
      </c>
      <c r="G46" s="25">
        <v>11110011</v>
      </c>
      <c r="H46" s="19">
        <v>1</v>
      </c>
      <c r="I46" s="20">
        <v>1</v>
      </c>
      <c r="J46" s="19">
        <v>1</v>
      </c>
      <c r="K46" s="20">
        <v>1</v>
      </c>
      <c r="L46" s="20">
        <v>0</v>
      </c>
      <c r="M46" s="19">
        <v>0</v>
      </c>
      <c r="N46" s="19">
        <v>1</v>
      </c>
      <c r="O46" s="21">
        <v>1</v>
      </c>
      <c r="P46" s="10">
        <v>11110011</v>
      </c>
      <c r="Q46" t="s">
        <v>46</v>
      </c>
      <c r="R46" s="2">
        <f t="shared" ref="R46:R55" si="15">BIN2DEC(P46)</f>
        <v>243</v>
      </c>
      <c r="S46" s="3">
        <f t="shared" ref="S46:S55" si="16">(R46^3+15)/R46</f>
        <v>59049.061728395063</v>
      </c>
      <c r="T46" s="8">
        <f>S46/SUM($S$46:$S$55)</f>
        <v>0.15018487881817183</v>
      </c>
      <c r="U46" s="15">
        <f>T46</f>
        <v>0.15018487881817183</v>
      </c>
      <c r="V46" s="13">
        <v>0.5</v>
      </c>
      <c r="W46" t="str">
        <f>IF(V46&lt;$U$46,$Q$46,IF(V46&lt;$U$47,$Q$47,IF(V46&lt;$U$48,$Q$48,IF(V46&lt;$U$49,$Q$49,IF(V46&lt;$U$50,$Q$50,IF(V46&lt;$U$51,$Q$51,IF(V46&lt;$U$52,$Q$52,IF(V46&lt;$U$53,$Q$53,IF(V46&lt;$U$54,$Q$54,$Q$55)))))))))</f>
        <v>E2</v>
      </c>
    </row>
    <row r="47" spans="2:30" ht="15.75" thickBot="1" x14ac:dyDescent="0.3">
      <c r="E47" s="40"/>
      <c r="F47" s="29" t="s">
        <v>34</v>
      </c>
      <c r="G47" s="26">
        <v>11110011</v>
      </c>
      <c r="H47" s="22">
        <v>1</v>
      </c>
      <c r="I47" s="23">
        <v>1</v>
      </c>
      <c r="J47" s="22">
        <v>1</v>
      </c>
      <c r="K47" s="23">
        <v>1</v>
      </c>
      <c r="L47" s="23">
        <v>0</v>
      </c>
      <c r="M47" s="22">
        <v>0</v>
      </c>
      <c r="N47" s="22">
        <v>1</v>
      </c>
      <c r="O47" s="24">
        <v>1</v>
      </c>
      <c r="P47" s="10">
        <v>11110011</v>
      </c>
      <c r="Q47" t="s">
        <v>47</v>
      </c>
      <c r="R47" s="2">
        <f t="shared" si="15"/>
        <v>243</v>
      </c>
      <c r="S47" s="3">
        <f t="shared" si="16"/>
        <v>59049.061728395063</v>
      </c>
      <c r="T47" s="8">
        <f t="shared" ref="T47:T55" si="17">S47/SUM($S$46:$S$55)</f>
        <v>0.15018487881817183</v>
      </c>
      <c r="U47" s="15">
        <f>U46+T47</f>
        <v>0.30036975763634366</v>
      </c>
      <c r="V47" s="13">
        <v>0.4</v>
      </c>
      <c r="W47" t="str">
        <f t="shared" ref="W47:W55" si="18">IF(V47&lt;$U$46,$Q$46,IF(V47&lt;$U$47,$Q$47,IF(V47&lt;$U$48,$Q$48,IF(V47&lt;$U$49,$Q$49,IF(V47&lt;$U$50,$Q$50,IF(V47&lt;$U$51,$Q$51,IF(V47&lt;$U$52,$Q$52,IF(V47&lt;$U$53,$Q$53,IF(V47&lt;$U$54,$Q$54,$Q$55)))))))))</f>
        <v>C2</v>
      </c>
    </row>
    <row r="48" spans="2:30" x14ac:dyDescent="0.25">
      <c r="E48" s="40"/>
      <c r="F48" s="28" t="s">
        <v>38</v>
      </c>
      <c r="G48" s="25">
        <v>11000111</v>
      </c>
      <c r="H48" s="19">
        <v>1</v>
      </c>
      <c r="I48" s="20">
        <v>1</v>
      </c>
      <c r="J48" s="19">
        <v>1</v>
      </c>
      <c r="K48" s="20">
        <v>0</v>
      </c>
      <c r="L48" s="20">
        <v>0</v>
      </c>
      <c r="M48" s="19">
        <v>0</v>
      </c>
      <c r="N48" s="19">
        <v>0</v>
      </c>
      <c r="O48" s="21">
        <v>1</v>
      </c>
      <c r="P48" s="10">
        <v>11100001</v>
      </c>
      <c r="Q48" t="s">
        <v>48</v>
      </c>
      <c r="R48" s="2">
        <f t="shared" si="15"/>
        <v>225</v>
      </c>
      <c r="S48" s="3">
        <f t="shared" si="16"/>
        <v>50625.066666666666</v>
      </c>
      <c r="T48" s="8">
        <f t="shared" si="17"/>
        <v>0.12875936179082542</v>
      </c>
      <c r="U48" s="15">
        <f t="shared" ref="U48:U55" si="19">U47+T48</f>
        <v>0.42912911942716908</v>
      </c>
      <c r="V48" s="13">
        <v>0.8</v>
      </c>
      <c r="W48" t="str">
        <f t="shared" si="18"/>
        <v>H2</v>
      </c>
    </row>
    <row r="49" spans="2:23" ht="15.75" thickBot="1" x14ac:dyDescent="0.3">
      <c r="B49" t="s">
        <v>26</v>
      </c>
      <c r="E49" s="40"/>
      <c r="F49" s="29" t="s">
        <v>39</v>
      </c>
      <c r="G49" s="26">
        <v>10100001</v>
      </c>
      <c r="H49" s="22">
        <v>1</v>
      </c>
      <c r="I49" s="23">
        <v>0</v>
      </c>
      <c r="J49" s="22">
        <v>0</v>
      </c>
      <c r="K49" s="23">
        <v>0</v>
      </c>
      <c r="L49" s="23">
        <v>0</v>
      </c>
      <c r="M49" s="22">
        <v>1</v>
      </c>
      <c r="N49" s="22">
        <v>1</v>
      </c>
      <c r="O49" s="24">
        <v>1</v>
      </c>
      <c r="P49" s="10">
        <v>10000111</v>
      </c>
      <c r="Q49" t="s">
        <v>49</v>
      </c>
      <c r="R49" s="2">
        <f t="shared" si="15"/>
        <v>135</v>
      </c>
      <c r="S49" s="3">
        <f t="shared" si="16"/>
        <v>18225.111111111109</v>
      </c>
      <c r="T49" s="8">
        <f t="shared" si="17"/>
        <v>4.6353591802352476E-2</v>
      </c>
      <c r="U49" s="15">
        <f t="shared" si="19"/>
        <v>0.47548271122952157</v>
      </c>
      <c r="V49" s="13">
        <v>0.9</v>
      </c>
      <c r="W49" t="str">
        <f t="shared" si="18"/>
        <v>I2</v>
      </c>
    </row>
    <row r="50" spans="2:23" x14ac:dyDescent="0.25">
      <c r="E50" s="40"/>
      <c r="F50" s="28" t="s">
        <v>33</v>
      </c>
      <c r="G50" s="27">
        <v>10101111</v>
      </c>
      <c r="H50" s="19">
        <v>1</v>
      </c>
      <c r="I50" s="20">
        <v>0</v>
      </c>
      <c r="J50" s="19">
        <v>0</v>
      </c>
      <c r="K50" s="20">
        <v>0</v>
      </c>
      <c r="L50" s="20">
        <v>1</v>
      </c>
      <c r="M50" s="19">
        <v>1</v>
      </c>
      <c r="N50" s="19">
        <v>1</v>
      </c>
      <c r="O50" s="21">
        <v>1</v>
      </c>
      <c r="P50" s="10">
        <v>10001111</v>
      </c>
      <c r="Q50" t="s">
        <v>50</v>
      </c>
      <c r="R50" s="2">
        <f t="shared" si="15"/>
        <v>143</v>
      </c>
      <c r="S50" s="3">
        <f t="shared" si="16"/>
        <v>20449.104895104894</v>
      </c>
      <c r="T50" s="8">
        <f t="shared" si="17"/>
        <v>5.2010078580716601E-2</v>
      </c>
      <c r="U50" s="15">
        <f t="shared" si="19"/>
        <v>0.52749278981023817</v>
      </c>
      <c r="V50" s="13">
        <v>0.3</v>
      </c>
      <c r="W50" t="str">
        <f t="shared" si="18"/>
        <v>B2</v>
      </c>
    </row>
    <row r="51" spans="2:23" ht="15.75" thickBot="1" x14ac:dyDescent="0.3">
      <c r="E51" s="40"/>
      <c r="F51" s="29" t="s">
        <v>38</v>
      </c>
      <c r="G51" s="26">
        <v>11000111</v>
      </c>
      <c r="H51" s="22">
        <v>1</v>
      </c>
      <c r="I51" s="23">
        <v>1</v>
      </c>
      <c r="J51" s="22">
        <v>1</v>
      </c>
      <c r="K51" s="23">
        <v>0</v>
      </c>
      <c r="L51" s="23">
        <v>0</v>
      </c>
      <c r="M51" s="22">
        <v>1</v>
      </c>
      <c r="N51" s="22">
        <v>1</v>
      </c>
      <c r="O51" s="24">
        <v>1</v>
      </c>
      <c r="P51" s="10">
        <v>11100111</v>
      </c>
      <c r="Q51" t="s">
        <v>51</v>
      </c>
      <c r="R51" s="2">
        <f t="shared" si="15"/>
        <v>231</v>
      </c>
      <c r="S51" s="3">
        <f t="shared" si="16"/>
        <v>53361.064935064933</v>
      </c>
      <c r="T51" s="8">
        <f t="shared" si="17"/>
        <v>0.13571807639794556</v>
      </c>
      <c r="U51" s="15">
        <f t="shared" si="19"/>
        <v>0.6632108662081837</v>
      </c>
      <c r="V51" s="13">
        <v>0.8</v>
      </c>
      <c r="W51" t="str">
        <f t="shared" si="18"/>
        <v>H2</v>
      </c>
    </row>
    <row r="52" spans="2:23" ht="15" customHeight="1" x14ac:dyDescent="0.25">
      <c r="E52" s="41" t="s">
        <v>29</v>
      </c>
      <c r="F52" s="30" t="s">
        <v>31</v>
      </c>
      <c r="G52" s="31">
        <v>11011110</v>
      </c>
      <c r="H52" s="32">
        <v>1</v>
      </c>
      <c r="I52" s="33">
        <v>0</v>
      </c>
      <c r="J52" s="33">
        <v>1</v>
      </c>
      <c r="K52" s="32">
        <v>1</v>
      </c>
      <c r="L52" s="33">
        <v>0</v>
      </c>
      <c r="M52" s="33">
        <v>0</v>
      </c>
      <c r="N52" s="32">
        <v>1</v>
      </c>
      <c r="O52" s="34">
        <v>1</v>
      </c>
      <c r="P52" s="10">
        <v>10110011</v>
      </c>
      <c r="Q52" t="s">
        <v>52</v>
      </c>
      <c r="R52" s="2">
        <f t="shared" si="15"/>
        <v>179</v>
      </c>
      <c r="S52" s="3">
        <f t="shared" si="16"/>
        <v>32041.083798882682</v>
      </c>
      <c r="T52" s="8">
        <f t="shared" si="17"/>
        <v>8.1493018630371977E-2</v>
      </c>
      <c r="U52" s="15">
        <f t="shared" si="19"/>
        <v>0.74470388483855565</v>
      </c>
      <c r="V52" s="13">
        <v>0.1</v>
      </c>
      <c r="W52" t="str">
        <f t="shared" si="18"/>
        <v>A2</v>
      </c>
    </row>
    <row r="53" spans="2:23" x14ac:dyDescent="0.25">
      <c r="E53" s="41"/>
      <c r="F53" s="30" t="s">
        <v>32</v>
      </c>
      <c r="G53" s="35">
        <v>11110001</v>
      </c>
      <c r="H53" s="36">
        <v>1</v>
      </c>
      <c r="I53" s="33">
        <v>0</v>
      </c>
      <c r="J53" s="33">
        <v>0</v>
      </c>
      <c r="K53" s="36">
        <v>1</v>
      </c>
      <c r="L53" s="33">
        <v>1</v>
      </c>
      <c r="M53" s="33">
        <v>1</v>
      </c>
      <c r="N53" s="36">
        <v>0</v>
      </c>
      <c r="O53" s="34">
        <v>0</v>
      </c>
      <c r="P53" s="10">
        <v>10011100</v>
      </c>
      <c r="Q53" t="s">
        <v>53</v>
      </c>
      <c r="R53" s="2">
        <f t="shared" si="15"/>
        <v>156</v>
      </c>
      <c r="S53" s="3">
        <f t="shared" si="16"/>
        <v>24336.096153846152</v>
      </c>
      <c r="T53" s="8">
        <f t="shared" si="17"/>
        <v>6.1896218920193521E-2</v>
      </c>
      <c r="U53" s="15">
        <f t="shared" si="19"/>
        <v>0.80660010375874913</v>
      </c>
      <c r="V53" s="13">
        <v>0.2</v>
      </c>
      <c r="W53" t="str">
        <f t="shared" si="18"/>
        <v>B2</v>
      </c>
    </row>
    <row r="54" spans="2:23" x14ac:dyDescent="0.25">
      <c r="B54" t="s">
        <v>27</v>
      </c>
      <c r="E54" s="41"/>
      <c r="F54" s="30" t="s">
        <v>36</v>
      </c>
      <c r="G54" s="31">
        <v>10001111</v>
      </c>
      <c r="H54" s="32">
        <v>1</v>
      </c>
      <c r="I54" s="33">
        <v>1</v>
      </c>
      <c r="J54" s="33">
        <v>1</v>
      </c>
      <c r="K54" s="32">
        <v>0</v>
      </c>
      <c r="L54" s="33">
        <v>0</v>
      </c>
      <c r="M54" s="33">
        <v>0</v>
      </c>
      <c r="N54" s="32">
        <v>1</v>
      </c>
      <c r="O54" s="34">
        <v>0</v>
      </c>
      <c r="P54" s="10">
        <v>11100010</v>
      </c>
      <c r="Q54" t="s">
        <v>54</v>
      </c>
      <c r="R54" s="2">
        <f t="shared" si="15"/>
        <v>226</v>
      </c>
      <c r="S54" s="3">
        <f t="shared" si="16"/>
        <v>51076.066371681416</v>
      </c>
      <c r="T54" s="8">
        <f t="shared" si="17"/>
        <v>0.12990643058518189</v>
      </c>
      <c r="U54" s="15">
        <f t="shared" si="19"/>
        <v>0.93650653434393105</v>
      </c>
      <c r="V54" s="13">
        <v>0.7</v>
      </c>
      <c r="W54" t="str">
        <f t="shared" si="18"/>
        <v>G2</v>
      </c>
    </row>
    <row r="55" spans="2:23" ht="15.75" thickBot="1" x14ac:dyDescent="0.3">
      <c r="E55" s="42"/>
      <c r="F55" s="29" t="s">
        <v>34</v>
      </c>
      <c r="G55" s="26">
        <v>11110011</v>
      </c>
      <c r="H55" s="23">
        <v>1</v>
      </c>
      <c r="I55" s="37">
        <v>0</v>
      </c>
      <c r="J55" s="37">
        <v>0</v>
      </c>
      <c r="K55" s="23">
        <v>1</v>
      </c>
      <c r="L55" s="37">
        <v>1</v>
      </c>
      <c r="M55" s="37">
        <v>1</v>
      </c>
      <c r="N55" s="23">
        <v>1</v>
      </c>
      <c r="O55" s="38">
        <v>0</v>
      </c>
      <c r="P55" s="10">
        <v>10011110</v>
      </c>
      <c r="Q55" t="s">
        <v>55</v>
      </c>
      <c r="R55" s="2">
        <f t="shared" si="15"/>
        <v>158</v>
      </c>
      <c r="S55" s="3">
        <f t="shared" si="16"/>
        <v>24964.094936708861</v>
      </c>
      <c r="T55" s="8">
        <f t="shared" si="17"/>
        <v>6.3493465656069115E-2</v>
      </c>
      <c r="U55" s="15">
        <f t="shared" si="19"/>
        <v>1.0000000000000002</v>
      </c>
      <c r="V55" s="13">
        <v>0.5</v>
      </c>
      <c r="W55" t="str">
        <f t="shared" si="18"/>
        <v>E2</v>
      </c>
    </row>
    <row r="56" spans="2:23" x14ac:dyDescent="0.25">
      <c r="R56" s="14">
        <f>SUM(R46:R55)</f>
        <v>1939</v>
      </c>
      <c r="S56" s="14">
        <f>SUM(S46:S55)</f>
        <v>393175.81232585676</v>
      </c>
      <c r="T56" s="9">
        <f>SUM(T46:T55)</f>
        <v>1.0000000000000002</v>
      </c>
    </row>
    <row r="58" spans="2:23" x14ac:dyDescent="0.25">
      <c r="P58" t="s">
        <v>56</v>
      </c>
    </row>
    <row r="61" spans="2:23" x14ac:dyDescent="0.25">
      <c r="B61" s="43" t="s">
        <v>95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</row>
    <row r="62" spans="2:23" ht="15.75" thickBot="1" x14ac:dyDescent="0.3">
      <c r="F62" t="s">
        <v>25</v>
      </c>
      <c r="R62" t="s">
        <v>45</v>
      </c>
      <c r="S62" t="s">
        <v>44</v>
      </c>
      <c r="T62" t="s">
        <v>42</v>
      </c>
      <c r="U62" t="s">
        <v>43</v>
      </c>
      <c r="V62" t="s">
        <v>15</v>
      </c>
      <c r="W62" t="s">
        <v>25</v>
      </c>
    </row>
    <row r="63" spans="2:23" ht="15" customHeight="1" x14ac:dyDescent="0.25">
      <c r="E63" s="39" t="s">
        <v>28</v>
      </c>
      <c r="F63" s="28" t="s">
        <v>50</v>
      </c>
      <c r="G63" s="25">
        <v>10001111</v>
      </c>
      <c r="H63" s="19">
        <v>1</v>
      </c>
      <c r="I63" s="20">
        <v>0</v>
      </c>
      <c r="J63" s="19">
        <v>1</v>
      </c>
      <c r="K63" s="20">
        <v>0</v>
      </c>
      <c r="L63" s="20">
        <v>1</v>
      </c>
      <c r="M63" s="19">
        <v>0</v>
      </c>
      <c r="N63" s="19">
        <v>0</v>
      </c>
      <c r="O63" s="21">
        <v>1</v>
      </c>
      <c r="P63" s="10">
        <v>10101001</v>
      </c>
      <c r="Q63" t="s">
        <v>57</v>
      </c>
      <c r="R63" s="2">
        <f t="shared" ref="R63:R72" si="20">BIN2DEC(P63)</f>
        <v>169</v>
      </c>
      <c r="S63" s="3">
        <f t="shared" ref="S63:S72" si="21">(R63^3+15)/R63</f>
        <v>28561.08875739645</v>
      </c>
      <c r="T63" s="8">
        <f>S63/SUM($S$63:$S$72)</f>
        <v>7.6895399456733751E-2</v>
      </c>
      <c r="U63" s="15">
        <f>T63</f>
        <v>7.6895399456733751E-2</v>
      </c>
      <c r="V63" s="13">
        <v>0.5</v>
      </c>
      <c r="W63" t="str">
        <f>IF(V63&lt;$U$63,$Q$63,IF(V63&lt;$U$64,$Q$64,IF(V63&lt;$U$65,$Q$65,IF(V63&lt;$U$66,$Q$66,IF(V63&lt;$U$67,$Q$67,IF(V63&lt;$U$68,$Q$68,IF(V63&lt;$U$69,$Q$69,IF(V63&lt;$U$70,$Q$70,IF(V63&lt;$U$71,$Q$71,$Q$72)))))))))</f>
        <v>E3</v>
      </c>
    </row>
    <row r="64" spans="2:23" ht="15.75" thickBot="1" x14ac:dyDescent="0.3">
      <c r="E64" s="40"/>
      <c r="F64" s="29" t="s">
        <v>48</v>
      </c>
      <c r="G64" s="26">
        <v>11100001</v>
      </c>
      <c r="H64" s="22">
        <v>1</v>
      </c>
      <c r="I64" s="23">
        <v>1</v>
      </c>
      <c r="J64" s="22">
        <v>0</v>
      </c>
      <c r="K64" s="23">
        <v>0</v>
      </c>
      <c r="L64" s="23">
        <v>0</v>
      </c>
      <c r="M64" s="22">
        <v>1</v>
      </c>
      <c r="N64" s="22">
        <v>1</v>
      </c>
      <c r="O64" s="24">
        <v>1</v>
      </c>
      <c r="P64" s="10">
        <v>11000111</v>
      </c>
      <c r="Q64" t="s">
        <v>58</v>
      </c>
      <c r="R64" s="2">
        <f t="shared" si="20"/>
        <v>199</v>
      </c>
      <c r="S64" s="3">
        <f t="shared" si="21"/>
        <v>39601.075376884422</v>
      </c>
      <c r="T64" s="8">
        <f t="shared" ref="T64:T72" si="22">S64/SUM($S$63:$S$72)</f>
        <v>0.10661850239281064</v>
      </c>
      <c r="U64" s="15">
        <f>U63+T64</f>
        <v>0.18351390184954439</v>
      </c>
      <c r="V64" s="13">
        <v>0.4</v>
      </c>
      <c r="W64" t="str">
        <f t="shared" ref="W64:W72" si="23">IF(V64&lt;$U$63,$Q$63,IF(V64&lt;$U$64,$Q$64,IF(V64&lt;$U$65,$Q$65,IF(V64&lt;$U$66,$Q$66,IF(V64&lt;$U$67,$Q$67,IF(V64&lt;$U$68,$Q$68,IF(V64&lt;$U$69,$Q$69,IF(V64&lt;$U$70,$Q$70,IF(V64&lt;$U$71,$Q$71,$Q$72)))))))))</f>
        <v>E3</v>
      </c>
    </row>
    <row r="65" spans="2:23" x14ac:dyDescent="0.25">
      <c r="E65" s="40"/>
      <c r="F65" s="28" t="s">
        <v>53</v>
      </c>
      <c r="G65" s="25">
        <v>10011100</v>
      </c>
      <c r="H65" s="19">
        <v>1</v>
      </c>
      <c r="I65" s="20">
        <v>0</v>
      </c>
      <c r="J65" s="19">
        <v>1</v>
      </c>
      <c r="K65" s="20">
        <v>1</v>
      </c>
      <c r="L65" s="20">
        <v>1</v>
      </c>
      <c r="M65" s="19">
        <v>0</v>
      </c>
      <c r="N65" s="19">
        <v>1</v>
      </c>
      <c r="O65" s="21">
        <v>0</v>
      </c>
      <c r="P65" s="10">
        <v>10111010</v>
      </c>
      <c r="Q65" t="s">
        <v>59</v>
      </c>
      <c r="R65" s="2">
        <f t="shared" si="20"/>
        <v>186</v>
      </c>
      <c r="S65" s="3">
        <f t="shared" si="21"/>
        <v>34596.080645161288</v>
      </c>
      <c r="T65" s="8">
        <f t="shared" si="22"/>
        <v>9.3143488451858159E-2</v>
      </c>
      <c r="U65" s="15">
        <f t="shared" ref="U65:U72" si="24">U64+T65</f>
        <v>0.27665739030140257</v>
      </c>
      <c r="V65" s="13">
        <v>0.8</v>
      </c>
      <c r="W65" t="str">
        <f t="shared" si="23"/>
        <v>I3</v>
      </c>
    </row>
    <row r="66" spans="2:23" ht="15.75" thickBot="1" x14ac:dyDescent="0.3">
      <c r="B66" t="s">
        <v>26</v>
      </c>
      <c r="E66" s="40"/>
      <c r="F66" s="29" t="s">
        <v>54</v>
      </c>
      <c r="G66" s="26">
        <v>11100010</v>
      </c>
      <c r="H66" s="22">
        <v>1</v>
      </c>
      <c r="I66" s="23">
        <v>1</v>
      </c>
      <c r="J66" s="22">
        <v>0</v>
      </c>
      <c r="K66" s="23">
        <v>0</v>
      </c>
      <c r="L66" s="23">
        <v>0</v>
      </c>
      <c r="M66" s="22">
        <v>1</v>
      </c>
      <c r="N66" s="22">
        <v>0</v>
      </c>
      <c r="O66" s="24">
        <v>0</v>
      </c>
      <c r="P66" s="10">
        <v>11000100</v>
      </c>
      <c r="Q66" t="s">
        <v>60</v>
      </c>
      <c r="R66" s="2">
        <f t="shared" si="20"/>
        <v>196</v>
      </c>
      <c r="S66" s="3">
        <f t="shared" si="21"/>
        <v>38416.076530612248</v>
      </c>
      <c r="T66" s="8">
        <f t="shared" si="22"/>
        <v>0.10342811422470308</v>
      </c>
      <c r="U66" s="15">
        <f t="shared" si="24"/>
        <v>0.38008550452610568</v>
      </c>
      <c r="V66" s="13">
        <v>0.9</v>
      </c>
      <c r="W66" t="str">
        <f t="shared" si="23"/>
        <v>J3</v>
      </c>
    </row>
    <row r="67" spans="2:23" x14ac:dyDescent="0.25">
      <c r="E67" s="40"/>
      <c r="F67" s="28" t="s">
        <v>47</v>
      </c>
      <c r="G67" s="27">
        <v>11110011</v>
      </c>
      <c r="H67" s="19">
        <v>1</v>
      </c>
      <c r="I67" s="20">
        <v>1</v>
      </c>
      <c r="J67" s="19">
        <v>0</v>
      </c>
      <c r="K67" s="20">
        <v>1</v>
      </c>
      <c r="L67" s="20">
        <v>0</v>
      </c>
      <c r="M67" s="19">
        <v>1</v>
      </c>
      <c r="N67" s="19">
        <v>0</v>
      </c>
      <c r="O67" s="21">
        <v>1</v>
      </c>
      <c r="P67" s="10">
        <v>11010101</v>
      </c>
      <c r="Q67" t="s">
        <v>61</v>
      </c>
      <c r="R67" s="2">
        <f t="shared" si="20"/>
        <v>213</v>
      </c>
      <c r="S67" s="3">
        <f t="shared" si="21"/>
        <v>45369.070422535209</v>
      </c>
      <c r="T67" s="8">
        <f t="shared" si="22"/>
        <v>0.12214775223574309</v>
      </c>
      <c r="U67" s="15">
        <f t="shared" si="24"/>
        <v>0.50223325676184882</v>
      </c>
      <c r="V67" s="13">
        <v>0.3</v>
      </c>
      <c r="W67" t="str">
        <f t="shared" si="23"/>
        <v>D3</v>
      </c>
    </row>
    <row r="68" spans="2:23" ht="15.75" thickBot="1" x14ac:dyDescent="0.3">
      <c r="E68" s="40"/>
      <c r="F68" s="29" t="s">
        <v>53</v>
      </c>
      <c r="G68" s="26">
        <v>10011100</v>
      </c>
      <c r="H68" s="22">
        <v>1</v>
      </c>
      <c r="I68" s="23">
        <v>0</v>
      </c>
      <c r="J68" s="22">
        <v>1</v>
      </c>
      <c r="K68" s="23">
        <v>1</v>
      </c>
      <c r="L68" s="23">
        <v>1</v>
      </c>
      <c r="M68" s="22">
        <v>0</v>
      </c>
      <c r="N68" s="22">
        <v>1</v>
      </c>
      <c r="O68" s="24">
        <v>0</v>
      </c>
      <c r="P68" s="10">
        <v>10111010</v>
      </c>
      <c r="Q68" t="s">
        <v>62</v>
      </c>
      <c r="R68" s="2">
        <f t="shared" si="20"/>
        <v>186</v>
      </c>
      <c r="S68" s="3">
        <f t="shared" si="21"/>
        <v>34596.080645161288</v>
      </c>
      <c r="T68" s="8">
        <f t="shared" si="22"/>
        <v>9.3143488451858159E-2</v>
      </c>
      <c r="U68" s="15">
        <f t="shared" si="24"/>
        <v>0.59537674521370698</v>
      </c>
      <c r="V68" s="13">
        <v>0.8</v>
      </c>
      <c r="W68" t="str">
        <f t="shared" si="23"/>
        <v>I3</v>
      </c>
    </row>
    <row r="69" spans="2:23" ht="15" customHeight="1" x14ac:dyDescent="0.25">
      <c r="E69" s="41" t="s">
        <v>29</v>
      </c>
      <c r="F69" s="30" t="s">
        <v>46</v>
      </c>
      <c r="G69" s="31">
        <v>11110011</v>
      </c>
      <c r="H69" s="32">
        <v>1</v>
      </c>
      <c r="I69" s="33">
        <v>0</v>
      </c>
      <c r="J69" s="33">
        <v>0</v>
      </c>
      <c r="K69" s="32">
        <v>1</v>
      </c>
      <c r="L69" s="33">
        <v>1</v>
      </c>
      <c r="M69" s="33">
        <v>1</v>
      </c>
      <c r="N69" s="32">
        <v>1</v>
      </c>
      <c r="O69" s="34">
        <v>0</v>
      </c>
      <c r="P69" s="10">
        <v>10011110</v>
      </c>
      <c r="Q69" t="s">
        <v>63</v>
      </c>
      <c r="R69" s="2">
        <f t="shared" si="20"/>
        <v>158</v>
      </c>
      <c r="S69" s="3">
        <f t="shared" si="21"/>
        <v>24964.094936708861</v>
      </c>
      <c r="T69" s="8">
        <f t="shared" si="22"/>
        <v>6.7211165111376509E-2</v>
      </c>
      <c r="U69" s="15">
        <f t="shared" si="24"/>
        <v>0.66258791032508346</v>
      </c>
      <c r="V69" s="13">
        <v>0.1</v>
      </c>
      <c r="W69" t="str">
        <f t="shared" si="23"/>
        <v>B3</v>
      </c>
    </row>
    <row r="70" spans="2:23" x14ac:dyDescent="0.25">
      <c r="E70" s="41"/>
      <c r="F70" s="30" t="s">
        <v>47</v>
      </c>
      <c r="G70" s="35">
        <v>11110011</v>
      </c>
      <c r="H70" s="36">
        <v>1</v>
      </c>
      <c r="I70" s="33">
        <v>0</v>
      </c>
      <c r="J70" s="33">
        <v>0</v>
      </c>
      <c r="K70" s="36">
        <v>1</v>
      </c>
      <c r="L70" s="33">
        <v>1</v>
      </c>
      <c r="M70" s="33">
        <v>1</v>
      </c>
      <c r="N70" s="36">
        <v>1</v>
      </c>
      <c r="O70" s="34">
        <v>0</v>
      </c>
      <c r="P70" s="10">
        <v>10011110</v>
      </c>
      <c r="Q70" t="s">
        <v>64</v>
      </c>
      <c r="R70" s="2">
        <f t="shared" si="20"/>
        <v>158</v>
      </c>
      <c r="S70" s="3">
        <f t="shared" si="21"/>
        <v>24964.094936708861</v>
      </c>
      <c r="T70" s="8">
        <f t="shared" si="22"/>
        <v>6.7211165111376509E-2</v>
      </c>
      <c r="U70" s="15">
        <f t="shared" si="24"/>
        <v>0.72979907543645994</v>
      </c>
      <c r="V70" s="13">
        <v>0.2</v>
      </c>
      <c r="W70" t="str">
        <f t="shared" si="23"/>
        <v>C3</v>
      </c>
    </row>
    <row r="71" spans="2:23" x14ac:dyDescent="0.25">
      <c r="B71" t="s">
        <v>27</v>
      </c>
      <c r="E71" s="41"/>
      <c r="F71" s="30" t="s">
        <v>52</v>
      </c>
      <c r="G71" s="31">
        <v>10110011</v>
      </c>
      <c r="H71" s="32">
        <v>1</v>
      </c>
      <c r="I71" s="33">
        <v>1</v>
      </c>
      <c r="J71" s="33">
        <v>0</v>
      </c>
      <c r="K71" s="32">
        <v>1</v>
      </c>
      <c r="L71" s="33">
        <v>1</v>
      </c>
      <c r="M71" s="33">
        <v>1</v>
      </c>
      <c r="N71" s="32">
        <v>1</v>
      </c>
      <c r="O71" s="34">
        <v>0</v>
      </c>
      <c r="P71" s="10">
        <v>11011110</v>
      </c>
      <c r="Q71" t="s">
        <v>65</v>
      </c>
      <c r="R71" s="2">
        <f t="shared" si="20"/>
        <v>222</v>
      </c>
      <c r="S71" s="3">
        <f t="shared" si="21"/>
        <v>49284.067567567567</v>
      </c>
      <c r="T71" s="8">
        <f t="shared" si="22"/>
        <v>0.13268815116438246</v>
      </c>
      <c r="U71" s="15">
        <f t="shared" si="24"/>
        <v>0.86248722660084243</v>
      </c>
      <c r="V71" s="13">
        <v>0.7</v>
      </c>
      <c r="W71" t="str">
        <f t="shared" si="23"/>
        <v>H3</v>
      </c>
    </row>
    <row r="72" spans="2:23" ht="15.75" thickBot="1" x14ac:dyDescent="0.3">
      <c r="E72" s="42"/>
      <c r="F72" s="29" t="s">
        <v>50</v>
      </c>
      <c r="G72" s="26">
        <v>10001111</v>
      </c>
      <c r="H72" s="23">
        <v>1</v>
      </c>
      <c r="I72" s="37">
        <v>1</v>
      </c>
      <c r="J72" s="37">
        <v>1</v>
      </c>
      <c r="K72" s="23">
        <v>0</v>
      </c>
      <c r="L72" s="37">
        <v>0</v>
      </c>
      <c r="M72" s="37">
        <v>0</v>
      </c>
      <c r="N72" s="23">
        <v>1</v>
      </c>
      <c r="O72" s="38">
        <v>0</v>
      </c>
      <c r="P72" s="10">
        <v>11100010</v>
      </c>
      <c r="Q72" t="s">
        <v>66</v>
      </c>
      <c r="R72" s="2">
        <f t="shared" si="20"/>
        <v>226</v>
      </c>
      <c r="S72" s="3">
        <f t="shared" si="21"/>
        <v>51076.066371681416</v>
      </c>
      <c r="T72" s="8">
        <f t="shared" si="22"/>
        <v>0.13751277339915768</v>
      </c>
      <c r="U72" s="15">
        <f t="shared" si="24"/>
        <v>1</v>
      </c>
      <c r="V72" s="13">
        <v>0.5</v>
      </c>
      <c r="W72" t="str">
        <f t="shared" si="23"/>
        <v>E3</v>
      </c>
    </row>
    <row r="73" spans="2:23" x14ac:dyDescent="0.25">
      <c r="R73" s="14">
        <f>SUM(R63:R72)</f>
        <v>1913</v>
      </c>
      <c r="S73" s="14">
        <f>SUM(S63:S72)</f>
        <v>371427.7961904176</v>
      </c>
      <c r="T73" s="9">
        <f>SUM(T63:T72)</f>
        <v>1</v>
      </c>
    </row>
    <row r="75" spans="2:23" x14ac:dyDescent="0.25">
      <c r="P75" t="s">
        <v>67</v>
      </c>
    </row>
    <row r="77" spans="2:23" x14ac:dyDescent="0.25">
      <c r="B77" s="43" t="s">
        <v>96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</row>
    <row r="78" spans="2:23" ht="15.75" thickBot="1" x14ac:dyDescent="0.3">
      <c r="F78" t="s">
        <v>25</v>
      </c>
      <c r="R78" t="s">
        <v>45</v>
      </c>
      <c r="S78" t="s">
        <v>44</v>
      </c>
      <c r="T78" t="s">
        <v>42</v>
      </c>
      <c r="U78" t="s">
        <v>43</v>
      </c>
      <c r="V78" t="s">
        <v>15</v>
      </c>
      <c r="W78" t="s">
        <v>25</v>
      </c>
    </row>
    <row r="79" spans="2:23" ht="15" customHeight="1" x14ac:dyDescent="0.25">
      <c r="E79" s="39" t="s">
        <v>28</v>
      </c>
      <c r="F79" s="28" t="s">
        <v>61</v>
      </c>
      <c r="G79" s="25">
        <v>11010101</v>
      </c>
      <c r="H79" s="19">
        <v>1</v>
      </c>
      <c r="I79" s="20">
        <v>1</v>
      </c>
      <c r="J79" s="19">
        <v>0</v>
      </c>
      <c r="K79" s="20">
        <v>1</v>
      </c>
      <c r="L79" s="20">
        <v>0</v>
      </c>
      <c r="M79" s="19">
        <v>1</v>
      </c>
      <c r="N79" s="19">
        <v>0</v>
      </c>
      <c r="O79" s="21">
        <v>1</v>
      </c>
      <c r="P79" s="10">
        <v>11010101</v>
      </c>
      <c r="Q79" t="s">
        <v>68</v>
      </c>
      <c r="R79" s="2">
        <f t="shared" ref="R79:R88" si="25">BIN2DEC(P79)</f>
        <v>213</v>
      </c>
      <c r="S79" s="3">
        <f t="shared" ref="S79:S88" si="26">(R79^3+15)/R79</f>
        <v>45369.070422535209</v>
      </c>
      <c r="T79" s="8">
        <f>S79/SUM($S$79:$S$88)</f>
        <v>0.10125290651296351</v>
      </c>
      <c r="U79" s="15">
        <f>T79</f>
        <v>0.10125290651296351</v>
      </c>
      <c r="V79" s="13">
        <v>0.5</v>
      </c>
      <c r="W79" t="str">
        <f>IF(V79&lt;$U$79,$Q$79,IF(V79&lt;$U$80,$Q$80,IF(V79&lt;$U$81,$Q$81,IF(V79&lt;$U$82,$Q$82,IF(V79&lt;$U$83,$Q$83,IF(V79&lt;$U$84,$Q$84,IF(V79&lt;$U$85,$Q$85,IF(V79&lt;$U$86,$Q$86,IF(V79&lt;$U$87,$Q$87,$Q$88)))))))))</f>
        <v>E4</v>
      </c>
    </row>
    <row r="80" spans="2:23" ht="15" customHeight="1" thickBot="1" x14ac:dyDescent="0.3">
      <c r="E80" s="40"/>
      <c r="F80" s="29" t="s">
        <v>61</v>
      </c>
      <c r="G80" s="26">
        <v>11010101</v>
      </c>
      <c r="H80" s="22">
        <v>1</v>
      </c>
      <c r="I80" s="23">
        <v>1</v>
      </c>
      <c r="J80" s="22">
        <v>0</v>
      </c>
      <c r="K80" s="23">
        <v>1</v>
      </c>
      <c r="L80" s="23">
        <v>0</v>
      </c>
      <c r="M80" s="22">
        <v>1</v>
      </c>
      <c r="N80" s="22">
        <v>0</v>
      </c>
      <c r="O80" s="24">
        <v>1</v>
      </c>
      <c r="P80" s="10">
        <v>11010101</v>
      </c>
      <c r="Q80" t="s">
        <v>69</v>
      </c>
      <c r="R80" s="2">
        <f t="shared" si="25"/>
        <v>213</v>
      </c>
      <c r="S80" s="3">
        <f t="shared" si="26"/>
        <v>45369.070422535209</v>
      </c>
      <c r="T80" s="8">
        <f t="shared" ref="T80:T88" si="27">S80/SUM($S$79:$S$88)</f>
        <v>0.10125290651296351</v>
      </c>
      <c r="U80" s="15">
        <f>U79+T80</f>
        <v>0.20250581302592702</v>
      </c>
      <c r="V80" s="13">
        <v>0.4</v>
      </c>
      <c r="W80" t="str">
        <f>IF(V80&lt;$U$79,$Q$79,IF(V80&lt;$U$80,$Q$80,IF(V80&lt;$U$81,$Q$81,IF(V80&lt;$U$82,$Q$82,IF(V80&lt;$U$83,$Q$83,IF(V80&lt;$U$84,$Q$84,IF(V80&lt;$U$85,$Q$85,IF(V80&lt;$U$86,$Q$86,IF(V80&lt;$U$87,$Q$87,$Q$88)))))))))</f>
        <v>D4</v>
      </c>
    </row>
    <row r="81" spans="2:23" x14ac:dyDescent="0.25">
      <c r="E81" s="40"/>
      <c r="F81" s="28" t="s">
        <v>65</v>
      </c>
      <c r="G81" s="25">
        <v>11011110</v>
      </c>
      <c r="H81" s="19">
        <v>1</v>
      </c>
      <c r="I81" s="20">
        <v>1</v>
      </c>
      <c r="J81" s="19">
        <v>1</v>
      </c>
      <c r="K81" s="20">
        <v>1</v>
      </c>
      <c r="L81" s="20">
        <v>1</v>
      </c>
      <c r="M81" s="19">
        <v>0</v>
      </c>
      <c r="N81" s="19">
        <v>1</v>
      </c>
      <c r="O81" s="21">
        <v>0</v>
      </c>
      <c r="P81" s="10">
        <v>11111010</v>
      </c>
      <c r="Q81" t="s">
        <v>70</v>
      </c>
      <c r="R81" s="2">
        <f t="shared" si="25"/>
        <v>250</v>
      </c>
      <c r="S81" s="3">
        <f t="shared" si="26"/>
        <v>62500.06</v>
      </c>
      <c r="T81" s="8">
        <f t="shared" si="27"/>
        <v>0.13948517510491645</v>
      </c>
      <c r="U81" s="15">
        <f t="shared" ref="U81:U88" si="28">U80+T81</f>
        <v>0.3419909881308435</v>
      </c>
      <c r="V81" s="13">
        <v>0.8</v>
      </c>
      <c r="W81" t="str">
        <f t="shared" ref="W81:W88" si="29">IF(V81&lt;$U$79,$Q$79,IF(V81&lt;$U$80,$Q$80,IF(V81&lt;$U$81,$Q$81,IF(V81&lt;$U$82,$Q$82,IF(V81&lt;$U$83,$Q$83,IF(V81&lt;$U$84,$Q$84,IF(V81&lt;$U$85,$Q$85,IF(V81&lt;$U$86,$Q$86,IF(V81&lt;$U$87,$Q$87,$Q$88)))))))))</f>
        <v>I4</v>
      </c>
    </row>
    <row r="82" spans="2:23" ht="15.75" thickBot="1" x14ac:dyDescent="0.3">
      <c r="B82" t="s">
        <v>26</v>
      </c>
      <c r="E82" s="40"/>
      <c r="F82" s="29" t="s">
        <v>66</v>
      </c>
      <c r="G82" s="26">
        <v>11100010</v>
      </c>
      <c r="H82" s="22">
        <v>1</v>
      </c>
      <c r="I82" s="23">
        <v>1</v>
      </c>
      <c r="J82" s="22">
        <v>0</v>
      </c>
      <c r="K82" s="23">
        <v>0</v>
      </c>
      <c r="L82" s="23">
        <v>0</v>
      </c>
      <c r="M82" s="22">
        <v>1</v>
      </c>
      <c r="N82" s="22">
        <v>1</v>
      </c>
      <c r="O82" s="24">
        <v>0</v>
      </c>
      <c r="P82" s="10">
        <v>11000110</v>
      </c>
      <c r="Q82" t="s">
        <v>71</v>
      </c>
      <c r="R82" s="2">
        <f t="shared" si="25"/>
        <v>198</v>
      </c>
      <c r="S82" s="3">
        <f t="shared" si="26"/>
        <v>39204.07575757576</v>
      </c>
      <c r="T82" s="8">
        <f t="shared" si="27"/>
        <v>8.7494113955600458E-2</v>
      </c>
      <c r="U82" s="15">
        <f t="shared" si="28"/>
        <v>0.42948510208644397</v>
      </c>
      <c r="V82" s="13">
        <v>0.9</v>
      </c>
      <c r="W82" t="str">
        <f t="shared" si="29"/>
        <v>I4</v>
      </c>
    </row>
    <row r="83" spans="2:23" x14ac:dyDescent="0.25">
      <c r="E83" s="40"/>
      <c r="F83" s="28" t="s">
        <v>60</v>
      </c>
      <c r="G83" s="27">
        <v>11000100</v>
      </c>
      <c r="H83" s="19">
        <v>1</v>
      </c>
      <c r="I83" s="20">
        <v>1</v>
      </c>
      <c r="J83" s="19">
        <v>0</v>
      </c>
      <c r="K83" s="20">
        <v>0</v>
      </c>
      <c r="L83" s="20">
        <v>0</v>
      </c>
      <c r="M83" s="19">
        <v>1</v>
      </c>
      <c r="N83" s="19">
        <v>1</v>
      </c>
      <c r="O83" s="21">
        <v>0</v>
      </c>
      <c r="P83" s="10">
        <v>11000110</v>
      </c>
      <c r="Q83" t="s">
        <v>72</v>
      </c>
      <c r="R83" s="2">
        <f t="shared" si="25"/>
        <v>198</v>
      </c>
      <c r="S83" s="3">
        <f t="shared" si="26"/>
        <v>39204.07575757576</v>
      </c>
      <c r="T83" s="8">
        <f t="shared" si="27"/>
        <v>8.7494113955600458E-2</v>
      </c>
      <c r="U83" s="15">
        <f t="shared" si="28"/>
        <v>0.51697921604204444</v>
      </c>
      <c r="V83" s="13">
        <v>0.3</v>
      </c>
      <c r="W83" t="str">
        <f t="shared" si="29"/>
        <v>C4</v>
      </c>
    </row>
    <row r="84" spans="2:23" ht="15.75" thickBot="1" x14ac:dyDescent="0.3">
      <c r="E84" s="40"/>
      <c r="F84" s="29" t="s">
        <v>65</v>
      </c>
      <c r="G84" s="26">
        <v>11011110</v>
      </c>
      <c r="H84" s="22">
        <v>1</v>
      </c>
      <c r="I84" s="23">
        <v>1</v>
      </c>
      <c r="J84" s="22">
        <v>0</v>
      </c>
      <c r="K84" s="23">
        <v>1</v>
      </c>
      <c r="L84" s="23">
        <v>1</v>
      </c>
      <c r="M84" s="22">
        <v>1</v>
      </c>
      <c r="N84" s="22">
        <v>0</v>
      </c>
      <c r="O84" s="24">
        <v>0</v>
      </c>
      <c r="P84" s="10">
        <v>11011100</v>
      </c>
      <c r="Q84" t="s">
        <v>73</v>
      </c>
      <c r="R84" s="2">
        <f t="shared" si="25"/>
        <v>220</v>
      </c>
      <c r="S84" s="3">
        <f t="shared" si="26"/>
        <v>48400.068181818184</v>
      </c>
      <c r="T84" s="8">
        <f t="shared" si="27"/>
        <v>0.10801736807021954</v>
      </c>
      <c r="U84" s="15">
        <f t="shared" si="28"/>
        <v>0.624996584112264</v>
      </c>
      <c r="V84" s="13">
        <v>0.8</v>
      </c>
      <c r="W84" t="str">
        <f t="shared" si="29"/>
        <v>I4</v>
      </c>
    </row>
    <row r="85" spans="2:23" ht="15" customHeight="1" x14ac:dyDescent="0.25">
      <c r="E85" s="41" t="s">
        <v>29</v>
      </c>
      <c r="F85" s="30" t="s">
        <v>58</v>
      </c>
      <c r="G85" s="31">
        <v>11000111</v>
      </c>
      <c r="H85" s="32">
        <v>1</v>
      </c>
      <c r="I85" s="33">
        <v>0</v>
      </c>
      <c r="J85" s="33">
        <v>1</v>
      </c>
      <c r="K85" s="32">
        <v>0</v>
      </c>
      <c r="L85" s="33">
        <v>1</v>
      </c>
      <c r="M85" s="33">
        <v>0</v>
      </c>
      <c r="N85" s="32">
        <v>1</v>
      </c>
      <c r="O85" s="34">
        <v>0</v>
      </c>
      <c r="P85" s="10">
        <v>10101010</v>
      </c>
      <c r="Q85" t="s">
        <v>74</v>
      </c>
      <c r="R85" s="2">
        <f t="shared" si="25"/>
        <v>170</v>
      </c>
      <c r="S85" s="3">
        <f t="shared" si="26"/>
        <v>28900.088235294119</v>
      </c>
      <c r="T85" s="8">
        <f t="shared" si="27"/>
        <v>6.4498079970603819E-2</v>
      </c>
      <c r="U85" s="15">
        <f t="shared" si="28"/>
        <v>0.68949466408286786</v>
      </c>
      <c r="V85" s="13">
        <v>0.1</v>
      </c>
      <c r="W85" t="str">
        <f t="shared" si="29"/>
        <v>A4</v>
      </c>
    </row>
    <row r="86" spans="2:23" ht="15" customHeight="1" x14ac:dyDescent="0.25">
      <c r="E86" s="41"/>
      <c r="F86" s="30" t="s">
        <v>59</v>
      </c>
      <c r="G86" s="35">
        <v>10111010</v>
      </c>
      <c r="H86" s="36">
        <v>1</v>
      </c>
      <c r="I86" s="33">
        <v>1</v>
      </c>
      <c r="J86" s="33">
        <v>0</v>
      </c>
      <c r="K86" s="36">
        <v>1</v>
      </c>
      <c r="L86" s="33">
        <v>0</v>
      </c>
      <c r="M86" s="33">
        <v>1</v>
      </c>
      <c r="N86" s="36">
        <v>1</v>
      </c>
      <c r="O86" s="34">
        <v>1</v>
      </c>
      <c r="P86" s="10">
        <v>11010111</v>
      </c>
      <c r="Q86" t="s">
        <v>75</v>
      </c>
      <c r="R86" s="2">
        <f t="shared" si="25"/>
        <v>215</v>
      </c>
      <c r="S86" s="3">
        <f t="shared" si="26"/>
        <v>46225.069767441862</v>
      </c>
      <c r="T86" s="8">
        <f t="shared" si="27"/>
        <v>0.10316329217521725</v>
      </c>
      <c r="U86" s="15">
        <f t="shared" si="28"/>
        <v>0.79265795625808511</v>
      </c>
      <c r="V86" s="13">
        <v>0.2</v>
      </c>
      <c r="W86" t="str">
        <f t="shared" si="29"/>
        <v>B4</v>
      </c>
    </row>
    <row r="87" spans="2:23" x14ac:dyDescent="0.25">
      <c r="B87" t="s">
        <v>27</v>
      </c>
      <c r="E87" s="41"/>
      <c r="F87" s="30" t="s">
        <v>64</v>
      </c>
      <c r="G87" s="31">
        <v>10011110</v>
      </c>
      <c r="H87" s="32">
        <v>1</v>
      </c>
      <c r="I87" s="33">
        <v>1</v>
      </c>
      <c r="J87" s="33">
        <v>1</v>
      </c>
      <c r="K87" s="32">
        <v>1</v>
      </c>
      <c r="L87" s="33">
        <v>0</v>
      </c>
      <c r="M87" s="33">
        <v>0</v>
      </c>
      <c r="N87" s="32">
        <v>1</v>
      </c>
      <c r="O87" s="34">
        <v>1</v>
      </c>
      <c r="P87" s="10">
        <v>11110011</v>
      </c>
      <c r="Q87" t="s">
        <v>76</v>
      </c>
      <c r="R87" s="2">
        <f t="shared" si="25"/>
        <v>243</v>
      </c>
      <c r="S87" s="3">
        <f t="shared" si="26"/>
        <v>59049.061728395063</v>
      </c>
      <c r="T87" s="8">
        <f t="shared" si="27"/>
        <v>0.13178337292742129</v>
      </c>
      <c r="U87" s="15">
        <f t="shared" si="28"/>
        <v>0.92444132918550637</v>
      </c>
      <c r="V87" s="13">
        <v>0.7</v>
      </c>
      <c r="W87" t="str">
        <f t="shared" si="29"/>
        <v>H4</v>
      </c>
    </row>
    <row r="88" spans="2:23" ht="15.75" thickBot="1" x14ac:dyDescent="0.3">
      <c r="E88" s="42"/>
      <c r="F88" s="29" t="s">
        <v>61</v>
      </c>
      <c r="G88" s="26">
        <v>11010101</v>
      </c>
      <c r="H88" s="23">
        <v>1</v>
      </c>
      <c r="I88" s="37">
        <v>0</v>
      </c>
      <c r="J88" s="37">
        <v>1</v>
      </c>
      <c r="K88" s="23">
        <v>1</v>
      </c>
      <c r="L88" s="37">
        <v>1</v>
      </c>
      <c r="M88" s="37">
        <v>0</v>
      </c>
      <c r="N88" s="23">
        <v>0</v>
      </c>
      <c r="O88" s="38">
        <v>0</v>
      </c>
      <c r="P88" s="10">
        <v>10111000</v>
      </c>
      <c r="Q88" t="s">
        <v>77</v>
      </c>
      <c r="R88" s="2">
        <f t="shared" si="25"/>
        <v>184</v>
      </c>
      <c r="S88" s="3">
        <f t="shared" si="26"/>
        <v>33856.081521739128</v>
      </c>
      <c r="T88" s="8">
        <f t="shared" si="27"/>
        <v>7.5558670814493759E-2</v>
      </c>
      <c r="U88" s="15">
        <f t="shared" si="28"/>
        <v>1.0000000000000002</v>
      </c>
      <c r="V88" s="13">
        <v>0.5</v>
      </c>
      <c r="W88" t="str">
        <f t="shared" si="29"/>
        <v>E4</v>
      </c>
    </row>
    <row r="89" spans="2:23" x14ac:dyDescent="0.25">
      <c r="R89" s="14">
        <f>SUM(R79:R88)</f>
        <v>2104</v>
      </c>
      <c r="S89" s="14">
        <f>SUM(S79:S88)</f>
        <v>448076.72179491026</v>
      </c>
      <c r="T89" s="9">
        <f>SUM(T79:T88)</f>
        <v>1.0000000000000002</v>
      </c>
    </row>
    <row r="91" spans="2:23" x14ac:dyDescent="0.25">
      <c r="P91" t="s">
        <v>78</v>
      </c>
    </row>
    <row r="93" spans="2:23" x14ac:dyDescent="0.25">
      <c r="B93" s="43" t="s">
        <v>97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</row>
    <row r="94" spans="2:23" ht="15.75" thickBot="1" x14ac:dyDescent="0.3">
      <c r="F94" t="s">
        <v>25</v>
      </c>
      <c r="R94" t="s">
        <v>45</v>
      </c>
      <c r="S94" t="s">
        <v>44</v>
      </c>
      <c r="T94" t="s">
        <v>42</v>
      </c>
      <c r="U94" t="s">
        <v>43</v>
      </c>
    </row>
    <row r="95" spans="2:23" ht="15" customHeight="1" x14ac:dyDescent="0.25">
      <c r="E95" s="39" t="s">
        <v>28</v>
      </c>
      <c r="F95" s="28" t="s">
        <v>72</v>
      </c>
      <c r="G95" s="25">
        <v>11000110</v>
      </c>
      <c r="H95" s="19">
        <v>1</v>
      </c>
      <c r="I95" s="20">
        <v>1</v>
      </c>
      <c r="J95" s="19">
        <v>0</v>
      </c>
      <c r="K95" s="20">
        <v>0</v>
      </c>
      <c r="L95" s="20">
        <v>0</v>
      </c>
      <c r="M95" s="19">
        <v>1</v>
      </c>
      <c r="N95" s="19">
        <v>1</v>
      </c>
      <c r="O95" s="21">
        <v>0</v>
      </c>
      <c r="P95" s="10">
        <v>11000110</v>
      </c>
      <c r="Q95" t="s">
        <v>79</v>
      </c>
      <c r="R95" s="2">
        <f t="shared" ref="R95:R104" si="30">BIN2DEC(P95)</f>
        <v>198</v>
      </c>
      <c r="S95" s="3">
        <f t="shared" ref="S95:S104" si="31">(R95^3+15)/R95</f>
        <v>39204.07575757576</v>
      </c>
      <c r="T95" s="8">
        <f>S95/SUM($S$95:$S$104)</f>
        <v>8.2570061040757869E-2</v>
      </c>
      <c r="U95" s="15">
        <f>T95</f>
        <v>8.2570061040757869E-2</v>
      </c>
    </row>
    <row r="96" spans="2:23" ht="15.75" thickBot="1" x14ac:dyDescent="0.3">
      <c r="E96" s="40"/>
      <c r="F96" s="29" t="s">
        <v>71</v>
      </c>
      <c r="G96" s="26">
        <v>11000110</v>
      </c>
      <c r="H96" s="22">
        <v>1</v>
      </c>
      <c r="I96" s="23">
        <v>1</v>
      </c>
      <c r="J96" s="22">
        <v>0</v>
      </c>
      <c r="K96" s="23">
        <v>0</v>
      </c>
      <c r="L96" s="23">
        <v>0</v>
      </c>
      <c r="M96" s="22">
        <v>1</v>
      </c>
      <c r="N96" s="22">
        <v>1</v>
      </c>
      <c r="O96" s="24">
        <v>0</v>
      </c>
      <c r="P96" s="10">
        <v>11000110</v>
      </c>
      <c r="Q96" t="s">
        <v>80</v>
      </c>
      <c r="R96" s="2">
        <f t="shared" si="30"/>
        <v>198</v>
      </c>
      <c r="S96" s="3">
        <f t="shared" si="31"/>
        <v>39204.07575757576</v>
      </c>
      <c r="T96" s="8">
        <f t="shared" ref="T96:T104" si="32">S96/SUM($S$95:$S$104)</f>
        <v>8.2570061040757869E-2</v>
      </c>
      <c r="U96" s="15">
        <f>U95+T96</f>
        <v>0.16514012208151574</v>
      </c>
    </row>
    <row r="97" spans="2:21" x14ac:dyDescent="0.25">
      <c r="E97" s="40"/>
      <c r="F97" s="28" t="s">
        <v>76</v>
      </c>
      <c r="G97" s="25">
        <v>11110011</v>
      </c>
      <c r="H97" s="19">
        <v>1</v>
      </c>
      <c r="I97" s="20">
        <v>1</v>
      </c>
      <c r="J97" s="19">
        <v>1</v>
      </c>
      <c r="K97" s="20">
        <v>1</v>
      </c>
      <c r="L97" s="20">
        <v>0</v>
      </c>
      <c r="M97" s="19">
        <v>0</v>
      </c>
      <c r="N97" s="19">
        <v>1</v>
      </c>
      <c r="O97" s="21">
        <v>1</v>
      </c>
      <c r="P97" s="10">
        <v>11110011</v>
      </c>
      <c r="Q97" t="s">
        <v>81</v>
      </c>
      <c r="R97" s="2">
        <f t="shared" si="30"/>
        <v>243</v>
      </c>
      <c r="S97" s="3">
        <f t="shared" si="31"/>
        <v>59049.061728395063</v>
      </c>
      <c r="T97" s="8">
        <f t="shared" si="32"/>
        <v>0.12436677914466297</v>
      </c>
      <c r="U97" s="15">
        <f t="shared" ref="U97:U104" si="33">U96+T97</f>
        <v>0.28950690122617873</v>
      </c>
    </row>
    <row r="98" spans="2:21" ht="15.75" thickBot="1" x14ac:dyDescent="0.3">
      <c r="B98" t="s">
        <v>26</v>
      </c>
      <c r="E98" s="40"/>
      <c r="F98" s="29" t="s">
        <v>76</v>
      </c>
      <c r="G98" s="26">
        <v>11110011</v>
      </c>
      <c r="H98" s="22">
        <v>1</v>
      </c>
      <c r="I98" s="23">
        <v>1</v>
      </c>
      <c r="J98" s="22">
        <v>1</v>
      </c>
      <c r="K98" s="23">
        <v>1</v>
      </c>
      <c r="L98" s="23">
        <v>0</v>
      </c>
      <c r="M98" s="22">
        <v>0</v>
      </c>
      <c r="N98" s="22">
        <v>1</v>
      </c>
      <c r="O98" s="24">
        <v>1</v>
      </c>
      <c r="P98" s="10">
        <v>11110011</v>
      </c>
      <c r="Q98" t="s">
        <v>82</v>
      </c>
      <c r="R98" s="2">
        <f t="shared" si="30"/>
        <v>243</v>
      </c>
      <c r="S98" s="3">
        <f t="shared" si="31"/>
        <v>59049.061728395063</v>
      </c>
      <c r="T98" s="8">
        <f t="shared" si="32"/>
        <v>0.12436677914466297</v>
      </c>
      <c r="U98" s="15">
        <f t="shared" si="33"/>
        <v>0.41387368037084171</v>
      </c>
    </row>
    <row r="99" spans="2:21" x14ac:dyDescent="0.25">
      <c r="E99" s="40"/>
      <c r="F99" s="28" t="s">
        <v>70</v>
      </c>
      <c r="G99" s="27">
        <v>11111010</v>
      </c>
      <c r="H99" s="19">
        <v>1</v>
      </c>
      <c r="I99" s="20">
        <v>1</v>
      </c>
      <c r="J99" s="19">
        <v>1</v>
      </c>
      <c r="K99" s="20">
        <v>1</v>
      </c>
      <c r="L99" s="20">
        <v>1</v>
      </c>
      <c r="M99" s="19">
        <v>0</v>
      </c>
      <c r="N99" s="19">
        <v>1</v>
      </c>
      <c r="O99" s="21">
        <v>0</v>
      </c>
      <c r="P99" s="10">
        <v>11111010</v>
      </c>
      <c r="Q99" t="s">
        <v>83</v>
      </c>
      <c r="R99" s="2">
        <f t="shared" si="30"/>
        <v>250</v>
      </c>
      <c r="S99" s="3">
        <f t="shared" si="31"/>
        <v>62500.06</v>
      </c>
      <c r="T99" s="8">
        <f t="shared" si="32"/>
        <v>0.13163513409071487</v>
      </c>
      <c r="U99" s="15">
        <f t="shared" si="33"/>
        <v>0.54550881446155652</v>
      </c>
    </row>
    <row r="100" spans="2:21" ht="15.75" thickBot="1" x14ac:dyDescent="0.3">
      <c r="E100" s="40"/>
      <c r="F100" s="29" t="s">
        <v>76</v>
      </c>
      <c r="G100" s="26">
        <v>11110011</v>
      </c>
      <c r="H100" s="22">
        <v>1</v>
      </c>
      <c r="I100" s="23">
        <v>1</v>
      </c>
      <c r="J100" s="22">
        <v>1</v>
      </c>
      <c r="K100" s="23">
        <v>1</v>
      </c>
      <c r="L100" s="23">
        <v>0</v>
      </c>
      <c r="M100" s="22">
        <v>0</v>
      </c>
      <c r="N100" s="22">
        <v>1</v>
      </c>
      <c r="O100" s="24">
        <v>1</v>
      </c>
      <c r="P100" s="10">
        <v>11110011</v>
      </c>
      <c r="Q100" t="s">
        <v>84</v>
      </c>
      <c r="R100" s="2">
        <f t="shared" si="30"/>
        <v>243</v>
      </c>
      <c r="S100" s="3">
        <f t="shared" si="31"/>
        <v>59049.061728395063</v>
      </c>
      <c r="T100" s="8">
        <f t="shared" si="32"/>
        <v>0.12436677914466297</v>
      </c>
      <c r="U100" s="15">
        <f t="shared" si="33"/>
        <v>0.66987559360621951</v>
      </c>
    </row>
    <row r="101" spans="2:21" ht="15" customHeight="1" x14ac:dyDescent="0.25">
      <c r="E101" s="41" t="s">
        <v>29</v>
      </c>
      <c r="F101" s="30" t="s">
        <v>68</v>
      </c>
      <c r="G101" s="31">
        <v>11010101</v>
      </c>
      <c r="H101" s="32">
        <v>1</v>
      </c>
      <c r="I101" s="33">
        <v>0</v>
      </c>
      <c r="J101" s="33">
        <v>1</v>
      </c>
      <c r="K101" s="32">
        <v>1</v>
      </c>
      <c r="L101" s="33">
        <v>1</v>
      </c>
      <c r="M101" s="33">
        <v>0</v>
      </c>
      <c r="N101" s="32">
        <v>0</v>
      </c>
      <c r="O101" s="34">
        <v>0</v>
      </c>
      <c r="P101" s="10">
        <v>11110011</v>
      </c>
      <c r="Q101" t="s">
        <v>85</v>
      </c>
      <c r="R101" s="2">
        <f t="shared" si="30"/>
        <v>243</v>
      </c>
      <c r="S101" s="3">
        <f t="shared" si="31"/>
        <v>59049.061728395063</v>
      </c>
      <c r="T101" s="8">
        <f t="shared" si="32"/>
        <v>0.12436677914466297</v>
      </c>
      <c r="U101" s="15">
        <f t="shared" si="33"/>
        <v>0.7942423727508825</v>
      </c>
    </row>
    <row r="102" spans="2:21" x14ac:dyDescent="0.25">
      <c r="E102" s="41"/>
      <c r="F102" s="30" t="s">
        <v>69</v>
      </c>
      <c r="G102" s="35">
        <v>11010101</v>
      </c>
      <c r="H102" s="36">
        <v>1</v>
      </c>
      <c r="I102" s="33">
        <v>0</v>
      </c>
      <c r="J102" s="33">
        <v>1</v>
      </c>
      <c r="K102" s="36">
        <v>1</v>
      </c>
      <c r="L102" s="33">
        <v>1</v>
      </c>
      <c r="M102" s="33">
        <v>0</v>
      </c>
      <c r="N102" s="36">
        <v>0</v>
      </c>
      <c r="O102" s="34">
        <v>0</v>
      </c>
      <c r="P102" s="10">
        <v>10111000</v>
      </c>
      <c r="Q102" t="s">
        <v>86</v>
      </c>
      <c r="R102" s="2">
        <f t="shared" si="30"/>
        <v>184</v>
      </c>
      <c r="S102" s="3">
        <f t="shared" si="31"/>
        <v>33856.081521739128</v>
      </c>
      <c r="T102" s="8">
        <f t="shared" si="32"/>
        <v>7.1306328840329183E-2</v>
      </c>
      <c r="U102" s="15">
        <f t="shared" si="33"/>
        <v>0.86554870159121167</v>
      </c>
    </row>
    <row r="103" spans="2:21" x14ac:dyDescent="0.25">
      <c r="B103" t="s">
        <v>27</v>
      </c>
      <c r="E103" s="41"/>
      <c r="F103" s="30" t="s">
        <v>75</v>
      </c>
      <c r="G103" s="31">
        <v>11010111</v>
      </c>
      <c r="H103" s="32">
        <v>1</v>
      </c>
      <c r="I103" s="33">
        <v>0</v>
      </c>
      <c r="J103" s="33">
        <v>1</v>
      </c>
      <c r="K103" s="32">
        <v>1</v>
      </c>
      <c r="L103" s="33">
        <v>1</v>
      </c>
      <c r="M103" s="33">
        <v>0</v>
      </c>
      <c r="N103" s="32">
        <v>1</v>
      </c>
      <c r="O103" s="34">
        <v>0</v>
      </c>
      <c r="P103" s="10">
        <v>10111010</v>
      </c>
      <c r="Q103" t="s">
        <v>87</v>
      </c>
      <c r="R103" s="2">
        <f t="shared" si="30"/>
        <v>186</v>
      </c>
      <c r="S103" s="3">
        <f t="shared" si="31"/>
        <v>34596.080645161288</v>
      </c>
      <c r="T103" s="8">
        <f t="shared" si="32"/>
        <v>7.2864885485533798E-2</v>
      </c>
      <c r="U103" s="15">
        <f t="shared" si="33"/>
        <v>0.93841358707674549</v>
      </c>
    </row>
    <row r="104" spans="2:21" ht="15.75" thickBot="1" x14ac:dyDescent="0.3">
      <c r="E104" s="42"/>
      <c r="F104" s="29" t="s">
        <v>72</v>
      </c>
      <c r="G104" s="26">
        <v>11000110</v>
      </c>
      <c r="H104" s="23">
        <v>1</v>
      </c>
      <c r="I104" s="37">
        <v>0</v>
      </c>
      <c r="J104" s="37">
        <v>1</v>
      </c>
      <c r="K104" s="23">
        <v>0</v>
      </c>
      <c r="L104" s="37">
        <v>1</v>
      </c>
      <c r="M104" s="37">
        <v>0</v>
      </c>
      <c r="N104" s="23">
        <v>1</v>
      </c>
      <c r="O104" s="38">
        <v>1</v>
      </c>
      <c r="P104" s="10">
        <v>10101011</v>
      </c>
      <c r="Q104" t="s">
        <v>88</v>
      </c>
      <c r="R104" s="2">
        <f t="shared" si="30"/>
        <v>171</v>
      </c>
      <c r="S104" s="3">
        <f t="shared" si="31"/>
        <v>29241.087719298244</v>
      </c>
      <c r="T104" s="8">
        <f t="shared" si="32"/>
        <v>6.158641292325448E-2</v>
      </c>
      <c r="U104" s="15">
        <f t="shared" si="33"/>
        <v>1</v>
      </c>
    </row>
    <row r="105" spans="2:21" x14ac:dyDescent="0.25">
      <c r="R105" s="14">
        <f>SUM(R95:R104)</f>
        <v>2159</v>
      </c>
      <c r="S105" s="14">
        <f>SUM(S95:S104)</f>
        <v>474797.70831493044</v>
      </c>
      <c r="T105" s="9">
        <f>SUM(T95:T104)</f>
        <v>1</v>
      </c>
    </row>
    <row r="107" spans="2:21" x14ac:dyDescent="0.25">
      <c r="P107" t="s">
        <v>89</v>
      </c>
    </row>
  </sheetData>
  <mergeCells count="15">
    <mergeCell ref="E95:E100"/>
    <mergeCell ref="E101:E104"/>
    <mergeCell ref="B28:W28"/>
    <mergeCell ref="B44:W44"/>
    <mergeCell ref="B61:W61"/>
    <mergeCell ref="B77:W77"/>
    <mergeCell ref="B93:W93"/>
    <mergeCell ref="E63:E68"/>
    <mergeCell ref="E69:E72"/>
    <mergeCell ref="E79:E84"/>
    <mergeCell ref="E85:E88"/>
    <mergeCell ref="E30:E35"/>
    <mergeCell ref="E36:E39"/>
    <mergeCell ref="E46:E51"/>
    <mergeCell ref="E52:E5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D102"/>
  <sheetViews>
    <sheetView zoomScale="90" zoomScaleNormal="90" workbookViewId="0">
      <selection activeCell="W42" sqref="W42"/>
    </sheetView>
  </sheetViews>
  <sheetFormatPr defaultRowHeight="15" x14ac:dyDescent="0.25"/>
  <cols>
    <col min="4" max="4" width="14.28515625" bestFit="1" customWidth="1"/>
    <col min="5" max="5" width="13.28515625" bestFit="1" customWidth="1"/>
    <col min="6" max="6" width="12" bestFit="1" customWidth="1"/>
    <col min="7" max="7" width="16.28515625" bestFit="1" customWidth="1"/>
    <col min="16" max="16" width="11" customWidth="1"/>
    <col min="22" max="22" width="16.28515625" customWidth="1"/>
  </cols>
  <sheetData>
    <row r="9" spans="3:24" x14ac:dyDescent="0.25">
      <c r="D9" s="4" t="s">
        <v>0</v>
      </c>
      <c r="E9" s="5" t="s">
        <v>1</v>
      </c>
      <c r="F9" s="6" t="s">
        <v>2</v>
      </c>
      <c r="G9" s="7" t="s">
        <v>13</v>
      </c>
      <c r="I9" t="s">
        <v>14</v>
      </c>
      <c r="J9" t="s">
        <v>15</v>
      </c>
      <c r="L9">
        <f>$K$19*I10</f>
        <v>214556.89575276989</v>
      </c>
      <c r="M9">
        <f>$K$19*I11</f>
        <v>171645.51660221594</v>
      </c>
      <c r="N9">
        <f>$K$19*I12</f>
        <v>343291.03320443188</v>
      </c>
      <c r="O9">
        <f>$K$19*I13</f>
        <v>386202.41235498583</v>
      </c>
      <c r="P9">
        <f>$K$19*I14</f>
        <v>128734.13745166193</v>
      </c>
      <c r="Q9">
        <f>$K$19*I15</f>
        <v>343291.03320443188</v>
      </c>
      <c r="R9">
        <f>$K$19*I16</f>
        <v>42911.379150553985</v>
      </c>
      <c r="S9">
        <f>$K$19*I17</f>
        <v>85822.75830110797</v>
      </c>
      <c r="T9">
        <f>$K$19*I18</f>
        <v>300379.65405387781</v>
      </c>
      <c r="U9">
        <f>$K$19*I19</f>
        <v>214556.89575276989</v>
      </c>
      <c r="V9" s="14" t="s">
        <v>25</v>
      </c>
    </row>
    <row r="10" spans="3:24" x14ac:dyDescent="0.25">
      <c r="C10" t="s">
        <v>3</v>
      </c>
      <c r="D10" s="1" t="s">
        <v>16</v>
      </c>
      <c r="E10" s="2">
        <f>BIN2DEC(D10)</f>
        <v>254</v>
      </c>
      <c r="F10" s="3">
        <f>(E10^3+15)/E10</f>
        <v>64516.059055118109</v>
      </c>
      <c r="G10" s="8">
        <f>F10/SUM($F$10:$F$19)</f>
        <v>0.15034720470941848</v>
      </c>
      <c r="H10" t="s">
        <v>3</v>
      </c>
      <c r="I10" s="13">
        <v>0.5</v>
      </c>
      <c r="J10">
        <f>I10*$F$20</f>
        <v>214556.89575276989</v>
      </c>
      <c r="K10">
        <f>F10</f>
        <v>64516.059055118109</v>
      </c>
      <c r="L10" t="str">
        <f t="shared" ref="L10:U10" si="0">IF($K10&gt;L$9,"ESCOLHIDO","")</f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>ESCOLHIDO</v>
      </c>
      <c r="S10" t="str">
        <f t="shared" si="0"/>
        <v/>
      </c>
      <c r="T10" t="str">
        <f t="shared" si="0"/>
        <v/>
      </c>
      <c r="U10" t="str">
        <f t="shared" si="0"/>
        <v/>
      </c>
      <c r="V10" s="14" t="s">
        <v>8</v>
      </c>
      <c r="W10" s="1" t="s">
        <v>21</v>
      </c>
      <c r="X10" s="1"/>
    </row>
    <row r="11" spans="3:24" x14ac:dyDescent="0.25">
      <c r="C11" t="s">
        <v>4</v>
      </c>
      <c r="D11" s="1" t="s">
        <v>17</v>
      </c>
      <c r="E11" s="2">
        <f t="shared" ref="E11:E19" si="1">BIN2DEC(D11)</f>
        <v>170</v>
      </c>
      <c r="F11" s="3">
        <f t="shared" ref="F11:F19" si="2">(E11^3+15)/E11</f>
        <v>28900.088235294119</v>
      </c>
      <c r="G11" s="8">
        <f t="shared" ref="G11:G19" si="3">F11/SUM($F$10:$F$19)</f>
        <v>6.7348309020548044E-2</v>
      </c>
      <c r="H11" t="s">
        <v>4</v>
      </c>
      <c r="I11" s="13">
        <v>0.4</v>
      </c>
      <c r="J11">
        <f t="shared" ref="J11:J19" si="4">I11*$F$20</f>
        <v>171645.51660221594</v>
      </c>
      <c r="K11">
        <f>K10+F11</f>
        <v>93416.14729041222</v>
      </c>
      <c r="L11" t="str">
        <f t="shared" ref="L11:Q12" si="5">IF($K11&gt;L$9,"ESCOLHIDO","")</f>
        <v/>
      </c>
      <c r="M11" t="str">
        <f t="shared" si="5"/>
        <v/>
      </c>
      <c r="N11" t="str">
        <f t="shared" si="5"/>
        <v/>
      </c>
      <c r="O11" t="str">
        <f t="shared" si="5"/>
        <v/>
      </c>
      <c r="P11" t="str">
        <f t="shared" si="5"/>
        <v/>
      </c>
      <c r="Q11" t="str">
        <f t="shared" si="5"/>
        <v/>
      </c>
      <c r="S11" t="str">
        <f>IF($K11&gt;S$9,"ESCOLHIDO","")</f>
        <v>ESCOLHIDO</v>
      </c>
      <c r="T11" t="str">
        <f>IF($K11&gt;T$9,"ESCOLHIDO","")</f>
        <v/>
      </c>
      <c r="U11" t="str">
        <f>IF($K11&gt;U$9,"ESCOLHIDO","")</f>
        <v/>
      </c>
      <c r="V11" s="14" t="s">
        <v>6</v>
      </c>
      <c r="W11" s="1" t="s">
        <v>19</v>
      </c>
      <c r="X11" s="1"/>
    </row>
    <row r="12" spans="3:24" x14ac:dyDescent="0.25">
      <c r="C12" t="s">
        <v>5</v>
      </c>
      <c r="D12" s="1" t="s">
        <v>18</v>
      </c>
      <c r="E12" s="2">
        <f t="shared" si="1"/>
        <v>207</v>
      </c>
      <c r="F12" s="3">
        <f t="shared" si="2"/>
        <v>42849.072463768112</v>
      </c>
      <c r="G12" s="8">
        <f t="shared" si="3"/>
        <v>9.9854801481520178E-2</v>
      </c>
      <c r="H12" t="s">
        <v>5</v>
      </c>
      <c r="I12" s="13">
        <v>0.8</v>
      </c>
      <c r="J12">
        <f t="shared" si="4"/>
        <v>343291.03320443188</v>
      </c>
      <c r="K12">
        <f t="shared" ref="K12:K19" si="6">K11+F12</f>
        <v>136265.21975418035</v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  <c r="P12" t="str">
        <f t="shared" si="5"/>
        <v>ESCOLHIDO</v>
      </c>
      <c r="Q12" t="str">
        <f t="shared" si="5"/>
        <v/>
      </c>
      <c r="T12" t="str">
        <f t="shared" ref="T12:U15" si="7">IF($K12&gt;T$9,"ESCOLHIDO","")</f>
        <v/>
      </c>
      <c r="U12" t="str">
        <f t="shared" si="7"/>
        <v/>
      </c>
      <c r="V12" s="14" t="s">
        <v>11</v>
      </c>
      <c r="W12" s="1" t="s">
        <v>23</v>
      </c>
      <c r="X12" s="1"/>
    </row>
    <row r="13" spans="3:24" x14ac:dyDescent="0.25">
      <c r="C13" t="s">
        <v>6</v>
      </c>
      <c r="D13" s="1" t="s">
        <v>19</v>
      </c>
      <c r="E13" s="2">
        <f t="shared" si="1"/>
        <v>215</v>
      </c>
      <c r="F13" s="3">
        <f t="shared" si="2"/>
        <v>46225.069767441862</v>
      </c>
      <c r="G13" s="8">
        <f t="shared" si="3"/>
        <v>0.10772217225939498</v>
      </c>
      <c r="H13" t="s">
        <v>6</v>
      </c>
      <c r="I13" s="13">
        <v>0.9</v>
      </c>
      <c r="J13">
        <f t="shared" si="4"/>
        <v>386202.41235498583</v>
      </c>
      <c r="K13">
        <f t="shared" si="6"/>
        <v>182490.28952162221</v>
      </c>
      <c r="L13" t="str">
        <f>IF($K13&gt;L$9,"ESCOLHIDO","")</f>
        <v/>
      </c>
      <c r="M13" t="str">
        <f>IF($K13&gt;M$9,"ESCOLHIDO","")</f>
        <v>ESCOLHIDO</v>
      </c>
      <c r="N13" t="str">
        <f>IF($K13&gt;N$9,"ESCOLHIDO","")</f>
        <v/>
      </c>
      <c r="O13" t="str">
        <f>IF($K13&gt;O$9,"ESCOLHIDO","")</f>
        <v/>
      </c>
      <c r="Q13" t="str">
        <f t="shared" ref="Q13:Q18" si="8">IF($K13&gt;Q$9,"ESCOLHIDO","")</f>
        <v/>
      </c>
      <c r="T13" t="str">
        <f t="shared" si="7"/>
        <v/>
      </c>
      <c r="U13" t="str">
        <f t="shared" si="7"/>
        <v/>
      </c>
      <c r="V13" s="14" t="s">
        <v>12</v>
      </c>
      <c r="W13" s="1" t="s">
        <v>24</v>
      </c>
      <c r="X13" s="1"/>
    </row>
    <row r="14" spans="3:24" x14ac:dyDescent="0.25">
      <c r="C14" t="s">
        <v>7</v>
      </c>
      <c r="D14" s="1" t="s">
        <v>20</v>
      </c>
      <c r="E14" s="2">
        <f t="shared" si="1"/>
        <v>102</v>
      </c>
      <c r="F14" s="3">
        <f t="shared" si="2"/>
        <v>10404.14705882353</v>
      </c>
      <c r="G14" s="8">
        <f t="shared" si="3"/>
        <v>2.4245659926987486E-2</v>
      </c>
      <c r="H14" t="s">
        <v>7</v>
      </c>
      <c r="I14" s="13">
        <v>0.3</v>
      </c>
      <c r="J14">
        <f t="shared" si="4"/>
        <v>128734.13745166193</v>
      </c>
      <c r="K14">
        <f t="shared" si="6"/>
        <v>192894.43658044573</v>
      </c>
      <c r="L14" t="str">
        <f>IF($K14&gt;L$9,"ESCOLHIDO","")</f>
        <v/>
      </c>
      <c r="N14" t="str">
        <f t="shared" ref="N14:O18" si="9">IF($K14&gt;N$9,"ESCOLHIDO","")</f>
        <v/>
      </c>
      <c r="O14" t="str">
        <f t="shared" si="9"/>
        <v/>
      </c>
      <c r="Q14" t="str">
        <f t="shared" si="8"/>
        <v/>
      </c>
      <c r="T14" t="str">
        <f t="shared" si="7"/>
        <v/>
      </c>
      <c r="U14" t="str">
        <f t="shared" si="7"/>
        <v/>
      </c>
      <c r="V14" s="14" t="s">
        <v>5</v>
      </c>
      <c r="W14" s="1" t="s">
        <v>18</v>
      </c>
      <c r="X14" s="1"/>
    </row>
    <row r="15" spans="3:24" x14ac:dyDescent="0.25">
      <c r="C15" t="s">
        <v>8</v>
      </c>
      <c r="D15" s="1" t="s">
        <v>21</v>
      </c>
      <c r="E15" s="2">
        <f t="shared" si="1"/>
        <v>248</v>
      </c>
      <c r="F15" s="3">
        <f t="shared" si="2"/>
        <v>61504.06048387097</v>
      </c>
      <c r="G15" s="8">
        <f t="shared" si="3"/>
        <v>0.14332809082664258</v>
      </c>
      <c r="H15" t="s">
        <v>8</v>
      </c>
      <c r="I15" s="13">
        <v>0.8</v>
      </c>
      <c r="J15">
        <f t="shared" si="4"/>
        <v>343291.03320443188</v>
      </c>
      <c r="K15">
        <f t="shared" si="6"/>
        <v>254398.4970643167</v>
      </c>
      <c r="L15" t="str">
        <f>IF($K15&gt;L$9,"ESCOLHIDO","")</f>
        <v>ESCOLHIDO</v>
      </c>
      <c r="N15" t="str">
        <f t="shared" si="9"/>
        <v/>
      </c>
      <c r="O15" t="str">
        <f t="shared" si="9"/>
        <v/>
      </c>
      <c r="Q15" t="str">
        <f t="shared" si="8"/>
        <v/>
      </c>
      <c r="T15" t="str">
        <f t="shared" si="7"/>
        <v/>
      </c>
      <c r="U15" t="str">
        <f t="shared" si="7"/>
        <v>ESCOLHIDO</v>
      </c>
      <c r="V15" s="14" t="s">
        <v>11</v>
      </c>
      <c r="W15" s="1" t="s">
        <v>24</v>
      </c>
      <c r="X15" s="1"/>
    </row>
    <row r="16" spans="3:24" x14ac:dyDescent="0.25">
      <c r="C16" t="s">
        <v>9</v>
      </c>
      <c r="D16" s="1" t="s">
        <v>18</v>
      </c>
      <c r="E16" s="2">
        <f t="shared" si="1"/>
        <v>207</v>
      </c>
      <c r="F16" s="3">
        <f t="shared" si="2"/>
        <v>42849.072463768112</v>
      </c>
      <c r="G16" s="8">
        <f t="shared" si="3"/>
        <v>9.9854801481520178E-2</v>
      </c>
      <c r="H16" t="s">
        <v>9</v>
      </c>
      <c r="I16" s="13">
        <v>0.1</v>
      </c>
      <c r="J16">
        <f t="shared" si="4"/>
        <v>42911.379150553985</v>
      </c>
      <c r="K16">
        <f t="shared" si="6"/>
        <v>297247.56952808483</v>
      </c>
      <c r="N16" t="str">
        <f t="shared" si="9"/>
        <v/>
      </c>
      <c r="O16" t="str">
        <f t="shared" si="9"/>
        <v/>
      </c>
      <c r="Q16" t="str">
        <f t="shared" si="8"/>
        <v/>
      </c>
      <c r="T16" t="str">
        <f>IF($K16&gt;T$9,"ESCOLHIDO","")</f>
        <v/>
      </c>
      <c r="V16" s="14" t="s">
        <v>3</v>
      </c>
      <c r="W16" s="1" t="s">
        <v>16</v>
      </c>
      <c r="X16" s="1"/>
    </row>
    <row r="17" spans="2:24" x14ac:dyDescent="0.25">
      <c r="C17" t="s">
        <v>10</v>
      </c>
      <c r="D17" s="1" t="s">
        <v>22</v>
      </c>
      <c r="E17" s="2">
        <f t="shared" si="1"/>
        <v>204</v>
      </c>
      <c r="F17" s="3">
        <f t="shared" si="2"/>
        <v>41616.073529411762</v>
      </c>
      <c r="G17" s="8">
        <f t="shared" si="3"/>
        <v>9.6981440245493725E-2</v>
      </c>
      <c r="H17" t="s">
        <v>10</v>
      </c>
      <c r="I17" s="13">
        <v>0.2</v>
      </c>
      <c r="J17">
        <f t="shared" si="4"/>
        <v>85822.75830110797</v>
      </c>
      <c r="K17">
        <f t="shared" si="6"/>
        <v>338863.64305749658</v>
      </c>
      <c r="N17" t="str">
        <f t="shared" si="9"/>
        <v/>
      </c>
      <c r="O17" t="str">
        <f t="shared" si="9"/>
        <v/>
      </c>
      <c r="Q17" t="str">
        <f t="shared" si="8"/>
        <v/>
      </c>
      <c r="T17" t="str">
        <f>IF($K17&gt;T$9,"ESCOLHIDO","")</f>
        <v>ESCOLHIDO</v>
      </c>
      <c r="V17" s="14" t="s">
        <v>4</v>
      </c>
      <c r="W17" s="1" t="s">
        <v>17</v>
      </c>
      <c r="X17" s="1"/>
    </row>
    <row r="18" spans="2:24" x14ac:dyDescent="0.25">
      <c r="C18" t="s">
        <v>11</v>
      </c>
      <c r="D18" s="1" t="s">
        <v>23</v>
      </c>
      <c r="E18" s="2">
        <f t="shared" si="1"/>
        <v>171</v>
      </c>
      <c r="F18" s="3">
        <f t="shared" si="2"/>
        <v>29241.087719298244</v>
      </c>
      <c r="G18" s="8">
        <f t="shared" si="3"/>
        <v>6.814296883049667E-2</v>
      </c>
      <c r="H18" t="s">
        <v>11</v>
      </c>
      <c r="I18" s="13">
        <v>0.7</v>
      </c>
      <c r="J18">
        <f t="shared" si="4"/>
        <v>300379.65405387781</v>
      </c>
      <c r="K18">
        <f t="shared" si="6"/>
        <v>368104.73077679484</v>
      </c>
      <c r="N18" t="str">
        <f t="shared" si="9"/>
        <v>ESCOLHIDO</v>
      </c>
      <c r="O18" t="str">
        <f t="shared" si="9"/>
        <v/>
      </c>
      <c r="Q18" t="str">
        <f t="shared" si="8"/>
        <v>ESCOLHIDO</v>
      </c>
      <c r="V18" s="14" t="s">
        <v>10</v>
      </c>
      <c r="W18" s="1" t="s">
        <v>22</v>
      </c>
      <c r="X18" s="1"/>
    </row>
    <row r="19" spans="2:24" x14ac:dyDescent="0.25">
      <c r="C19" t="s">
        <v>12</v>
      </c>
      <c r="D19" s="1" t="s">
        <v>24</v>
      </c>
      <c r="E19" s="2">
        <f t="shared" si="1"/>
        <v>247</v>
      </c>
      <c r="F19" s="3">
        <f t="shared" si="2"/>
        <v>61009.060728744938</v>
      </c>
      <c r="G19" s="8">
        <f t="shared" si="3"/>
        <v>0.14217455121797762</v>
      </c>
      <c r="H19" t="s">
        <v>12</v>
      </c>
      <c r="I19" s="13">
        <v>0.5</v>
      </c>
      <c r="J19">
        <f t="shared" si="4"/>
        <v>214556.89575276989</v>
      </c>
      <c r="K19">
        <f t="shared" si="6"/>
        <v>429113.79150553979</v>
      </c>
      <c r="O19" t="str">
        <f>IF($K19&gt;O$9,"ESCOLHIDO","")</f>
        <v>ESCOLHIDO</v>
      </c>
      <c r="V19" s="14" t="s">
        <v>8</v>
      </c>
      <c r="W19" s="1" t="s">
        <v>21</v>
      </c>
      <c r="X19" s="1"/>
    </row>
    <row r="20" spans="2:24" x14ac:dyDescent="0.25">
      <c r="E20" s="2">
        <f>SUM(E10:E19)</f>
        <v>2025</v>
      </c>
      <c r="F20" s="3">
        <f>SUM(F10:F19)</f>
        <v>429113.79150553979</v>
      </c>
      <c r="G20" s="9">
        <f>SUM(G10:G19)</f>
        <v>0.99999999999999978</v>
      </c>
    </row>
    <row r="22" spans="2:24" x14ac:dyDescent="0.25">
      <c r="E22" t="s">
        <v>30</v>
      </c>
    </row>
    <row r="23" spans="2:24" x14ac:dyDescent="0.25">
      <c r="B23" s="43" t="s">
        <v>93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spans="2:24" ht="15.75" thickBot="1" x14ac:dyDescent="0.3">
      <c r="R24" t="s">
        <v>45</v>
      </c>
      <c r="S24" t="s">
        <v>44</v>
      </c>
      <c r="T24" t="s">
        <v>42</v>
      </c>
      <c r="U24" t="s">
        <v>43</v>
      </c>
      <c r="V24" t="s">
        <v>15</v>
      </c>
      <c r="W24" t="s">
        <v>25</v>
      </c>
    </row>
    <row r="25" spans="2:24" ht="15" customHeight="1" x14ac:dyDescent="0.25">
      <c r="E25" s="39" t="s">
        <v>28</v>
      </c>
      <c r="F25" s="28" t="s">
        <v>8</v>
      </c>
      <c r="G25" s="25">
        <v>11111000</v>
      </c>
      <c r="H25" s="19">
        <v>1</v>
      </c>
      <c r="I25" s="20">
        <v>1</v>
      </c>
      <c r="J25" s="19">
        <v>0</v>
      </c>
      <c r="K25" s="20">
        <v>1</v>
      </c>
      <c r="L25" s="20">
        <v>1</v>
      </c>
      <c r="M25" s="19">
        <v>1</v>
      </c>
      <c r="N25" s="19">
        <v>1</v>
      </c>
      <c r="O25" s="21">
        <v>0</v>
      </c>
      <c r="P25">
        <v>11011110</v>
      </c>
      <c r="Q25" t="s">
        <v>31</v>
      </c>
      <c r="R25" s="2">
        <f t="shared" ref="R25:R34" si="10">BIN2DEC(P25)</f>
        <v>222</v>
      </c>
      <c r="S25" s="3">
        <f t="shared" ref="S25:S34" si="11">(R25^3+15)/R25</f>
        <v>49284.067567567567</v>
      </c>
      <c r="T25" s="8">
        <f t="shared" ref="T25:T34" si="12">S25/SUM($S$25:$S$34)</f>
        <v>0.11565968184085992</v>
      </c>
      <c r="U25" s="15">
        <f>T25</f>
        <v>0.11565968184085992</v>
      </c>
      <c r="V25" s="13">
        <v>0.5</v>
      </c>
      <c r="W25" t="str">
        <f>IF(V25&lt;$U$25,$Q$25,IF(V25&lt;$U$26,$Q$26,IF(V25&lt;$U$27,$Q$27,IF(V25&lt;$U$28,$Q$28,IF(V25&lt;$U$29,$Q$29,IF(V25&lt;$U$30,$Q$30,IF(V25&lt;$U$31,$Q$31,IF(V25&lt;$U$32,$Q$32,IF(V25&lt;$U$33,$Q$33,$Q$34)))))))))</f>
        <v>E1</v>
      </c>
    </row>
    <row r="26" spans="2:24" ht="15.75" customHeight="1" thickBot="1" x14ac:dyDescent="0.3">
      <c r="E26" s="40"/>
      <c r="F26" s="29" t="s">
        <v>6</v>
      </c>
      <c r="G26" s="26">
        <v>11010111</v>
      </c>
      <c r="H26" s="22">
        <v>1</v>
      </c>
      <c r="I26" s="23">
        <v>1</v>
      </c>
      <c r="J26" s="22">
        <v>1</v>
      </c>
      <c r="K26" s="23">
        <v>1</v>
      </c>
      <c r="L26" s="23">
        <v>0</v>
      </c>
      <c r="M26" s="22">
        <v>0</v>
      </c>
      <c r="N26" s="22">
        <v>0</v>
      </c>
      <c r="O26" s="24">
        <v>1</v>
      </c>
      <c r="P26">
        <v>11110001</v>
      </c>
      <c r="Q26" t="s">
        <v>32</v>
      </c>
      <c r="R26" s="2">
        <f t="shared" si="10"/>
        <v>241</v>
      </c>
      <c r="S26" s="3">
        <f t="shared" si="11"/>
        <v>58081.062240663901</v>
      </c>
      <c r="T26" s="8">
        <f t="shared" si="12"/>
        <v>0.13630443896548536</v>
      </c>
      <c r="U26" s="15">
        <f>U25+T26</f>
        <v>0.25196412080634528</v>
      </c>
      <c r="V26" s="13">
        <v>0.4</v>
      </c>
      <c r="W26" t="str">
        <f t="shared" ref="W26:W34" si="13">IF(V26&lt;$U$25,$Q$25,IF(V26&lt;$U$26,$Q$26,IF(V26&lt;$U$27,$Q$27,IF(V26&lt;$U$28,$Q$28,IF(V26&lt;$U$29,$Q$29,IF(V26&lt;$U$30,$Q$30,IF(V26&lt;$U$31,$Q$31,IF(V26&lt;$U$32,$Q$32,IF(V26&lt;$U$33,$Q$33,$Q$34)))))))))</f>
        <v>D1</v>
      </c>
    </row>
    <row r="27" spans="2:24" ht="15" customHeight="1" x14ac:dyDescent="0.25">
      <c r="E27" s="40"/>
      <c r="F27" s="28" t="s">
        <v>11</v>
      </c>
      <c r="G27" s="25">
        <v>10101011</v>
      </c>
      <c r="H27" s="19">
        <v>1</v>
      </c>
      <c r="I27" s="20">
        <v>0</v>
      </c>
      <c r="J27" s="19">
        <v>1</v>
      </c>
      <c r="K27" s="20">
        <v>0</v>
      </c>
      <c r="L27" s="20">
        <v>1</v>
      </c>
      <c r="M27" s="19">
        <v>1</v>
      </c>
      <c r="N27" s="19">
        <v>1</v>
      </c>
      <c r="O27" s="21">
        <v>1</v>
      </c>
      <c r="P27">
        <v>10101111</v>
      </c>
      <c r="Q27" t="s">
        <v>33</v>
      </c>
      <c r="R27" s="2">
        <f t="shared" si="10"/>
        <v>175</v>
      </c>
      <c r="S27" s="3">
        <f t="shared" si="11"/>
        <v>30625.085714285713</v>
      </c>
      <c r="T27" s="8">
        <f t="shared" si="12"/>
        <v>7.1870846804744995E-2</v>
      </c>
      <c r="U27" s="15">
        <f t="shared" ref="U27:U34" si="14">U26+T27</f>
        <v>0.32383496761109026</v>
      </c>
      <c r="V27" s="13">
        <v>0.8</v>
      </c>
      <c r="W27" t="str">
        <f t="shared" si="13"/>
        <v>H1</v>
      </c>
    </row>
    <row r="28" spans="2:24" ht="15.75" customHeight="1" thickBot="1" x14ac:dyDescent="0.3">
      <c r="B28" t="s">
        <v>26</v>
      </c>
      <c r="E28" s="40"/>
      <c r="F28" s="29" t="s">
        <v>12</v>
      </c>
      <c r="G28" s="26">
        <v>11110111</v>
      </c>
      <c r="H28" s="22">
        <v>1</v>
      </c>
      <c r="I28" s="23">
        <v>1</v>
      </c>
      <c r="J28" s="22">
        <v>1</v>
      </c>
      <c r="K28" s="23">
        <v>1</v>
      </c>
      <c r="L28" s="23">
        <v>0</v>
      </c>
      <c r="M28" s="22">
        <v>0</v>
      </c>
      <c r="N28" s="22">
        <v>1</v>
      </c>
      <c r="O28" s="24">
        <v>1</v>
      </c>
      <c r="P28">
        <v>11110011</v>
      </c>
      <c r="Q28" t="s">
        <v>34</v>
      </c>
      <c r="R28" s="2">
        <f t="shared" si="10"/>
        <v>243</v>
      </c>
      <c r="S28" s="3">
        <f t="shared" si="11"/>
        <v>59049.061728395063</v>
      </c>
      <c r="T28" s="8">
        <f t="shared" si="12"/>
        <v>0.1385761368650065</v>
      </c>
      <c r="U28" s="15">
        <f t="shared" si="14"/>
        <v>0.46241110447609679</v>
      </c>
      <c r="V28" s="13">
        <v>0.9</v>
      </c>
      <c r="W28" t="str">
        <f t="shared" si="13"/>
        <v>I1</v>
      </c>
    </row>
    <row r="29" spans="2:24" ht="15" customHeight="1" x14ac:dyDescent="0.25">
      <c r="E29" s="40"/>
      <c r="F29" s="28" t="s">
        <v>5</v>
      </c>
      <c r="G29" s="27">
        <v>11001111</v>
      </c>
      <c r="H29" s="19">
        <v>1</v>
      </c>
      <c r="I29" s="20">
        <v>1</v>
      </c>
      <c r="J29" s="19">
        <v>1</v>
      </c>
      <c r="K29" s="20">
        <v>0</v>
      </c>
      <c r="L29" s="20">
        <v>1</v>
      </c>
      <c r="M29" s="19">
        <v>0</v>
      </c>
      <c r="N29" s="19">
        <v>1</v>
      </c>
      <c r="O29" s="21">
        <v>1</v>
      </c>
      <c r="P29" s="11">
        <v>11101011</v>
      </c>
      <c r="Q29" t="s">
        <v>35</v>
      </c>
      <c r="R29" s="2">
        <f t="shared" si="10"/>
        <v>235</v>
      </c>
      <c r="S29" s="3">
        <f t="shared" si="11"/>
        <v>55225.063829787236</v>
      </c>
      <c r="T29" s="8">
        <f t="shared" si="12"/>
        <v>0.12960199162614736</v>
      </c>
      <c r="U29" s="15">
        <f t="shared" si="14"/>
        <v>0.59201309610224417</v>
      </c>
      <c r="V29" s="13">
        <v>0.3</v>
      </c>
      <c r="W29" t="str">
        <f t="shared" si="13"/>
        <v>C1</v>
      </c>
    </row>
    <row r="30" spans="2:24" ht="15.75" customHeight="1" thickBot="1" x14ac:dyDescent="0.3">
      <c r="E30" s="40"/>
      <c r="F30" s="29" t="s">
        <v>11</v>
      </c>
      <c r="G30" s="26">
        <v>10101011</v>
      </c>
      <c r="H30" s="22">
        <v>1</v>
      </c>
      <c r="I30" s="23">
        <v>0</v>
      </c>
      <c r="J30" s="22">
        <v>0</v>
      </c>
      <c r="K30" s="23">
        <v>0</v>
      </c>
      <c r="L30" s="23">
        <v>1</v>
      </c>
      <c r="M30" s="22">
        <v>1</v>
      </c>
      <c r="N30" s="22">
        <v>1</v>
      </c>
      <c r="O30" s="24">
        <v>1</v>
      </c>
      <c r="P30" s="16">
        <v>11111110</v>
      </c>
      <c r="Q30" s="16" t="s">
        <v>3</v>
      </c>
      <c r="R30" s="16">
        <f t="shared" si="10"/>
        <v>254</v>
      </c>
      <c r="S30" s="16">
        <f t="shared" si="11"/>
        <v>64516.059055118109</v>
      </c>
      <c r="T30" s="17">
        <f t="shared" si="12"/>
        <v>0.15140606756353767</v>
      </c>
      <c r="U30" s="15">
        <f t="shared" si="14"/>
        <v>0.74341916366578187</v>
      </c>
      <c r="V30" s="13">
        <v>0.8</v>
      </c>
      <c r="W30" t="str">
        <f t="shared" si="13"/>
        <v>H1</v>
      </c>
    </row>
    <row r="31" spans="2:24" ht="15" customHeight="1" x14ac:dyDescent="0.25">
      <c r="E31" s="41" t="s">
        <v>29</v>
      </c>
      <c r="F31" s="30" t="s">
        <v>3</v>
      </c>
      <c r="G31" s="31">
        <v>11111110</v>
      </c>
      <c r="H31" s="32">
        <v>1</v>
      </c>
      <c r="I31" s="33">
        <v>0</v>
      </c>
      <c r="J31" s="33">
        <v>0</v>
      </c>
      <c r="K31" s="32">
        <v>1</v>
      </c>
      <c r="L31" s="33">
        <v>0</v>
      </c>
      <c r="M31" s="33">
        <v>0</v>
      </c>
      <c r="N31" s="32">
        <v>1</v>
      </c>
      <c r="O31" s="34">
        <v>1</v>
      </c>
      <c r="P31" s="10">
        <v>10010011</v>
      </c>
      <c r="Q31" t="s">
        <v>37</v>
      </c>
      <c r="R31" s="2">
        <f t="shared" si="10"/>
        <v>147</v>
      </c>
      <c r="S31" s="3">
        <f t="shared" si="11"/>
        <v>21609.102040816328</v>
      </c>
      <c r="T31" s="8">
        <f t="shared" si="12"/>
        <v>5.071216704021022E-2</v>
      </c>
      <c r="U31" s="15">
        <f t="shared" si="14"/>
        <v>0.79413133070599207</v>
      </c>
      <c r="V31" s="13">
        <v>0.1</v>
      </c>
      <c r="W31" t="str">
        <f t="shared" si="13"/>
        <v>A1</v>
      </c>
    </row>
    <row r="32" spans="2:24" ht="15" customHeight="1" x14ac:dyDescent="0.25">
      <c r="E32" s="41"/>
      <c r="F32" s="30" t="s">
        <v>4</v>
      </c>
      <c r="G32" s="35">
        <v>10101010</v>
      </c>
      <c r="H32" s="36">
        <v>1</v>
      </c>
      <c r="I32" s="33">
        <v>1</v>
      </c>
      <c r="J32" s="33">
        <v>0</v>
      </c>
      <c r="K32" s="36">
        <v>0</v>
      </c>
      <c r="L32" s="33">
        <v>0</v>
      </c>
      <c r="M32" s="33">
        <v>1</v>
      </c>
      <c r="N32" s="36">
        <v>1</v>
      </c>
      <c r="O32" s="34">
        <v>1</v>
      </c>
      <c r="P32" s="10">
        <v>11000111</v>
      </c>
      <c r="Q32" t="s">
        <v>38</v>
      </c>
      <c r="R32" s="2">
        <f t="shared" si="10"/>
        <v>199</v>
      </c>
      <c r="S32" s="3">
        <f t="shared" si="11"/>
        <v>39601.075376884422</v>
      </c>
      <c r="T32" s="8">
        <f t="shared" si="12"/>
        <v>9.2935668760840959E-2</v>
      </c>
      <c r="U32" s="15">
        <f t="shared" si="14"/>
        <v>0.88706699946683298</v>
      </c>
      <c r="V32" s="13">
        <v>0.2</v>
      </c>
      <c r="W32" t="str">
        <f t="shared" si="13"/>
        <v>B1</v>
      </c>
    </row>
    <row r="33" spans="2:30" ht="15" customHeight="1" x14ac:dyDescent="0.25">
      <c r="B33" t="s">
        <v>27</v>
      </c>
      <c r="E33" s="41"/>
      <c r="F33" s="30" t="s">
        <v>10</v>
      </c>
      <c r="G33" s="31">
        <v>11001100</v>
      </c>
      <c r="H33" s="32">
        <v>1</v>
      </c>
      <c r="I33" s="33">
        <v>0</v>
      </c>
      <c r="J33" s="33">
        <v>1</v>
      </c>
      <c r="K33" s="32">
        <v>0</v>
      </c>
      <c r="L33" s="33">
        <v>0</v>
      </c>
      <c r="M33" s="33">
        <v>0</v>
      </c>
      <c r="N33" s="32">
        <v>0</v>
      </c>
      <c r="O33" s="34">
        <v>1</v>
      </c>
      <c r="P33" s="10">
        <v>10100001</v>
      </c>
      <c r="Q33" t="s">
        <v>39</v>
      </c>
      <c r="R33" s="2">
        <f t="shared" si="10"/>
        <v>161</v>
      </c>
      <c r="S33" s="3">
        <f t="shared" si="11"/>
        <v>25921.093167701863</v>
      </c>
      <c r="T33" s="8">
        <f t="shared" si="12"/>
        <v>6.0831533124441214E-2</v>
      </c>
      <c r="U33" s="15">
        <f t="shared" si="14"/>
        <v>0.94789853259127421</v>
      </c>
      <c r="V33" s="13">
        <v>0.7</v>
      </c>
      <c r="W33" t="str">
        <f t="shared" si="13"/>
        <v>A</v>
      </c>
    </row>
    <row r="34" spans="2:30" ht="15.75" customHeight="1" thickBot="1" x14ac:dyDescent="0.3">
      <c r="E34" s="42"/>
      <c r="F34" s="29" t="s">
        <v>8</v>
      </c>
      <c r="G34" s="26">
        <v>11111000</v>
      </c>
      <c r="H34" s="23">
        <v>1</v>
      </c>
      <c r="I34" s="37">
        <v>0</v>
      </c>
      <c r="J34" s="37">
        <v>0</v>
      </c>
      <c r="K34" s="23">
        <v>1</v>
      </c>
      <c r="L34" s="37">
        <v>0</v>
      </c>
      <c r="M34" s="37">
        <v>1</v>
      </c>
      <c r="N34" s="23">
        <v>0</v>
      </c>
      <c r="O34" s="38">
        <v>1</v>
      </c>
      <c r="P34" s="10">
        <v>10010101</v>
      </c>
      <c r="Q34" t="s">
        <v>40</v>
      </c>
      <c r="R34" s="2">
        <f t="shared" si="10"/>
        <v>149</v>
      </c>
      <c r="S34" s="3">
        <f t="shared" si="11"/>
        <v>22201.100671140939</v>
      </c>
      <c r="T34" s="8">
        <f t="shared" si="12"/>
        <v>5.2101467408725816E-2</v>
      </c>
      <c r="U34" s="15">
        <f t="shared" si="14"/>
        <v>1</v>
      </c>
      <c r="V34" s="13">
        <v>0.5</v>
      </c>
      <c r="W34" t="str">
        <f t="shared" si="13"/>
        <v>E1</v>
      </c>
    </row>
    <row r="35" spans="2:30" x14ac:dyDescent="0.25">
      <c r="R35" s="14">
        <f>SUM(R25:R34)</f>
        <v>2026</v>
      </c>
      <c r="S35" s="14">
        <f>SUM(S25:S34)</f>
        <v>426112.77139236114</v>
      </c>
      <c r="T35" s="9">
        <f>SUM(T25:T34)</f>
        <v>1</v>
      </c>
    </row>
    <row r="37" spans="2:30" x14ac:dyDescent="0.25">
      <c r="P37" t="s">
        <v>90</v>
      </c>
      <c r="Y37" s="12"/>
      <c r="Z37" s="12"/>
      <c r="AA37" s="12"/>
      <c r="AD37" s="12"/>
    </row>
    <row r="38" spans="2:30" x14ac:dyDescent="0.25">
      <c r="Y38" s="12"/>
      <c r="Z38" s="12"/>
      <c r="AA38" s="12"/>
      <c r="AD38" s="12"/>
    </row>
    <row r="39" spans="2:30" x14ac:dyDescent="0.25">
      <c r="B39" s="43" t="s">
        <v>94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Y39" s="12"/>
      <c r="Z39" s="12"/>
      <c r="AA39" s="12"/>
      <c r="AD39" s="12"/>
    </row>
    <row r="40" spans="2:30" ht="15.75" thickBot="1" x14ac:dyDescent="0.3">
      <c r="F40" t="s">
        <v>25</v>
      </c>
      <c r="R40" t="s">
        <v>45</v>
      </c>
      <c r="S40" t="s">
        <v>44</v>
      </c>
      <c r="T40" t="s">
        <v>42</v>
      </c>
      <c r="U40" t="s">
        <v>43</v>
      </c>
      <c r="V40" t="s">
        <v>15</v>
      </c>
      <c r="W40" t="s">
        <v>25</v>
      </c>
      <c r="Y40" s="12"/>
      <c r="Z40" s="12"/>
      <c r="AA40" s="12"/>
      <c r="AD40" s="12"/>
    </row>
    <row r="41" spans="2:30" ht="15" customHeight="1" x14ac:dyDescent="0.25">
      <c r="E41" s="39" t="s">
        <v>28</v>
      </c>
      <c r="F41" s="28" t="s">
        <v>35</v>
      </c>
      <c r="G41" s="25">
        <v>11101011</v>
      </c>
      <c r="H41" s="19">
        <v>1</v>
      </c>
      <c r="I41" s="20">
        <v>1</v>
      </c>
      <c r="J41" s="19">
        <v>1</v>
      </c>
      <c r="K41" s="20">
        <v>0</v>
      </c>
      <c r="L41" s="20">
        <v>1</v>
      </c>
      <c r="M41" s="19">
        <v>0</v>
      </c>
      <c r="N41" s="19">
        <v>1</v>
      </c>
      <c r="O41" s="21">
        <v>1</v>
      </c>
      <c r="P41" s="10">
        <v>11101011</v>
      </c>
      <c r="Q41" t="s">
        <v>46</v>
      </c>
      <c r="R41" s="2">
        <f t="shared" ref="R41:R50" si="15">BIN2DEC(P41)</f>
        <v>235</v>
      </c>
      <c r="S41" s="3">
        <f t="shared" ref="S41:S50" si="16">(R41^3+15)/R41</f>
        <v>55225.063829787236</v>
      </c>
      <c r="T41" s="8">
        <f>S41/SUM($S$41:$S$50)</f>
        <v>0.12333113827743597</v>
      </c>
      <c r="U41" s="15">
        <f>T41</f>
        <v>0.12333113827743597</v>
      </c>
      <c r="V41" s="13">
        <v>0.5</v>
      </c>
      <c r="W41" t="str">
        <f>IF(V41&lt;$U$41,$Q$41,IF(V41&lt;$U$42,$Q$42,IF(V41&lt;$U$43,$Q$43,IF(V41&lt;$U$44,$Q$44,IF(V41&lt;$U$45,$Q$45,IF(V41&lt;$U$46,$Q$46,IF(V41&lt;$U$47,$Q$47,IF(V41&lt;$U$48,$Q$48,IF(V41&lt;$U$49,$Q$49,$Q$50)))))))))</f>
        <v>A</v>
      </c>
    </row>
    <row r="42" spans="2:30" ht="15.75" thickBot="1" x14ac:dyDescent="0.3">
      <c r="E42" s="40"/>
      <c r="F42" s="29" t="s">
        <v>34</v>
      </c>
      <c r="G42" s="26">
        <v>11110011</v>
      </c>
      <c r="H42" s="22">
        <v>1</v>
      </c>
      <c r="I42" s="23">
        <v>1</v>
      </c>
      <c r="J42" s="22">
        <v>1</v>
      </c>
      <c r="K42" s="23">
        <v>1</v>
      </c>
      <c r="L42" s="23">
        <v>0</v>
      </c>
      <c r="M42" s="22">
        <v>0</v>
      </c>
      <c r="N42" s="22">
        <v>1</v>
      </c>
      <c r="O42" s="24">
        <v>1</v>
      </c>
      <c r="P42" s="10">
        <v>11110011</v>
      </c>
      <c r="Q42" t="s">
        <v>47</v>
      </c>
      <c r="R42" s="2">
        <f t="shared" si="15"/>
        <v>243</v>
      </c>
      <c r="S42" s="3">
        <f t="shared" si="16"/>
        <v>59049.061728395063</v>
      </c>
      <c r="T42" s="8">
        <f t="shared" ref="T42:T50" si="17">S42/SUM($S$41:$S$50)</f>
        <v>0.13187106527615219</v>
      </c>
      <c r="U42" s="15">
        <f>U41+T42</f>
        <v>0.25520220355358814</v>
      </c>
      <c r="V42" s="13">
        <v>0.4</v>
      </c>
      <c r="W42" t="str">
        <f t="shared" ref="W42:W50" si="18">IF(V42&lt;$U$41,$Q$41,IF(V42&lt;$U$42,$Q$42,IF(V42&lt;$U$43,$Q$43,IF(V42&lt;$U$44,$Q$44,IF(V42&lt;$U$45,$Q$45,IF(V42&lt;$U$46,$Q$46,IF(V42&lt;$U$47,$Q$47,IF(V42&lt;$U$48,$Q$48,IF(V42&lt;$U$49,$Q$49,$Q$50)))))))))</f>
        <v>A</v>
      </c>
    </row>
    <row r="43" spans="2:30" x14ac:dyDescent="0.25">
      <c r="E43" s="40"/>
      <c r="F43" s="28" t="s">
        <v>38</v>
      </c>
      <c r="G43" s="25">
        <v>11000111</v>
      </c>
      <c r="H43" s="19">
        <v>1</v>
      </c>
      <c r="I43" s="20">
        <v>1</v>
      </c>
      <c r="J43" s="19">
        <v>1</v>
      </c>
      <c r="K43" s="20">
        <v>0</v>
      </c>
      <c r="L43" s="20">
        <v>0</v>
      </c>
      <c r="M43" s="19">
        <v>0</v>
      </c>
      <c r="N43" s="19">
        <v>0</v>
      </c>
      <c r="O43" s="21">
        <v>1</v>
      </c>
      <c r="P43" s="10">
        <v>11100001</v>
      </c>
      <c r="Q43" t="s">
        <v>48</v>
      </c>
      <c r="R43" s="2">
        <f t="shared" si="15"/>
        <v>225</v>
      </c>
      <c r="S43" s="3">
        <f t="shared" si="16"/>
        <v>50625.066666666666</v>
      </c>
      <c r="T43" s="8">
        <f t="shared" si="17"/>
        <v>0.11305821423068034</v>
      </c>
      <c r="U43" s="15">
        <f t="shared" ref="U43:U50" si="19">U42+T43</f>
        <v>0.36826041778426849</v>
      </c>
      <c r="V43" s="13">
        <v>0.8</v>
      </c>
      <c r="W43" t="str">
        <f t="shared" si="18"/>
        <v>G2</v>
      </c>
    </row>
    <row r="44" spans="2:30" ht="15.75" thickBot="1" x14ac:dyDescent="0.3">
      <c r="B44" t="s">
        <v>26</v>
      </c>
      <c r="E44" s="40"/>
      <c r="F44" s="29" t="s">
        <v>39</v>
      </c>
      <c r="G44" s="26">
        <v>10100001</v>
      </c>
      <c r="H44" s="22">
        <v>1</v>
      </c>
      <c r="I44" s="23">
        <v>0</v>
      </c>
      <c r="J44" s="22">
        <v>0</v>
      </c>
      <c r="K44" s="23">
        <v>0</v>
      </c>
      <c r="L44" s="23">
        <v>0</v>
      </c>
      <c r="M44" s="22">
        <v>1</v>
      </c>
      <c r="N44" s="22">
        <v>1</v>
      </c>
      <c r="O44" s="24">
        <v>1</v>
      </c>
      <c r="P44" s="16">
        <v>11111110</v>
      </c>
      <c r="Q44" s="16" t="s">
        <v>3</v>
      </c>
      <c r="R44" s="16">
        <f t="shared" si="15"/>
        <v>254</v>
      </c>
      <c r="S44" s="16">
        <f t="shared" si="16"/>
        <v>64516.059055118109</v>
      </c>
      <c r="T44" s="17">
        <f t="shared" si="17"/>
        <v>0.1440802137407444</v>
      </c>
      <c r="U44" s="15">
        <f t="shared" si="19"/>
        <v>0.51234063152501286</v>
      </c>
      <c r="V44" s="13">
        <v>0.9</v>
      </c>
      <c r="W44" t="str">
        <f t="shared" si="18"/>
        <v>H2</v>
      </c>
    </row>
    <row r="45" spans="2:30" x14ac:dyDescent="0.25">
      <c r="E45" s="40"/>
      <c r="F45" s="28" t="s">
        <v>33</v>
      </c>
      <c r="G45" s="27">
        <v>10101111</v>
      </c>
      <c r="H45" s="19">
        <v>1</v>
      </c>
      <c r="I45" s="20">
        <v>0</v>
      </c>
      <c r="J45" s="19">
        <v>0</v>
      </c>
      <c r="K45" s="20">
        <v>0</v>
      </c>
      <c r="L45" s="20">
        <v>1</v>
      </c>
      <c r="M45" s="19">
        <v>1</v>
      </c>
      <c r="N45" s="19">
        <v>1</v>
      </c>
      <c r="O45" s="21">
        <v>1</v>
      </c>
      <c r="P45" s="10">
        <v>11111110</v>
      </c>
      <c r="Q45" t="s">
        <v>50</v>
      </c>
      <c r="R45" s="2">
        <f t="shared" si="15"/>
        <v>254</v>
      </c>
      <c r="S45" s="3">
        <f t="shared" si="16"/>
        <v>64516.059055118109</v>
      </c>
      <c r="T45" s="8">
        <f t="shared" si="17"/>
        <v>0.1440802137407444</v>
      </c>
      <c r="U45" s="15">
        <f t="shared" si="19"/>
        <v>0.65642084526575728</v>
      </c>
      <c r="V45" s="13">
        <v>0.3</v>
      </c>
      <c r="W45" t="str">
        <f t="shared" si="18"/>
        <v>C2</v>
      </c>
    </row>
    <row r="46" spans="2:30" ht="15.75" thickBot="1" x14ac:dyDescent="0.3">
      <c r="E46" s="40"/>
      <c r="F46" s="29" t="s">
        <v>38</v>
      </c>
      <c r="G46" s="26">
        <v>11000111</v>
      </c>
      <c r="H46" s="22">
        <v>1</v>
      </c>
      <c r="I46" s="23">
        <v>1</v>
      </c>
      <c r="J46" s="22">
        <v>1</v>
      </c>
      <c r="K46" s="23">
        <v>0</v>
      </c>
      <c r="L46" s="23">
        <v>0</v>
      </c>
      <c r="M46" s="22">
        <v>1</v>
      </c>
      <c r="N46" s="22">
        <v>1</v>
      </c>
      <c r="O46" s="24">
        <v>1</v>
      </c>
      <c r="P46" s="10">
        <v>11100111</v>
      </c>
      <c r="Q46" t="s">
        <v>51</v>
      </c>
      <c r="R46" s="2">
        <f t="shared" si="15"/>
        <v>231</v>
      </c>
      <c r="S46" s="3">
        <f t="shared" si="16"/>
        <v>53361.064935064933</v>
      </c>
      <c r="T46" s="8">
        <f t="shared" si="17"/>
        <v>0.11916837069526458</v>
      </c>
      <c r="U46" s="15">
        <f t="shared" si="19"/>
        <v>0.77558921596102182</v>
      </c>
      <c r="V46" s="13">
        <v>0.8</v>
      </c>
      <c r="W46" t="str">
        <f t="shared" si="18"/>
        <v>G2</v>
      </c>
    </row>
    <row r="47" spans="2:30" ht="15" customHeight="1" x14ac:dyDescent="0.25">
      <c r="E47" s="41" t="s">
        <v>29</v>
      </c>
      <c r="F47" s="30" t="s">
        <v>31</v>
      </c>
      <c r="G47" s="31">
        <v>11011110</v>
      </c>
      <c r="H47" s="32">
        <v>1</v>
      </c>
      <c r="I47" s="33">
        <v>0</v>
      </c>
      <c r="J47" s="33">
        <v>1</v>
      </c>
      <c r="K47" s="32">
        <v>1</v>
      </c>
      <c r="L47" s="33">
        <v>0</v>
      </c>
      <c r="M47" s="33">
        <v>0</v>
      </c>
      <c r="N47" s="32">
        <v>1</v>
      </c>
      <c r="O47" s="34">
        <v>1</v>
      </c>
      <c r="P47" s="10">
        <v>10110011</v>
      </c>
      <c r="Q47" t="s">
        <v>52</v>
      </c>
      <c r="R47" s="2">
        <f t="shared" si="15"/>
        <v>179</v>
      </c>
      <c r="S47" s="3">
        <f t="shared" si="16"/>
        <v>32041.083798882682</v>
      </c>
      <c r="T47" s="8">
        <f t="shared" si="17"/>
        <v>7.1555613747022406E-2</v>
      </c>
      <c r="U47" s="15">
        <f t="shared" si="19"/>
        <v>0.84714482970804417</v>
      </c>
      <c r="V47" s="13">
        <v>0.1</v>
      </c>
      <c r="W47" t="str">
        <f t="shared" si="18"/>
        <v>A2</v>
      </c>
    </row>
    <row r="48" spans="2:30" x14ac:dyDescent="0.25">
      <c r="E48" s="41"/>
      <c r="F48" s="30" t="s">
        <v>32</v>
      </c>
      <c r="G48" s="35">
        <v>11110001</v>
      </c>
      <c r="H48" s="36">
        <v>1</v>
      </c>
      <c r="I48" s="33">
        <v>0</v>
      </c>
      <c r="J48" s="33">
        <v>0</v>
      </c>
      <c r="K48" s="36">
        <v>1</v>
      </c>
      <c r="L48" s="33">
        <v>1</v>
      </c>
      <c r="M48" s="33">
        <v>1</v>
      </c>
      <c r="N48" s="36">
        <v>0</v>
      </c>
      <c r="O48" s="34">
        <v>0</v>
      </c>
      <c r="P48" s="10">
        <v>10011100</v>
      </c>
      <c r="Q48" t="s">
        <v>53</v>
      </c>
      <c r="R48" s="2">
        <f t="shared" si="15"/>
        <v>156</v>
      </c>
      <c r="S48" s="3">
        <f t="shared" si="16"/>
        <v>24336.096153846152</v>
      </c>
      <c r="T48" s="8">
        <f t="shared" si="17"/>
        <v>5.434848294849931E-2</v>
      </c>
      <c r="U48" s="15">
        <f t="shared" si="19"/>
        <v>0.90149331265654342</v>
      </c>
      <c r="V48" s="13">
        <v>0.2</v>
      </c>
      <c r="W48" t="str">
        <f t="shared" si="18"/>
        <v>B2</v>
      </c>
    </row>
    <row r="49" spans="2:23" x14ac:dyDescent="0.25">
      <c r="B49" t="s">
        <v>27</v>
      </c>
      <c r="E49" s="41"/>
      <c r="F49" s="30" t="s">
        <v>3</v>
      </c>
      <c r="G49" s="31">
        <v>11111110</v>
      </c>
      <c r="H49" s="32">
        <v>1</v>
      </c>
      <c r="I49" s="33">
        <v>0</v>
      </c>
      <c r="J49" s="33">
        <v>0</v>
      </c>
      <c r="K49" s="32">
        <v>1</v>
      </c>
      <c r="L49" s="33">
        <v>0</v>
      </c>
      <c r="M49" s="33">
        <v>0</v>
      </c>
      <c r="N49" s="32">
        <v>1</v>
      </c>
      <c r="O49" s="34">
        <v>1</v>
      </c>
      <c r="P49" s="10">
        <v>10010011</v>
      </c>
      <c r="Q49" t="s">
        <v>54</v>
      </c>
      <c r="R49" s="2">
        <f t="shared" si="15"/>
        <v>147</v>
      </c>
      <c r="S49" s="3">
        <f t="shared" si="16"/>
        <v>21609.102040816328</v>
      </c>
      <c r="T49" s="8">
        <f t="shared" si="17"/>
        <v>4.8258434975491274E-2</v>
      </c>
      <c r="U49" s="15">
        <f t="shared" si="19"/>
        <v>0.94975174763203474</v>
      </c>
      <c r="V49" s="13">
        <v>0.7</v>
      </c>
      <c r="W49" t="str">
        <f t="shared" si="18"/>
        <v>F2</v>
      </c>
    </row>
    <row r="50" spans="2:23" ht="15.75" thickBot="1" x14ac:dyDescent="0.3">
      <c r="E50" s="42"/>
      <c r="F50" s="29" t="s">
        <v>35</v>
      </c>
      <c r="G50" s="26">
        <v>11101011</v>
      </c>
      <c r="H50" s="23">
        <v>1</v>
      </c>
      <c r="I50" s="37">
        <v>0</v>
      </c>
      <c r="J50" s="37">
        <v>0</v>
      </c>
      <c r="K50" s="23">
        <v>1</v>
      </c>
      <c r="L50" s="37">
        <v>0</v>
      </c>
      <c r="M50" s="37">
        <v>1</v>
      </c>
      <c r="N50" s="23">
        <v>1</v>
      </c>
      <c r="O50" s="38">
        <v>0</v>
      </c>
      <c r="P50" s="10">
        <v>10010110</v>
      </c>
      <c r="Q50" t="s">
        <v>55</v>
      </c>
      <c r="R50" s="2">
        <f t="shared" si="15"/>
        <v>150</v>
      </c>
      <c r="S50" s="3">
        <f t="shared" si="16"/>
        <v>22500.1</v>
      </c>
      <c r="T50" s="8">
        <f t="shared" si="17"/>
        <v>5.0248252367965221E-2</v>
      </c>
      <c r="U50" s="15">
        <f t="shared" si="19"/>
        <v>1</v>
      </c>
      <c r="V50" s="13">
        <v>0.5</v>
      </c>
      <c r="W50" t="str">
        <f t="shared" si="18"/>
        <v>A</v>
      </c>
    </row>
    <row r="51" spans="2:23" x14ac:dyDescent="0.25">
      <c r="R51" s="14">
        <f>SUM(R41:R50)</f>
        <v>2074</v>
      </c>
      <c r="S51" s="14">
        <f>SUM(S41:S50)</f>
        <v>447778.75726369524</v>
      </c>
      <c r="T51" s="9">
        <f>SUM(T41:T50)</f>
        <v>1</v>
      </c>
    </row>
    <row r="53" spans="2:23" x14ac:dyDescent="0.25">
      <c r="P53" t="s">
        <v>90</v>
      </c>
    </row>
    <row r="56" spans="2:23" x14ac:dyDescent="0.25">
      <c r="B56" s="43" t="s">
        <v>95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</row>
    <row r="57" spans="2:23" ht="15.75" thickBot="1" x14ac:dyDescent="0.3">
      <c r="F57" t="s">
        <v>25</v>
      </c>
      <c r="R57" t="s">
        <v>45</v>
      </c>
      <c r="S57" t="s">
        <v>44</v>
      </c>
      <c r="T57" t="s">
        <v>42</v>
      </c>
      <c r="U57" t="s">
        <v>43</v>
      </c>
      <c r="V57" t="s">
        <v>15</v>
      </c>
      <c r="W57" t="s">
        <v>25</v>
      </c>
    </row>
    <row r="58" spans="2:23" ht="15" customHeight="1" x14ac:dyDescent="0.25">
      <c r="E58" s="39" t="s">
        <v>28</v>
      </c>
      <c r="F58" s="28" t="s">
        <v>3</v>
      </c>
      <c r="G58" s="25">
        <v>11111110</v>
      </c>
      <c r="H58" s="19">
        <v>1</v>
      </c>
      <c r="I58" s="20">
        <v>1</v>
      </c>
      <c r="J58" s="19">
        <v>1</v>
      </c>
      <c r="K58" s="20">
        <v>1</v>
      </c>
      <c r="L58" s="20">
        <v>1</v>
      </c>
      <c r="M58" s="19">
        <v>1</v>
      </c>
      <c r="N58" s="19">
        <v>1</v>
      </c>
      <c r="O58" s="21">
        <v>0</v>
      </c>
      <c r="P58" s="10">
        <v>11111110</v>
      </c>
      <c r="Q58" t="s">
        <v>57</v>
      </c>
      <c r="R58" s="2">
        <f t="shared" ref="R58:R67" si="20">BIN2DEC(P58)</f>
        <v>254</v>
      </c>
      <c r="S58" s="3">
        <f t="shared" ref="S58:S67" si="21">(R58^3+15)/R58</f>
        <v>64516.059055118109</v>
      </c>
      <c r="T58" s="8">
        <f>S58/SUM($S$58:$S$67)</f>
        <v>0.16457303851279012</v>
      </c>
      <c r="U58" s="15">
        <f>T58</f>
        <v>0.16457303851279012</v>
      </c>
      <c r="V58" s="13">
        <v>0.5</v>
      </c>
      <c r="W58" t="str">
        <f>IF(V58&lt;$U$58,$Q$58,IF(V58&lt;$U$59,$Q$59,IF(V58&lt;$U$60,$Q$60,IF(V58&lt;$U$61,$Q$61,IF(V58&lt;$U$62,$Q$62,IF(V58&lt;$U$63,$Q$63,IF(V58&lt;$U$64,$Q$64,IF(V58&lt;$U$65,$Q$65,IF(V58&lt;$U$66,$Q$66,$Q$67)))))))))</f>
        <v>D3</v>
      </c>
    </row>
    <row r="59" spans="2:23" ht="15.75" thickBot="1" x14ac:dyDescent="0.3">
      <c r="E59" s="40"/>
      <c r="F59" s="29" t="s">
        <v>3</v>
      </c>
      <c r="G59" s="26">
        <v>11111110</v>
      </c>
      <c r="H59" s="22">
        <v>1</v>
      </c>
      <c r="I59" s="23">
        <v>1</v>
      </c>
      <c r="J59" s="22">
        <v>1</v>
      </c>
      <c r="K59" s="23">
        <v>1</v>
      </c>
      <c r="L59" s="23">
        <v>1</v>
      </c>
      <c r="M59" s="22">
        <v>1</v>
      </c>
      <c r="N59" s="22">
        <v>1</v>
      </c>
      <c r="O59" s="24">
        <v>0</v>
      </c>
      <c r="P59" s="10">
        <v>11111110</v>
      </c>
      <c r="Q59" t="s">
        <v>58</v>
      </c>
      <c r="R59" s="2">
        <f t="shared" si="20"/>
        <v>254</v>
      </c>
      <c r="S59" s="3">
        <f t="shared" si="21"/>
        <v>64516.059055118109</v>
      </c>
      <c r="T59" s="8">
        <f t="shared" ref="T59:T67" si="22">S59/SUM($S$58:$S$67)</f>
        <v>0.16457303851279012</v>
      </c>
      <c r="U59" s="15">
        <f>U58+T59</f>
        <v>0.32914607702558024</v>
      </c>
      <c r="V59" s="13">
        <v>0.4</v>
      </c>
      <c r="W59" t="str">
        <f t="shared" ref="W59:W67" si="23">IF(V59&lt;$U$58,$Q$58,IF(V59&lt;$U$59,$Q$59,IF(V59&lt;$U$60,$Q$60,IF(V59&lt;$U$61,$Q$61,IF(V59&lt;$U$62,$Q$62,IF(V59&lt;$U$63,$Q$63,IF(V59&lt;$U$64,$Q$64,IF(V59&lt;$U$65,$Q$65,IF(V59&lt;$U$66,$Q$66,$Q$67)))))))))</f>
        <v>A</v>
      </c>
    </row>
    <row r="60" spans="2:23" x14ac:dyDescent="0.25">
      <c r="E60" s="40"/>
      <c r="F60" s="28" t="s">
        <v>52</v>
      </c>
      <c r="G60" s="25">
        <v>10110011</v>
      </c>
      <c r="H60" s="19">
        <v>1</v>
      </c>
      <c r="I60" s="20">
        <v>0</v>
      </c>
      <c r="J60" s="19">
        <v>0</v>
      </c>
      <c r="K60" s="20">
        <v>1</v>
      </c>
      <c r="L60" s="20">
        <v>0</v>
      </c>
      <c r="M60" s="19">
        <v>1</v>
      </c>
      <c r="N60" s="19">
        <v>0</v>
      </c>
      <c r="O60" s="21">
        <v>1</v>
      </c>
      <c r="P60" s="16">
        <v>11111110</v>
      </c>
      <c r="Q60" s="16" t="s">
        <v>3</v>
      </c>
      <c r="R60" s="16">
        <f t="shared" si="20"/>
        <v>254</v>
      </c>
      <c r="S60" s="16">
        <f t="shared" si="21"/>
        <v>64516.059055118109</v>
      </c>
      <c r="T60" s="17">
        <f t="shared" si="22"/>
        <v>0.16457303851279012</v>
      </c>
      <c r="U60" s="15">
        <f t="shared" ref="U60:U67" si="24">U59+T60</f>
        <v>0.49371911553837033</v>
      </c>
      <c r="V60" s="13">
        <v>0.8</v>
      </c>
      <c r="W60" t="str">
        <f t="shared" si="23"/>
        <v>G3</v>
      </c>
    </row>
    <row r="61" spans="2:23" ht="15.75" thickBot="1" x14ac:dyDescent="0.3">
      <c r="B61" t="s">
        <v>26</v>
      </c>
      <c r="E61" s="40"/>
      <c r="F61" s="29" t="s">
        <v>53</v>
      </c>
      <c r="G61" s="26">
        <v>10011100</v>
      </c>
      <c r="H61" s="22">
        <v>1</v>
      </c>
      <c r="I61" s="23">
        <v>0</v>
      </c>
      <c r="J61" s="22">
        <v>1</v>
      </c>
      <c r="K61" s="23">
        <v>1</v>
      </c>
      <c r="L61" s="23">
        <v>1</v>
      </c>
      <c r="M61" s="22">
        <v>0</v>
      </c>
      <c r="N61" s="22">
        <v>1</v>
      </c>
      <c r="O61" s="24">
        <v>1</v>
      </c>
      <c r="P61" s="10">
        <v>10110011</v>
      </c>
      <c r="Q61" t="s">
        <v>60</v>
      </c>
      <c r="R61" s="2">
        <f t="shared" si="20"/>
        <v>179</v>
      </c>
      <c r="S61" s="3">
        <f t="shared" si="21"/>
        <v>32041.083798882682</v>
      </c>
      <c r="T61" s="8">
        <f t="shared" si="22"/>
        <v>8.1733115680858309E-2</v>
      </c>
      <c r="U61" s="15">
        <f t="shared" si="24"/>
        <v>0.57545223121922862</v>
      </c>
      <c r="V61" s="13">
        <v>0.9</v>
      </c>
      <c r="W61" t="str">
        <f t="shared" si="23"/>
        <v>I3</v>
      </c>
    </row>
    <row r="62" spans="2:23" x14ac:dyDescent="0.25">
      <c r="E62" s="40"/>
      <c r="F62" s="28" t="s">
        <v>48</v>
      </c>
      <c r="G62" s="27">
        <v>11100001</v>
      </c>
      <c r="H62" s="19">
        <v>1</v>
      </c>
      <c r="I62" s="20">
        <v>1</v>
      </c>
      <c r="J62" s="19">
        <v>1</v>
      </c>
      <c r="K62" s="20">
        <v>0</v>
      </c>
      <c r="L62" s="20">
        <v>0</v>
      </c>
      <c r="M62" s="19">
        <v>0</v>
      </c>
      <c r="N62" s="19">
        <v>1</v>
      </c>
      <c r="O62" s="21">
        <v>1</v>
      </c>
      <c r="P62" s="10">
        <v>11100011</v>
      </c>
      <c r="Q62" t="s">
        <v>61</v>
      </c>
      <c r="R62" s="2">
        <f t="shared" si="20"/>
        <v>227</v>
      </c>
      <c r="S62" s="3">
        <f t="shared" si="21"/>
        <v>51529.066079295153</v>
      </c>
      <c r="T62" s="8">
        <f t="shared" si="22"/>
        <v>0.13144471470507774</v>
      </c>
      <c r="U62" s="15">
        <f t="shared" si="24"/>
        <v>0.70689694592430641</v>
      </c>
      <c r="V62" s="13">
        <v>0.3</v>
      </c>
      <c r="W62" t="str">
        <f t="shared" si="23"/>
        <v>B3</v>
      </c>
    </row>
    <row r="63" spans="2:23" ht="15.75" thickBot="1" x14ac:dyDescent="0.3">
      <c r="E63" s="40"/>
      <c r="F63" s="29" t="s">
        <v>52</v>
      </c>
      <c r="G63" s="26">
        <v>10110011</v>
      </c>
      <c r="H63" s="22">
        <v>1</v>
      </c>
      <c r="I63" s="23">
        <v>0</v>
      </c>
      <c r="J63" s="22">
        <v>1</v>
      </c>
      <c r="K63" s="23">
        <v>1</v>
      </c>
      <c r="L63" s="23">
        <v>0</v>
      </c>
      <c r="M63" s="22">
        <v>0</v>
      </c>
      <c r="N63" s="22">
        <v>0</v>
      </c>
      <c r="O63" s="24">
        <v>1</v>
      </c>
      <c r="P63" s="10">
        <v>10110001</v>
      </c>
      <c r="Q63" t="s">
        <v>62</v>
      </c>
      <c r="R63" s="2">
        <f t="shared" si="20"/>
        <v>177</v>
      </c>
      <c r="S63" s="3">
        <f t="shared" si="21"/>
        <v>31329.084745762713</v>
      </c>
      <c r="T63" s="8">
        <f t="shared" si="22"/>
        <v>7.9916888073247067E-2</v>
      </c>
      <c r="U63" s="15">
        <f t="shared" si="24"/>
        <v>0.78681383399755345</v>
      </c>
      <c r="V63" s="13">
        <v>0.8</v>
      </c>
      <c r="W63" t="str">
        <f t="shared" si="23"/>
        <v>G3</v>
      </c>
    </row>
    <row r="64" spans="2:23" ht="15" customHeight="1" x14ac:dyDescent="0.25">
      <c r="E64" s="41" t="s">
        <v>29</v>
      </c>
      <c r="F64" s="30" t="s">
        <v>46</v>
      </c>
      <c r="G64" s="31">
        <v>11101011</v>
      </c>
      <c r="H64" s="32">
        <v>1</v>
      </c>
      <c r="I64" s="33">
        <v>0</v>
      </c>
      <c r="J64" s="33">
        <v>0</v>
      </c>
      <c r="K64" s="32">
        <v>0</v>
      </c>
      <c r="L64" s="33">
        <v>0</v>
      </c>
      <c r="M64" s="33">
        <v>1</v>
      </c>
      <c r="N64" s="32">
        <v>1</v>
      </c>
      <c r="O64" s="34">
        <v>0</v>
      </c>
      <c r="P64" s="10">
        <v>10000110</v>
      </c>
      <c r="Q64" t="s">
        <v>63</v>
      </c>
      <c r="R64" s="2">
        <f t="shared" si="20"/>
        <v>134</v>
      </c>
      <c r="S64" s="3">
        <f t="shared" si="21"/>
        <v>17956.111940298506</v>
      </c>
      <c r="T64" s="8">
        <f t="shared" si="22"/>
        <v>4.5803974160388311E-2</v>
      </c>
      <c r="U64" s="15">
        <f t="shared" si="24"/>
        <v>0.83261780815794173</v>
      </c>
      <c r="V64" s="13">
        <v>0.1</v>
      </c>
      <c r="W64" t="str">
        <f t="shared" si="23"/>
        <v>A3</v>
      </c>
    </row>
    <row r="65" spans="2:23" x14ac:dyDescent="0.25">
      <c r="E65" s="41"/>
      <c r="F65" s="30" t="s">
        <v>47</v>
      </c>
      <c r="G65" s="35">
        <v>11110011</v>
      </c>
      <c r="H65" s="36">
        <v>1</v>
      </c>
      <c r="I65" s="33">
        <v>0</v>
      </c>
      <c r="J65" s="33">
        <v>0</v>
      </c>
      <c r="K65" s="36">
        <v>1</v>
      </c>
      <c r="L65" s="33">
        <v>1</v>
      </c>
      <c r="M65" s="33">
        <v>1</v>
      </c>
      <c r="N65" s="36">
        <v>1</v>
      </c>
      <c r="O65" s="34">
        <v>0</v>
      </c>
      <c r="P65" s="10">
        <v>10011110</v>
      </c>
      <c r="Q65" t="s">
        <v>64</v>
      </c>
      <c r="R65" s="2">
        <f t="shared" si="20"/>
        <v>158</v>
      </c>
      <c r="S65" s="3">
        <f t="shared" si="21"/>
        <v>24964.094936708861</v>
      </c>
      <c r="T65" s="8">
        <f t="shared" si="22"/>
        <v>6.3680531911380164E-2</v>
      </c>
      <c r="U65" s="15">
        <f t="shared" si="24"/>
        <v>0.89629834006932185</v>
      </c>
      <c r="V65" s="13">
        <v>0.2</v>
      </c>
      <c r="W65" t="str">
        <f t="shared" si="23"/>
        <v>B3</v>
      </c>
    </row>
    <row r="66" spans="2:23" x14ac:dyDescent="0.25">
      <c r="B66" t="s">
        <v>27</v>
      </c>
      <c r="E66" s="41"/>
      <c r="F66" s="30" t="s">
        <v>51</v>
      </c>
      <c r="G66" s="31">
        <v>11100111</v>
      </c>
      <c r="H66" s="32">
        <v>1</v>
      </c>
      <c r="I66" s="33">
        <v>0</v>
      </c>
      <c r="J66" s="33">
        <v>0</v>
      </c>
      <c r="K66" s="32">
        <v>0</v>
      </c>
      <c r="L66" s="33">
        <v>1</v>
      </c>
      <c r="M66" s="33">
        <v>0</v>
      </c>
      <c r="N66" s="32">
        <v>1</v>
      </c>
      <c r="O66" s="34">
        <v>0</v>
      </c>
      <c r="P66" s="10">
        <v>10001010</v>
      </c>
      <c r="Q66" t="s">
        <v>65</v>
      </c>
      <c r="R66" s="2">
        <f t="shared" si="20"/>
        <v>138</v>
      </c>
      <c r="S66" s="3">
        <f t="shared" si="21"/>
        <v>19044.108695652172</v>
      </c>
      <c r="T66" s="8">
        <f t="shared" si="22"/>
        <v>4.8579328615433952E-2</v>
      </c>
      <c r="U66" s="15">
        <f t="shared" si="24"/>
        <v>0.94487766868475576</v>
      </c>
      <c r="V66" s="13">
        <v>0.7</v>
      </c>
      <c r="W66" t="str">
        <f t="shared" si="23"/>
        <v>E3</v>
      </c>
    </row>
    <row r="67" spans="2:23" ht="15.75" thickBot="1" x14ac:dyDescent="0.3">
      <c r="E67" s="42"/>
      <c r="F67" s="29" t="s">
        <v>3</v>
      </c>
      <c r="G67" s="26">
        <v>11111110</v>
      </c>
      <c r="H67" s="23">
        <v>1</v>
      </c>
      <c r="I67" s="37">
        <v>0</v>
      </c>
      <c r="J67" s="37">
        <v>0</v>
      </c>
      <c r="K67" s="23">
        <v>1</v>
      </c>
      <c r="L67" s="37">
        <v>0</v>
      </c>
      <c r="M67" s="37">
        <v>0</v>
      </c>
      <c r="N67" s="23">
        <v>1</v>
      </c>
      <c r="O67" s="38">
        <v>1</v>
      </c>
      <c r="P67" s="10">
        <v>10010011</v>
      </c>
      <c r="Q67" t="s">
        <v>66</v>
      </c>
      <c r="R67" s="2">
        <f t="shared" si="20"/>
        <v>147</v>
      </c>
      <c r="S67" s="3">
        <f t="shared" si="21"/>
        <v>21609.102040816328</v>
      </c>
      <c r="T67" s="8">
        <f t="shared" si="22"/>
        <v>5.5122331315244133E-2</v>
      </c>
      <c r="U67" s="15">
        <f t="shared" si="24"/>
        <v>0.99999999999999989</v>
      </c>
      <c r="V67" s="13">
        <v>0.5</v>
      </c>
      <c r="W67" t="str">
        <f t="shared" si="23"/>
        <v>D3</v>
      </c>
    </row>
    <row r="68" spans="2:23" x14ac:dyDescent="0.25">
      <c r="R68" s="14">
        <f>SUM(R58:R67)</f>
        <v>1922</v>
      </c>
      <c r="S68" s="14">
        <f>SUM(S58:S67)</f>
        <v>392020.82940277073</v>
      </c>
      <c r="T68" s="9">
        <f>SUM(T58:T67)</f>
        <v>0.99999999999999989</v>
      </c>
    </row>
    <row r="70" spans="2:23" x14ac:dyDescent="0.25">
      <c r="P70" t="s">
        <v>92</v>
      </c>
    </row>
    <row r="72" spans="2:23" x14ac:dyDescent="0.25">
      <c r="B72" s="43" t="s">
        <v>96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</row>
    <row r="73" spans="2:23" ht="15.75" thickBot="1" x14ac:dyDescent="0.3">
      <c r="F73" t="s">
        <v>25</v>
      </c>
      <c r="R73" t="s">
        <v>45</v>
      </c>
      <c r="S73" t="s">
        <v>44</v>
      </c>
      <c r="T73" t="s">
        <v>42</v>
      </c>
      <c r="U73" t="s">
        <v>43</v>
      </c>
      <c r="V73" t="s">
        <v>15</v>
      </c>
      <c r="W73" t="s">
        <v>25</v>
      </c>
    </row>
    <row r="74" spans="2:23" ht="15" customHeight="1" x14ac:dyDescent="0.25">
      <c r="E74" s="39" t="s">
        <v>28</v>
      </c>
      <c r="F74" s="28" t="s">
        <v>60</v>
      </c>
      <c r="G74" s="25">
        <v>10110011</v>
      </c>
      <c r="H74" s="19">
        <v>1</v>
      </c>
      <c r="I74" s="20">
        <v>0</v>
      </c>
      <c r="J74" s="19">
        <v>1</v>
      </c>
      <c r="K74" s="20">
        <v>1</v>
      </c>
      <c r="L74" s="20">
        <v>0</v>
      </c>
      <c r="M74" s="19">
        <v>1</v>
      </c>
      <c r="N74" s="19">
        <v>1</v>
      </c>
      <c r="O74" s="21">
        <v>1</v>
      </c>
      <c r="P74" s="10">
        <v>10110111</v>
      </c>
      <c r="Q74" t="s">
        <v>68</v>
      </c>
      <c r="R74" s="2">
        <f t="shared" ref="R74:R83" si="25">BIN2DEC(P74)</f>
        <v>183</v>
      </c>
      <c r="S74" s="3">
        <f t="shared" ref="S74:S83" si="26">(R74^3+15)/R74</f>
        <v>33489.081967213118</v>
      </c>
      <c r="T74" s="8">
        <f>S74/SUM($S$74:$S$83)</f>
        <v>9.0899481547483979E-2</v>
      </c>
      <c r="U74" s="15">
        <f>T74</f>
        <v>9.0899481547483979E-2</v>
      </c>
      <c r="V74" s="13">
        <v>0.5</v>
      </c>
      <c r="W74" t="str">
        <f>IF(V74&lt;$U$74,$Q$74,IF(V74&lt;$U$75,$Q$75,IF(V74&lt;$U$76,$Q$76,IF(V74&lt;$U$77,$Q$77,IF(V74&lt;$U$78,$Q$78,IF(V74&lt;$U$79,$Q$79,IF(V74&lt;$U$80,$Q$80,IF(V74&lt;$U$81,$Q$81,IF(V74&lt;$U$82,$Q$82,$Q$83)))))))))</f>
        <v>E4</v>
      </c>
    </row>
    <row r="75" spans="2:23" ht="15" customHeight="1" thickBot="1" x14ac:dyDescent="0.3">
      <c r="E75" s="40"/>
      <c r="F75" s="29" t="s">
        <v>3</v>
      </c>
      <c r="G75" s="26">
        <v>11111110</v>
      </c>
      <c r="H75" s="22">
        <v>1</v>
      </c>
      <c r="I75" s="23">
        <v>1</v>
      </c>
      <c r="J75" s="22">
        <v>1</v>
      </c>
      <c r="K75" s="23">
        <v>1</v>
      </c>
      <c r="L75" s="23">
        <v>1</v>
      </c>
      <c r="M75" s="22">
        <v>0</v>
      </c>
      <c r="N75" s="22">
        <v>1</v>
      </c>
      <c r="O75" s="24">
        <v>0</v>
      </c>
      <c r="P75" s="10">
        <v>11111010</v>
      </c>
      <c r="Q75" t="s">
        <v>69</v>
      </c>
      <c r="R75" s="2">
        <f t="shared" si="25"/>
        <v>250</v>
      </c>
      <c r="S75" s="3">
        <f t="shared" si="26"/>
        <v>62500.06</v>
      </c>
      <c r="T75" s="8">
        <f t="shared" ref="T75:T83" si="27">S75/SUM($S$74:$S$83)</f>
        <v>0.16964403671168832</v>
      </c>
      <c r="U75" s="15">
        <f>U74+T75</f>
        <v>0.26054351825917232</v>
      </c>
      <c r="V75" s="13">
        <v>0.4</v>
      </c>
      <c r="W75" t="str">
        <f>IF(V75&lt;$U$74,$Q$74,IF(V75&lt;$U$75,$Q$75,IF(V75&lt;$U$76,$Q$76,IF(V75&lt;$U$77,$Q$77,IF(V75&lt;$U$78,$Q$78,IF(V75&lt;$U$79,$Q$79,IF(V75&lt;$U$80,$Q$80,IF(V75&lt;$U$81,$Q$81,IF(V75&lt;$U$82,$Q$82,$Q$83)))))))))</f>
        <v>A</v>
      </c>
    </row>
    <row r="76" spans="2:23" x14ac:dyDescent="0.25">
      <c r="E76" s="40"/>
      <c r="F76" s="28" t="s">
        <v>63</v>
      </c>
      <c r="G76" s="25">
        <v>10000110</v>
      </c>
      <c r="H76" s="19">
        <v>1</v>
      </c>
      <c r="I76" s="20">
        <v>0</v>
      </c>
      <c r="J76" s="19">
        <v>0</v>
      </c>
      <c r="K76" s="20">
        <v>0</v>
      </c>
      <c r="L76" s="20">
        <v>0</v>
      </c>
      <c r="M76" s="19">
        <v>0</v>
      </c>
      <c r="N76" s="19">
        <v>1</v>
      </c>
      <c r="O76" s="21">
        <v>0</v>
      </c>
      <c r="P76" s="16">
        <v>11111110</v>
      </c>
      <c r="Q76" s="16" t="s">
        <v>3</v>
      </c>
      <c r="R76" s="16">
        <f t="shared" si="25"/>
        <v>254</v>
      </c>
      <c r="S76" s="16">
        <f t="shared" si="26"/>
        <v>64516.059055118109</v>
      </c>
      <c r="T76" s="17">
        <f t="shared" si="27"/>
        <v>0.17511606694201426</v>
      </c>
      <c r="U76" s="15">
        <f t="shared" ref="U76:U83" si="28">U75+T76</f>
        <v>0.43565958520118658</v>
      </c>
      <c r="V76" s="13">
        <v>0.8</v>
      </c>
      <c r="W76" t="str">
        <f t="shared" ref="W76:W83" si="29">IF(V76&lt;$U$74,$Q$74,IF(V76&lt;$U$75,$Q$75,IF(V76&lt;$U$76,$Q$76,IF(V76&lt;$U$77,$Q$77,IF(V76&lt;$U$78,$Q$78,IF(V76&lt;$U$79,$Q$79,IF(V76&lt;$U$80,$Q$80,IF(V76&lt;$U$81,$Q$81,IF(V76&lt;$U$82,$Q$82,$Q$83)))))))))</f>
        <v>H4</v>
      </c>
    </row>
    <row r="77" spans="2:23" ht="15.75" thickBot="1" x14ac:dyDescent="0.3">
      <c r="B77" t="s">
        <v>26</v>
      </c>
      <c r="E77" s="40"/>
      <c r="F77" s="29" t="s">
        <v>65</v>
      </c>
      <c r="G77" s="26">
        <v>10001010</v>
      </c>
      <c r="H77" s="22">
        <v>1</v>
      </c>
      <c r="I77" s="23">
        <v>0</v>
      </c>
      <c r="J77" s="22">
        <v>0</v>
      </c>
      <c r="K77" s="23">
        <v>0</v>
      </c>
      <c r="L77" s="23">
        <v>1</v>
      </c>
      <c r="M77" s="22">
        <v>1</v>
      </c>
      <c r="N77" s="22">
        <v>1</v>
      </c>
      <c r="O77" s="24">
        <v>0</v>
      </c>
      <c r="P77" s="10">
        <v>10001110</v>
      </c>
      <c r="Q77" t="s">
        <v>71</v>
      </c>
      <c r="R77" s="2">
        <f t="shared" si="25"/>
        <v>142</v>
      </c>
      <c r="S77" s="3">
        <f t="shared" si="26"/>
        <v>20164.105633802817</v>
      </c>
      <c r="T77" s="8">
        <f t="shared" si="27"/>
        <v>5.4731471880174298E-2</v>
      </c>
      <c r="U77" s="15">
        <f t="shared" si="28"/>
        <v>0.49039105708136088</v>
      </c>
      <c r="V77" s="13">
        <v>0.9</v>
      </c>
      <c r="W77" t="str">
        <f t="shared" si="29"/>
        <v>J4</v>
      </c>
    </row>
    <row r="78" spans="2:23" x14ac:dyDescent="0.25">
      <c r="E78" s="40"/>
      <c r="F78" s="28" t="s">
        <v>58</v>
      </c>
      <c r="G78" s="27">
        <v>11111110</v>
      </c>
      <c r="H78" s="19">
        <v>1</v>
      </c>
      <c r="I78" s="20">
        <v>1</v>
      </c>
      <c r="J78" s="19">
        <v>0</v>
      </c>
      <c r="K78" s="20">
        <v>1</v>
      </c>
      <c r="L78" s="20">
        <v>1</v>
      </c>
      <c r="M78" s="19">
        <v>1</v>
      </c>
      <c r="N78" s="19">
        <v>1</v>
      </c>
      <c r="O78" s="21">
        <v>0</v>
      </c>
      <c r="P78" s="10">
        <v>11011110</v>
      </c>
      <c r="Q78" t="s">
        <v>72</v>
      </c>
      <c r="R78" s="2">
        <f t="shared" si="25"/>
        <v>222</v>
      </c>
      <c r="S78" s="3">
        <f t="shared" si="26"/>
        <v>49284.067567567567</v>
      </c>
      <c r="T78" s="8">
        <f t="shared" si="27"/>
        <v>0.13377184226277158</v>
      </c>
      <c r="U78" s="15">
        <f t="shared" si="28"/>
        <v>0.62416289934413249</v>
      </c>
      <c r="V78" s="13">
        <v>0.3</v>
      </c>
      <c r="W78" t="str">
        <f t="shared" si="29"/>
        <v>A</v>
      </c>
    </row>
    <row r="79" spans="2:23" ht="15.75" thickBot="1" x14ac:dyDescent="0.3">
      <c r="E79" s="40"/>
      <c r="F79" s="29" t="s">
        <v>63</v>
      </c>
      <c r="G79" s="26">
        <v>10000110</v>
      </c>
      <c r="H79" s="22">
        <v>1</v>
      </c>
      <c r="I79" s="23">
        <v>0</v>
      </c>
      <c r="J79" s="22">
        <v>1</v>
      </c>
      <c r="K79" s="23">
        <v>0</v>
      </c>
      <c r="L79" s="23">
        <v>0</v>
      </c>
      <c r="M79" s="22">
        <v>1</v>
      </c>
      <c r="N79" s="22">
        <v>1</v>
      </c>
      <c r="O79" s="24">
        <v>0</v>
      </c>
      <c r="P79" s="10">
        <v>10100110</v>
      </c>
      <c r="Q79" t="s">
        <v>73</v>
      </c>
      <c r="R79" s="2">
        <f t="shared" si="25"/>
        <v>166</v>
      </c>
      <c r="S79" s="3">
        <f t="shared" si="26"/>
        <v>27556.090361445782</v>
      </c>
      <c r="T79" s="8">
        <f t="shared" si="27"/>
        <v>7.4795550674794695E-2</v>
      </c>
      <c r="U79" s="15">
        <f t="shared" si="28"/>
        <v>0.6989584500189272</v>
      </c>
      <c r="V79" s="13">
        <v>0.8</v>
      </c>
      <c r="W79" t="str">
        <f t="shared" si="29"/>
        <v>H4</v>
      </c>
    </row>
    <row r="80" spans="2:23" ht="15" customHeight="1" x14ac:dyDescent="0.25">
      <c r="E80" s="41" t="s">
        <v>29</v>
      </c>
      <c r="F80" s="30" t="s">
        <v>57</v>
      </c>
      <c r="G80" s="31">
        <v>11111110</v>
      </c>
      <c r="H80" s="32">
        <v>1</v>
      </c>
      <c r="I80" s="33">
        <v>0</v>
      </c>
      <c r="J80" s="33">
        <v>0</v>
      </c>
      <c r="K80" s="32">
        <v>1</v>
      </c>
      <c r="L80" s="33">
        <v>0</v>
      </c>
      <c r="M80" s="33">
        <v>0</v>
      </c>
      <c r="N80" s="32">
        <v>1</v>
      </c>
      <c r="O80" s="34">
        <v>1</v>
      </c>
      <c r="P80" s="10">
        <v>10010011</v>
      </c>
      <c r="Q80" t="s">
        <v>74</v>
      </c>
      <c r="R80" s="2">
        <f t="shared" si="25"/>
        <v>147</v>
      </c>
      <c r="S80" s="3">
        <f t="shared" si="26"/>
        <v>21609.102040816328</v>
      </c>
      <c r="T80" s="8">
        <f t="shared" si="27"/>
        <v>5.8653628491218475E-2</v>
      </c>
      <c r="U80" s="15">
        <f t="shared" si="28"/>
        <v>0.75761207851014567</v>
      </c>
      <c r="V80" s="13">
        <v>0.1</v>
      </c>
      <c r="W80" t="str">
        <f t="shared" si="29"/>
        <v>B4</v>
      </c>
    </row>
    <row r="81" spans="2:23" ht="15" customHeight="1" x14ac:dyDescent="0.25">
      <c r="E81" s="41"/>
      <c r="F81" s="30" t="s">
        <v>58</v>
      </c>
      <c r="G81" s="35">
        <v>11111110</v>
      </c>
      <c r="H81" s="36">
        <v>1</v>
      </c>
      <c r="I81" s="33">
        <v>0</v>
      </c>
      <c r="J81" s="33">
        <v>0</v>
      </c>
      <c r="K81" s="36">
        <v>1</v>
      </c>
      <c r="L81" s="33">
        <v>0</v>
      </c>
      <c r="M81" s="33">
        <v>0</v>
      </c>
      <c r="N81" s="36">
        <v>0</v>
      </c>
      <c r="O81" s="34">
        <v>0</v>
      </c>
      <c r="P81" s="10">
        <v>10010000</v>
      </c>
      <c r="Q81" t="s">
        <v>75</v>
      </c>
      <c r="R81" s="2">
        <f t="shared" si="25"/>
        <v>144</v>
      </c>
      <c r="S81" s="3">
        <f t="shared" si="26"/>
        <v>20736.104166666668</v>
      </c>
      <c r="T81" s="8">
        <f t="shared" si="27"/>
        <v>5.6284048631431612E-2</v>
      </c>
      <c r="U81" s="15">
        <f t="shared" si="28"/>
        <v>0.81389612714157733</v>
      </c>
      <c r="V81" s="13">
        <v>0.2</v>
      </c>
      <c r="W81" t="str">
        <f t="shared" si="29"/>
        <v>B4</v>
      </c>
    </row>
    <row r="82" spans="2:23" x14ac:dyDescent="0.25">
      <c r="B82" t="s">
        <v>27</v>
      </c>
      <c r="E82" s="41"/>
      <c r="F82" s="30" t="s">
        <v>61</v>
      </c>
      <c r="G82" s="31">
        <v>11100011</v>
      </c>
      <c r="H82" s="32">
        <v>1</v>
      </c>
      <c r="I82" s="33">
        <v>0</v>
      </c>
      <c r="J82" s="33">
        <v>0</v>
      </c>
      <c r="K82" s="32">
        <v>0</v>
      </c>
      <c r="L82" s="33">
        <v>1</v>
      </c>
      <c r="M82" s="33">
        <v>1</v>
      </c>
      <c r="N82" s="32">
        <v>1</v>
      </c>
      <c r="O82" s="34">
        <v>0</v>
      </c>
      <c r="P82" s="10">
        <v>10001110</v>
      </c>
      <c r="Q82" t="s">
        <v>76</v>
      </c>
      <c r="R82" s="2">
        <f t="shared" si="25"/>
        <v>142</v>
      </c>
      <c r="S82" s="3">
        <f t="shared" si="26"/>
        <v>20164.105633802817</v>
      </c>
      <c r="T82" s="8">
        <f t="shared" si="27"/>
        <v>5.4731471880174298E-2</v>
      </c>
      <c r="U82" s="15">
        <f t="shared" si="28"/>
        <v>0.86862759902175157</v>
      </c>
      <c r="V82" s="13">
        <v>0.7</v>
      </c>
      <c r="W82" t="str">
        <f t="shared" si="29"/>
        <v>G4</v>
      </c>
    </row>
    <row r="83" spans="2:23" ht="15.75" thickBot="1" x14ac:dyDescent="0.3">
      <c r="E83" s="42"/>
      <c r="F83" s="29" t="s">
        <v>60</v>
      </c>
      <c r="G83" s="26">
        <v>10110011</v>
      </c>
      <c r="H83" s="23">
        <v>1</v>
      </c>
      <c r="I83" s="37">
        <v>1</v>
      </c>
      <c r="J83" s="37">
        <v>0</v>
      </c>
      <c r="K83" s="23">
        <v>1</v>
      </c>
      <c r="L83" s="37">
        <v>1</v>
      </c>
      <c r="M83" s="37">
        <v>1</v>
      </c>
      <c r="N83" s="23">
        <v>0</v>
      </c>
      <c r="O83" s="38">
        <v>0</v>
      </c>
      <c r="P83" s="10">
        <v>11011100</v>
      </c>
      <c r="Q83" t="s">
        <v>77</v>
      </c>
      <c r="R83" s="2">
        <f t="shared" si="25"/>
        <v>220</v>
      </c>
      <c r="S83" s="3">
        <f t="shared" si="26"/>
        <v>48400.068181818184</v>
      </c>
      <c r="T83" s="8">
        <f t="shared" si="27"/>
        <v>0.13137240097824837</v>
      </c>
      <c r="U83" s="15">
        <f t="shared" si="28"/>
        <v>1</v>
      </c>
      <c r="V83" s="13">
        <v>0.5</v>
      </c>
      <c r="W83" t="str">
        <f t="shared" si="29"/>
        <v>E4</v>
      </c>
    </row>
    <row r="84" spans="2:23" x14ac:dyDescent="0.25">
      <c r="R84" s="14">
        <f>SUM(R74:R83)</f>
        <v>1870</v>
      </c>
      <c r="S84" s="14">
        <f>SUM(S74:S83)</f>
        <v>368418.84460825141</v>
      </c>
      <c r="T84" s="9">
        <f>SUM(T74:T83)</f>
        <v>1</v>
      </c>
    </row>
    <row r="86" spans="2:23" x14ac:dyDescent="0.25">
      <c r="P86" t="s">
        <v>90</v>
      </c>
    </row>
    <row r="88" spans="2:23" x14ac:dyDescent="0.25">
      <c r="B88" s="43" t="s">
        <v>97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</row>
    <row r="89" spans="2:23" ht="15.75" thickBot="1" x14ac:dyDescent="0.3">
      <c r="F89" t="s">
        <v>25</v>
      </c>
      <c r="R89" t="s">
        <v>45</v>
      </c>
      <c r="S89" t="s">
        <v>44</v>
      </c>
      <c r="T89" t="s">
        <v>42</v>
      </c>
      <c r="U89" t="s">
        <v>43</v>
      </c>
    </row>
    <row r="90" spans="2:23" ht="15" customHeight="1" x14ac:dyDescent="0.25">
      <c r="E90" s="39" t="s">
        <v>28</v>
      </c>
      <c r="F90" s="28" t="s">
        <v>72</v>
      </c>
      <c r="G90" s="25">
        <v>11011110</v>
      </c>
      <c r="H90" s="19">
        <v>1</v>
      </c>
      <c r="I90" s="20">
        <v>1</v>
      </c>
      <c r="J90" s="19">
        <v>1</v>
      </c>
      <c r="K90" s="20">
        <v>1</v>
      </c>
      <c r="L90" s="20">
        <v>1</v>
      </c>
      <c r="M90" s="19">
        <v>1</v>
      </c>
      <c r="N90" s="19">
        <v>1</v>
      </c>
      <c r="O90" s="21">
        <v>0</v>
      </c>
      <c r="P90" s="10">
        <v>11111110</v>
      </c>
      <c r="Q90" t="s">
        <v>79</v>
      </c>
      <c r="R90" s="2">
        <f t="shared" ref="R90:R99" si="30">BIN2DEC(P90)</f>
        <v>254</v>
      </c>
      <c r="S90" s="3">
        <f t="shared" ref="S90:S99" si="31">(R90^3+15)/R90</f>
        <v>64516.059055118109</v>
      </c>
      <c r="T90" s="8">
        <f>S90/SUM($S$90:$S$99)</f>
        <v>0.14110052145483215</v>
      </c>
      <c r="U90" s="15">
        <f>T90</f>
        <v>0.14110052145483215</v>
      </c>
    </row>
    <row r="91" spans="2:23" ht="15.75" thickBot="1" x14ac:dyDescent="0.3">
      <c r="E91" s="40"/>
      <c r="F91" s="29" t="s">
        <v>3</v>
      </c>
      <c r="G91" s="26">
        <v>11111110</v>
      </c>
      <c r="H91" s="22">
        <v>1</v>
      </c>
      <c r="I91" s="23">
        <v>1</v>
      </c>
      <c r="J91" s="22">
        <v>0</v>
      </c>
      <c r="K91" s="23">
        <v>1</v>
      </c>
      <c r="L91" s="23">
        <v>1</v>
      </c>
      <c r="M91" s="22">
        <v>1</v>
      </c>
      <c r="N91" s="22">
        <v>1</v>
      </c>
      <c r="O91" s="24">
        <v>0</v>
      </c>
      <c r="P91" s="10">
        <v>11011110</v>
      </c>
      <c r="Q91" t="s">
        <v>80</v>
      </c>
      <c r="R91" s="2">
        <f t="shared" si="30"/>
        <v>222</v>
      </c>
      <c r="S91" s="3">
        <f t="shared" si="31"/>
        <v>49284.067567567567</v>
      </c>
      <c r="T91" s="8">
        <f t="shared" ref="T91:T99" si="32">S91/SUM($S$90:$S$99)</f>
        <v>0.10778723522554186</v>
      </c>
      <c r="U91" s="15">
        <f>U90+T91</f>
        <v>0.24888775668037399</v>
      </c>
    </row>
    <row r="92" spans="2:23" x14ac:dyDescent="0.25">
      <c r="E92" s="40"/>
      <c r="F92" s="28" t="s">
        <v>75</v>
      </c>
      <c r="G92" s="25">
        <v>10010000</v>
      </c>
      <c r="H92" s="19">
        <v>1</v>
      </c>
      <c r="I92" s="20">
        <v>0</v>
      </c>
      <c r="J92" s="19">
        <v>0</v>
      </c>
      <c r="K92" s="20">
        <v>1</v>
      </c>
      <c r="L92" s="20">
        <v>0</v>
      </c>
      <c r="M92" s="19">
        <v>1</v>
      </c>
      <c r="N92" s="19">
        <v>0</v>
      </c>
      <c r="O92" s="21">
        <v>0</v>
      </c>
      <c r="P92" s="16">
        <v>11111110</v>
      </c>
      <c r="Q92" s="16" t="s">
        <v>3</v>
      </c>
      <c r="R92" s="16">
        <f t="shared" si="30"/>
        <v>254</v>
      </c>
      <c r="S92" s="16">
        <f t="shared" si="31"/>
        <v>64516.059055118109</v>
      </c>
      <c r="T92" s="17">
        <f t="shared" si="32"/>
        <v>0.14110052145483215</v>
      </c>
      <c r="U92" s="15">
        <f t="shared" ref="U92:U99" si="33">U91+T92</f>
        <v>0.38998827813520615</v>
      </c>
    </row>
    <row r="93" spans="2:23" ht="15.75" thickBot="1" x14ac:dyDescent="0.3">
      <c r="B93" t="s">
        <v>26</v>
      </c>
      <c r="E93" s="40"/>
      <c r="F93" s="29" t="s">
        <v>77</v>
      </c>
      <c r="G93" s="26">
        <v>11011100</v>
      </c>
      <c r="H93" s="22">
        <v>1</v>
      </c>
      <c r="I93" s="23">
        <v>1</v>
      </c>
      <c r="J93" s="22">
        <v>0</v>
      </c>
      <c r="K93" s="23">
        <v>1</v>
      </c>
      <c r="L93" s="23">
        <v>1</v>
      </c>
      <c r="M93" s="22">
        <v>0</v>
      </c>
      <c r="N93" s="22">
        <v>0</v>
      </c>
      <c r="O93" s="24">
        <v>0</v>
      </c>
      <c r="P93" s="10">
        <v>11011000</v>
      </c>
      <c r="Q93" t="s">
        <v>82</v>
      </c>
      <c r="R93" s="2">
        <f t="shared" si="30"/>
        <v>216</v>
      </c>
      <c r="S93" s="3">
        <f t="shared" si="31"/>
        <v>46656.069444444445</v>
      </c>
      <c r="T93" s="8">
        <f t="shared" si="32"/>
        <v>0.10203964445534003</v>
      </c>
      <c r="U93" s="15">
        <f t="shared" si="33"/>
        <v>0.49202792259054617</v>
      </c>
    </row>
    <row r="94" spans="2:23" x14ac:dyDescent="0.25">
      <c r="E94" s="40"/>
      <c r="F94" s="28" t="s">
        <v>3</v>
      </c>
      <c r="G94" s="27">
        <v>11111110</v>
      </c>
      <c r="H94" s="19">
        <v>1</v>
      </c>
      <c r="I94" s="20">
        <v>1</v>
      </c>
      <c r="J94" s="19">
        <v>0</v>
      </c>
      <c r="K94" s="20">
        <v>1</v>
      </c>
      <c r="L94" s="20">
        <v>1</v>
      </c>
      <c r="M94" s="19">
        <v>0</v>
      </c>
      <c r="N94" s="19">
        <v>0</v>
      </c>
      <c r="O94" s="21">
        <v>0</v>
      </c>
      <c r="P94" s="10">
        <v>11011000</v>
      </c>
      <c r="Q94" t="s">
        <v>83</v>
      </c>
      <c r="R94" s="2">
        <f t="shared" si="30"/>
        <v>216</v>
      </c>
      <c r="S94" s="3">
        <f t="shared" si="31"/>
        <v>46656.069444444445</v>
      </c>
      <c r="T94" s="8">
        <f t="shared" si="32"/>
        <v>0.10203964445534003</v>
      </c>
      <c r="U94" s="15">
        <f t="shared" si="33"/>
        <v>0.59406756704588615</v>
      </c>
    </row>
    <row r="95" spans="2:23" ht="15.75" thickBot="1" x14ac:dyDescent="0.3">
      <c r="E95" s="40"/>
      <c r="F95" s="29" t="s">
        <v>75</v>
      </c>
      <c r="G95" s="26">
        <v>10010000</v>
      </c>
      <c r="H95" s="22">
        <v>1</v>
      </c>
      <c r="I95" s="23">
        <v>0</v>
      </c>
      <c r="J95" s="22">
        <v>1</v>
      </c>
      <c r="K95" s="23">
        <v>1</v>
      </c>
      <c r="L95" s="23">
        <v>0</v>
      </c>
      <c r="M95" s="22">
        <v>1</v>
      </c>
      <c r="N95" s="22">
        <v>1</v>
      </c>
      <c r="O95" s="24">
        <v>0</v>
      </c>
      <c r="P95" s="10">
        <v>10110110</v>
      </c>
      <c r="Q95" t="s">
        <v>84</v>
      </c>
      <c r="R95" s="2">
        <f t="shared" si="30"/>
        <v>182</v>
      </c>
      <c r="S95" s="3">
        <f t="shared" si="31"/>
        <v>33124.082417582416</v>
      </c>
      <c r="T95" s="8">
        <f t="shared" si="32"/>
        <v>7.2444370754895612E-2</v>
      </c>
      <c r="U95" s="15">
        <f t="shared" si="33"/>
        <v>0.66651193780078177</v>
      </c>
    </row>
    <row r="96" spans="2:23" ht="15" customHeight="1" x14ac:dyDescent="0.25">
      <c r="E96" s="41" t="s">
        <v>29</v>
      </c>
      <c r="F96" s="30" t="s">
        <v>69</v>
      </c>
      <c r="G96" s="31">
        <v>11111010</v>
      </c>
      <c r="H96" s="32">
        <v>1</v>
      </c>
      <c r="I96" s="33">
        <v>0</v>
      </c>
      <c r="J96" s="33">
        <v>0</v>
      </c>
      <c r="K96" s="32">
        <v>1</v>
      </c>
      <c r="L96" s="33">
        <v>1</v>
      </c>
      <c r="M96" s="33">
        <v>0</v>
      </c>
      <c r="N96" s="32">
        <v>1</v>
      </c>
      <c r="O96" s="34">
        <v>0</v>
      </c>
      <c r="P96" s="10">
        <v>10110110</v>
      </c>
      <c r="Q96" t="s">
        <v>85</v>
      </c>
      <c r="R96" s="2">
        <f t="shared" si="30"/>
        <v>182</v>
      </c>
      <c r="S96" s="3">
        <f t="shared" si="31"/>
        <v>33124.082417582416</v>
      </c>
      <c r="T96" s="8">
        <f t="shared" si="32"/>
        <v>7.2444370754895612E-2</v>
      </c>
      <c r="U96" s="15">
        <f t="shared" si="33"/>
        <v>0.7389563085556774</v>
      </c>
    </row>
    <row r="97" spans="2:21" x14ac:dyDescent="0.25">
      <c r="E97" s="41"/>
      <c r="F97" s="30" t="s">
        <v>69</v>
      </c>
      <c r="G97" s="35">
        <v>11111010</v>
      </c>
      <c r="H97" s="36">
        <v>1</v>
      </c>
      <c r="I97" s="33">
        <v>0</v>
      </c>
      <c r="J97" s="33">
        <v>0</v>
      </c>
      <c r="K97" s="36">
        <v>1</v>
      </c>
      <c r="L97" s="33">
        <v>0</v>
      </c>
      <c r="M97" s="33">
        <v>1</v>
      </c>
      <c r="N97" s="36">
        <v>1</v>
      </c>
      <c r="O97" s="34">
        <v>1</v>
      </c>
      <c r="P97" s="10">
        <v>10010111</v>
      </c>
      <c r="Q97" t="s">
        <v>86</v>
      </c>
      <c r="R97" s="2">
        <f t="shared" si="30"/>
        <v>151</v>
      </c>
      <c r="S97" s="3">
        <f t="shared" si="31"/>
        <v>22801.099337748343</v>
      </c>
      <c r="T97" s="8">
        <f t="shared" si="32"/>
        <v>4.9867382686086321E-2</v>
      </c>
      <c r="U97" s="15">
        <f t="shared" si="33"/>
        <v>0.78882369124176377</v>
      </c>
    </row>
    <row r="98" spans="2:21" x14ac:dyDescent="0.25">
      <c r="B98" t="s">
        <v>27</v>
      </c>
      <c r="E98" s="41"/>
      <c r="F98" s="30" t="s">
        <v>74</v>
      </c>
      <c r="G98" s="31">
        <v>10010011</v>
      </c>
      <c r="H98" s="32">
        <v>1</v>
      </c>
      <c r="I98" s="33">
        <v>1</v>
      </c>
      <c r="J98" s="33">
        <v>1</v>
      </c>
      <c r="K98" s="32">
        <v>1</v>
      </c>
      <c r="L98" s="33">
        <v>1</v>
      </c>
      <c r="M98" s="33">
        <v>1</v>
      </c>
      <c r="N98" s="32">
        <v>1</v>
      </c>
      <c r="O98" s="34">
        <v>0</v>
      </c>
      <c r="P98" s="10">
        <v>11111110</v>
      </c>
      <c r="Q98" t="s">
        <v>87</v>
      </c>
      <c r="R98" s="2">
        <f t="shared" si="30"/>
        <v>254</v>
      </c>
      <c r="S98" s="3">
        <f t="shared" si="31"/>
        <v>64516.059055118109</v>
      </c>
      <c r="T98" s="8">
        <f t="shared" si="32"/>
        <v>0.14110052145483215</v>
      </c>
      <c r="U98" s="15">
        <f t="shared" si="33"/>
        <v>0.92992421269659586</v>
      </c>
    </row>
    <row r="99" spans="2:21" ht="15.75" thickBot="1" x14ac:dyDescent="0.3">
      <c r="E99" s="42"/>
      <c r="F99" s="29" t="s">
        <v>72</v>
      </c>
      <c r="G99" s="26">
        <v>11011110</v>
      </c>
      <c r="H99" s="23">
        <v>1</v>
      </c>
      <c r="I99" s="37">
        <v>0</v>
      </c>
      <c r="J99" s="37">
        <v>1</v>
      </c>
      <c r="K99" s="23">
        <v>1</v>
      </c>
      <c r="L99" s="37">
        <v>0</v>
      </c>
      <c r="M99" s="37">
        <v>0</v>
      </c>
      <c r="N99" s="23">
        <v>1</v>
      </c>
      <c r="O99" s="38">
        <v>1</v>
      </c>
      <c r="P99" s="10">
        <v>10110011</v>
      </c>
      <c r="Q99" t="s">
        <v>88</v>
      </c>
      <c r="R99" s="2">
        <f t="shared" si="30"/>
        <v>179</v>
      </c>
      <c r="S99" s="3">
        <f t="shared" si="31"/>
        <v>32041.083798882682</v>
      </c>
      <c r="T99" s="8">
        <f t="shared" si="32"/>
        <v>7.0075787303404191E-2</v>
      </c>
      <c r="U99" s="15">
        <f t="shared" si="33"/>
        <v>1</v>
      </c>
    </row>
    <row r="100" spans="2:21" x14ac:dyDescent="0.25">
      <c r="R100" s="14">
        <f>SUM(R90:R99)</f>
        <v>2110</v>
      </c>
      <c r="S100" s="14">
        <f>SUM(S90:S99)</f>
        <v>457234.73159360659</v>
      </c>
      <c r="T100" s="9">
        <f>SUM(T90:T99)</f>
        <v>1</v>
      </c>
    </row>
    <row r="102" spans="2:21" x14ac:dyDescent="0.25">
      <c r="P102" t="s">
        <v>91</v>
      </c>
    </row>
  </sheetData>
  <mergeCells count="15">
    <mergeCell ref="B23:W23"/>
    <mergeCell ref="E74:E79"/>
    <mergeCell ref="E80:E83"/>
    <mergeCell ref="E90:E95"/>
    <mergeCell ref="E96:E99"/>
    <mergeCell ref="B88:W88"/>
    <mergeCell ref="B72:W72"/>
    <mergeCell ref="E25:E30"/>
    <mergeCell ref="E31:E34"/>
    <mergeCell ref="E41:E46"/>
    <mergeCell ref="E47:E50"/>
    <mergeCell ref="E58:E63"/>
    <mergeCell ref="E64:E67"/>
    <mergeCell ref="B56:W56"/>
    <mergeCell ref="B39:W3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 elitismo</vt:lpstr>
      <vt:lpstr>com elitismo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de Laboratorio</dc:creator>
  <cp:lastModifiedBy>Ana Carolina Alves Abreu</cp:lastModifiedBy>
  <dcterms:created xsi:type="dcterms:W3CDTF">2017-02-02T22:50:39Z</dcterms:created>
  <dcterms:modified xsi:type="dcterms:W3CDTF">2017-09-25T21:29:38Z</dcterms:modified>
</cp:coreProperties>
</file>