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orges\Desktop\Curso Algoritmos Genéticos\Aula 8\Novo Template\"/>
    </mc:Choice>
  </mc:AlternateContent>
  <bookViews>
    <workbookView xWindow="0" yWindow="0" windowWidth="28800" windowHeight="11835" activeTab="1"/>
  </bookViews>
  <sheets>
    <sheet name="Sheet1" sheetId="1" r:id="rId1"/>
    <sheet name="Sheet2" sheetId="2" r:id="rId2"/>
    <sheet name="ev_HiddenInfo" sheetId="4" state="hidden" r:id="rId3"/>
    <sheet name="_PalUtilTempWorksheet" sheetId="3" state="hidden"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F17" i="4" l="1"/>
  <c r="BD17" i="4"/>
  <c r="BF16" i="4"/>
  <c r="BD16" i="4"/>
  <c r="H16" i="4"/>
  <c r="I9" i="2"/>
  <c r="K7" i="2"/>
  <c r="K6" i="2"/>
  <c r="J9" i="2"/>
  <c r="H9" i="2"/>
  <c r="N7" i="2"/>
  <c r="N8" i="2"/>
  <c r="M7" i="2"/>
  <c r="M8" i="2"/>
  <c r="M6" i="2"/>
  <c r="N6" i="2"/>
  <c r="L7" i="2"/>
  <c r="L8" i="2"/>
  <c r="L6" i="2"/>
  <c r="K8" i="2"/>
  <c r="O7" i="2"/>
  <c r="O8" i="2"/>
  <c r="O6" i="2"/>
  <c r="O9" i="2"/>
  <c r="B1" i="4"/>
</calcChain>
</file>

<file path=xl/sharedStrings.xml><?xml version="1.0" encoding="utf-8"?>
<sst xmlns="http://schemas.openxmlformats.org/spreadsheetml/2006/main" count="162" uniqueCount="154">
  <si>
    <t>Armazém 1</t>
  </si>
  <si>
    <t>Armazém 2</t>
  </si>
  <si>
    <t>Armazém 3</t>
  </si>
  <si>
    <t>Loja 1</t>
  </si>
  <si>
    <t>Loja 2</t>
  </si>
  <si>
    <t>Loja 3</t>
  </si>
  <si>
    <t>Sabe-se que:</t>
  </si>
  <si>
    <t>O relatório do trabalho (em .pdf) deverá ser enviado por email até dia 19/12/2016 às 19:00h</t>
  </si>
  <si>
    <t>Os arquivos .xls (com modelo de otimização com Evolver e relatórios de otimização) devem ser enviados em um único email até às 21:30h</t>
  </si>
  <si>
    <t>O trabalho poderá ser feito em grupo, de até 5 componentes</t>
  </si>
  <si>
    <t>Cada grupo ocupará uma bancada e terá a sua disposição 2 computadores</t>
  </si>
  <si>
    <t>Cada grupo poderá consultar a professora 2 vezes (1 pergunta por consulta). Cada pergunta excedente custa 0,5 pontos da nota do trabalho.</t>
  </si>
  <si>
    <t>Cada consulta a outros grupos custa 1 ponto da nota do trabalho</t>
  </si>
  <si>
    <t>ATENÇÃO</t>
  </si>
  <si>
    <t xml:space="preserve">Trabalho </t>
  </si>
  <si>
    <t>*Cada caminhão consegue transportar até quatro equipamentos por viagem.</t>
  </si>
  <si>
    <t>Capacidade</t>
  </si>
  <si>
    <t>Custo</t>
  </si>
  <si>
    <t>Cam/Arm3</t>
  </si>
  <si>
    <t>Cam/Arm2</t>
  </si>
  <si>
    <t>Cam/Arm1</t>
  </si>
  <si>
    <t>Total produtos</t>
  </si>
  <si>
    <t>Qtde 3</t>
  </si>
  <si>
    <t>Qtde 2</t>
  </si>
  <si>
    <t>Qtde 1</t>
  </si>
  <si>
    <t>Demanda</t>
  </si>
  <si>
    <t>custo por caminhão</t>
  </si>
  <si>
    <t>Qtd. Equip./caminhão</t>
  </si>
  <si>
    <t>MONTAR PROBLEMA: MINIMIZAÇÃO</t>
  </si>
  <si>
    <t>UNUSED</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</si>
  <si>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</si>
  <si>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</si>
  <si>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</si>
  <si>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</si>
  <si>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</si>
  <si>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</si>
  <si>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</si>
  <si>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</si>
  <si>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</si>
  <si>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</si>
  <si>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</si>
  <si>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</si>
  <si>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</si>
  <si>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</si>
  <si>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</si>
  <si>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</si>
  <si>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</si>
  <si>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</si>
  <si>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</si>
  <si>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</si>
  <si>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</si>
  <si>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</si>
  <si>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</si>
  <si>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</si>
  <si>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</si>
  <si>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</si>
  <si>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</si>
  <si>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</si>
  <si>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</si>
  <si>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</si>
  <si>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</si>
  <si>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</si>
  <si>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</si>
  <si>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</si>
  <si>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</si>
  <si>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</si>
  <si>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</si>
  <si>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</si>
  <si>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</si>
  <si>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</si>
  <si>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</si>
  <si>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</si>
  <si>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</si>
  <si>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</si>
  <si>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</si>
  <si>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</si>
  <si>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</si>
  <si>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</si>
  <si>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</si>
  <si>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Genetic Algorithm - Discrete Variable Warning Shown</t>
  </si>
  <si>
    <t>ColorOptimizationCells Called</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</si>
  <si>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</si>
  <si>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</si>
  <si>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</si>
  <si>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</si>
  <si>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</si>
  <si>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</si>
  <si>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</si>
  <si>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</si>
  <si>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</si>
  <si>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</si>
  <si>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Population Size</t>
  </si>
  <si>
    <t>Seed (Is Auto, Value)</t>
  </si>
  <si>
    <t>Same Seed Each Simulation (this was used in RISKOptimizer version 5 and earlier)</t>
  </si>
  <si>
    <t>Sampling Type (this was used in RISKOptimizer version 5 and earlier)</t>
  </si>
  <si>
    <t>Stop on Errors (before v5: Pause on Errors)</t>
  </si>
  <si>
    <t>Trial Count Stopping (enabled, trial count)</t>
  </si>
  <si>
    <t>Formula Stopping (enabled, formula)</t>
  </si>
  <si>
    <t>Timespan Stopping (enabled, trial count)</t>
  </si>
  <si>
    <t>Progress Stopping (enabled, trial count, max % change, change is percent)</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</si>
  <si>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</si>
  <si>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</si>
  <si>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</si>
  <si>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</si>
  <si>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</si>
  <si>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</si>
  <si>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</si>
  <si>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</si>
  <si>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</si>
  <si>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</si>
  <si>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</si>
  <si>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</si>
  <si>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</si>
  <si>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Minimize Excel on Startup</t>
  </si>
  <si>
    <t>Show Excel Recalcs (replaces "Update Display" used before v5)</t>
  </si>
  <si>
    <t>Ev4/RO1: Graph Progress</t>
  </si>
  <si>
    <t>Ev4/RO1: Update Display (replaced by Show Excel Recalcs in v5)</t>
  </si>
  <si>
    <t>MACROS</t>
  </si>
  <si>
    <t>Start (enabled, macro)</t>
  </si>
  <si>
    <t>Before Recalc (enabled, macro), starting with v6 RISKOptimizer uses corresponding @RISK macro</t>
  </si>
  <si>
    <t>After Recalc (enabled, macro), starting with v6 RISKOptimizer uses corresponding @RISK macro</t>
  </si>
  <si>
    <t>After Storage (enabled, macro)</t>
  </si>
  <si>
    <t>Finish (enabled, macro)</t>
  </si>
  <si>
    <t>Macro Before Simulation (enabled, macro), starting with v6, this is legacy setting</t>
  </si>
  <si>
    <t>Macro After Simulation (enabled, macro), starting with v6, this is legacy setting</t>
  </si>
  <si>
    <t>EFFICIENT FRONTIER</t>
  </si>
  <si>
    <t>Analysis Type (Standard vs. Efficient Frontier)</t>
  </si>
  <si>
    <t>EF Item to Constrain</t>
  </si>
  <si>
    <t>EF Constraint Minimum</t>
  </si>
  <si>
    <t>EF Constraint Maximum</t>
  </si>
  <si>
    <t>EF Formula for Dtools</t>
  </si>
  <si>
    <t>1,1,1,1,1,1,1,1,1,1,1</t>
  </si>
  <si>
    <t>7.0.1</t>
  </si>
  <si>
    <t>4.0.0</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</si>
  <si>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</si>
  <si>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</si>
  <si>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</si>
  <si>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</si>
  <si>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</si>
  <si>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</si>
  <si>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</si>
  <si>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</si>
  <si>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</si>
  <si>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</si>
  <si>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</si>
  <si>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RECIPE_x0001_11</t>
  </si>
  <si>
    <t/>
  </si>
  <si>
    <t>True,False,False</t>
  </si>
  <si>
    <t>7.0.0</t>
  </si>
  <si>
    <t>Considere que os custos de transporte, por caminhão, variam de acordo com a rota. Tais custos entre os 3 armazéns e os 3 pontos de venda da empresa estão descritos na tabela a seguir.</t>
  </si>
  <si>
    <t>7.5.1</t>
  </si>
  <si>
    <t>*A capacidade de armazenamento dos 3 armazéns é respectivamente 430, 190 e 120 equipamentos.</t>
  </si>
  <si>
    <t>*A demanda das 3 lojas é respectivamente 230, 95 e 190  equipamentos.</t>
  </si>
  <si>
    <t>Diante de uma crise econômica, uma empresa precisou reduzir recentemente seus negócios mantendo apenas 3 sedes da empresa para venda de seus equipamentos em 3 pontos de venda distribuídos pelo país. Todavia,  o custo com  transporte dos equipamentos entre os 3 armazens da empresa e seus pontos de venda varia de acordo com os locais de origem e destino. Utilizando o Evolver, identifique qual a melhor estratégia para se aumentar os lucros da empresa, sabendo que as demandas de cada ponto de venda precisam ser atendidas, assim como as capacidades de cada armazém também precisam ser respeitadas.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</si>
</sst>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R$&quot;\ * #,##0.00_-;\-&quot;R$&quot;\ * #,##0.00_-;_-&quot;R$&quot;\ * &quot;-&quot;??_-;_-@_-"/>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Bookman Old Style"/>
      <family val="1"/>
    </font>
    <font>
      <i/>
      <sz val="11"/>
      <color theme="1"/>
      <name val="Bookman Old Style"/>
      <family val="1"/>
    </font>
    <font>
      <b/>
      <sz val="12"/>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2"/>
        <bgColor indexed="64"/>
      </patternFill>
    </fill>
    <fill>
      <patternFill patternType="solid">
        <fgColor rgb="FFFF00FF"/>
        <bgColor indexed="64"/>
      </patternFill>
    </fill>
    <fill>
      <patternFill patternType="solid">
        <fgColor rgb="FF00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ck">
        <color indexed="64"/>
      </top>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0" fillId="0" borderId="0" xfId="0" applyBorder="1"/>
    <xf numFmtId="1" fontId="0" fillId="0" borderId="0" xfId="0" applyNumberFormat="1" applyBorder="1"/>
    <xf numFmtId="0" fontId="0" fillId="0" borderId="0" xfId="0" applyBorder="1" applyAlignment="1">
      <alignment horizontal="center"/>
    </xf>
    <xf numFmtId="0" fontId="0" fillId="0" borderId="0" xfId="1" applyNumberFormat="1" applyFont="1" applyFill="1" applyBorder="1"/>
    <xf numFmtId="0" fontId="2" fillId="0" borderId="0" xfId="0" applyFont="1" applyFill="1" applyBorder="1" applyAlignment="1">
      <alignment horizontal="center"/>
    </xf>
    <xf numFmtId="164" fontId="0" fillId="0" borderId="0" xfId="0" applyNumberFormat="1"/>
    <xf numFmtId="164" fontId="2" fillId="2" borderId="12" xfId="1" applyNumberFormat="1" applyFont="1" applyFill="1"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3" borderId="13" xfId="0" applyFill="1" applyBorder="1" applyAlignment="1">
      <alignment horizontal="center"/>
    </xf>
    <xf numFmtId="0" fontId="2" fillId="3" borderId="14" xfId="0" applyFont="1" applyFill="1" applyBorder="1" applyAlignment="1">
      <alignment horizontal="center"/>
    </xf>
    <xf numFmtId="0" fontId="0" fillId="0" borderId="0" xfId="0" applyFill="1" applyBorder="1"/>
    <xf numFmtId="0" fontId="0" fillId="4" borderId="13" xfId="1" applyNumberFormat="1" applyFont="1" applyFill="1" applyBorder="1" applyAlignment="1">
      <alignment horizontal="center"/>
    </xf>
    <xf numFmtId="1" fontId="0" fillId="5" borderId="13" xfId="1" applyNumberFormat="1" applyFont="1" applyFill="1" applyBorder="1" applyAlignment="1">
      <alignment horizontal="center"/>
    </xf>
    <xf numFmtId="0" fontId="0" fillId="6" borderId="13" xfId="0" applyFill="1" applyBorder="1"/>
    <xf numFmtId="0" fontId="0" fillId="3" borderId="13" xfId="1" applyNumberFormat="1" applyFont="1" applyFill="1" applyBorder="1" applyAlignment="1">
      <alignment horizontal="center"/>
    </xf>
    <xf numFmtId="44" fontId="0" fillId="0" borderId="13" xfId="1" applyFont="1" applyFill="1" applyBorder="1"/>
    <xf numFmtId="0" fontId="2" fillId="0" borderId="13" xfId="0" applyFont="1" applyBorder="1" applyAlignment="1">
      <alignment horizontal="right"/>
    </xf>
    <xf numFmtId="44" fontId="0" fillId="0" borderId="13" xfId="1" applyFont="1" applyFill="1" applyBorder="1" applyAlignment="1">
      <alignment horizontal="right"/>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3" xfId="0" applyFont="1" applyBorder="1"/>
    <xf numFmtId="0" fontId="0" fillId="0" borderId="13" xfId="0" applyFont="1" applyBorder="1"/>
    <xf numFmtId="49" fontId="2" fillId="0" borderId="0" xfId="0" applyNumberFormat="1" applyFont="1" applyBorder="1" applyAlignment="1">
      <alignment wrapText="1"/>
    </xf>
    <xf numFmtId="0" fontId="2" fillId="0" borderId="0" xfId="0" applyFont="1" applyBorder="1" applyAlignment="1">
      <alignment horizontal="center"/>
    </xf>
    <xf numFmtId="1" fontId="0" fillId="7" borderId="13" xfId="1" applyNumberFormat="1" applyFont="1" applyFill="1" applyBorder="1" applyAlignment="1">
      <alignment horizontal="center"/>
    </xf>
    <xf numFmtId="0" fontId="0" fillId="7" borderId="13" xfId="0" applyFill="1" applyBorder="1"/>
    <xf numFmtId="0" fontId="0" fillId="0" borderId="0" xfId="0" applyAlignment="1">
      <alignment horizontal="left"/>
    </xf>
    <xf numFmtId="0" fontId="0" fillId="0" borderId="16" xfId="0" applyBorder="1" applyAlignment="1">
      <alignment horizontal="left"/>
    </xf>
    <xf numFmtId="0" fontId="0" fillId="8" borderId="0" xfId="0" applyFill="1" applyAlignment="1">
      <alignment horizontal="left"/>
    </xf>
    <xf numFmtId="0" fontId="0" fillId="9" borderId="0" xfId="0" applyFill="1" applyAlignment="1">
      <alignment horizontal="left"/>
    </xf>
    <xf numFmtId="0" fontId="0" fillId="5" borderId="0" xfId="0" applyFill="1" applyAlignment="1">
      <alignment horizontal="left"/>
    </xf>
    <xf numFmtId="0" fontId="0" fillId="8" borderId="0" xfId="0" quotePrefix="1" applyFill="1" applyAlignment="1">
      <alignment horizontal="left"/>
    </xf>
    <xf numFmtId="0" fontId="0" fillId="0" borderId="0" xfId="0" quotePrefix="1" applyAlignment="1">
      <alignment horizontal="left"/>
    </xf>
    <xf numFmtId="1" fontId="0" fillId="0" borderId="0" xfId="0" applyNumberFormat="1" applyAlignment="1">
      <alignment horizontal="left"/>
    </xf>
    <xf numFmtId="0" fontId="0" fillId="8" borderId="0" xfId="0" applyNumberFormat="1" applyFill="1" applyAlignment="1">
      <alignment horizontal="left"/>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3"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44" fontId="0" fillId="0" borderId="0" xfId="1" applyFont="1" applyFill="1" applyBorder="1" applyAlignment="1">
      <alignment horizontal="center" vertical="center"/>
    </xf>
    <xf numFmtId="44" fontId="0" fillId="0" borderId="5" xfId="1" applyFont="1" applyFill="1" applyBorder="1" applyAlignment="1">
      <alignment horizontal="center" vertical="center"/>
    </xf>
    <xf numFmtId="0" fontId="2" fillId="0" borderId="6" xfId="0" applyFont="1" applyBorder="1" applyAlignment="1">
      <alignment horizontal="center" vertical="center"/>
    </xf>
    <xf numFmtId="44" fontId="0" fillId="0" borderId="7" xfId="1" applyFont="1" applyFill="1" applyBorder="1" applyAlignment="1">
      <alignment horizontal="center" vertical="center"/>
    </xf>
    <xf numFmtId="44" fontId="0" fillId="0" borderId="8" xfId="1"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15"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37554</xdr:colOff>
      <xdr:row>12</xdr:row>
      <xdr:rowOff>152400</xdr:rowOff>
    </xdr:from>
    <xdr:to>
      <xdr:col>11</xdr:col>
      <xdr:colOff>533399</xdr:colOff>
      <xdr:row>21</xdr:row>
      <xdr:rowOff>47625</xdr:rowOff>
    </xdr:to>
    <xdr:pic>
      <xdr:nvPicPr>
        <xdr:cNvPr id="4" name="Picture 3" descr="Image result for caminhao bau"/>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7279" y="2476500"/>
          <a:ext cx="266754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211380</xdr:colOff>
      <xdr:row>25</xdr:row>
      <xdr:rowOff>96528</xdr:rowOff>
    </xdr:from>
    <xdr:to>
      <xdr:col>3</xdr:col>
      <xdr:colOff>685801</xdr:colOff>
      <xdr:row>34</xdr:row>
      <xdr:rowOff>81404</xdr:rowOff>
    </xdr:to>
    <xdr:pic>
      <xdr:nvPicPr>
        <xdr:cNvPr id="5" name="Picture 4" descr="Image result for elevador de carga para caminhão"/>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3439" r="11093" b="17500"/>
        <a:stretch/>
      </xdr:blipFill>
      <xdr:spPr bwMode="auto">
        <a:xfrm>
          <a:off x="3259380" y="9097653"/>
          <a:ext cx="1665046" cy="169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6"/>
  <sheetViews>
    <sheetView workbookViewId="0">
      <selection activeCell="S9" sqref="S8:S9"/>
    </sheetView>
  </sheetViews>
  <sheetFormatPr defaultRowHeight="15" x14ac:dyDescent="0.25"/>
  <cols>
    <col min="1" max="1" width="9.140625" style="43"/>
    <col min="2" max="2" width="7" style="43" bestFit="1" customWidth="1"/>
    <col min="3" max="11" width="10.85546875" style="43" bestFit="1" customWidth="1"/>
    <col min="12" max="12" width="11.85546875" style="43" bestFit="1" customWidth="1"/>
    <col min="13" max="17" width="9.140625" style="43"/>
    <col min="18" max="20" width="10.85546875" style="43" bestFit="1" customWidth="1"/>
    <col min="21" max="16384" width="9.140625" style="43"/>
  </cols>
  <sheetData>
    <row r="1" spans="2:12" ht="16.5" thickBot="1" x14ac:dyDescent="0.3">
      <c r="B1" s="71" t="s">
        <v>14</v>
      </c>
      <c r="C1" s="72"/>
      <c r="D1" s="72"/>
      <c r="E1" s="72"/>
      <c r="F1" s="72"/>
      <c r="G1" s="72"/>
      <c r="H1" s="72"/>
      <c r="I1" s="72"/>
      <c r="J1" s="72"/>
      <c r="K1" s="72"/>
      <c r="L1" s="73"/>
    </row>
    <row r="2" spans="2:12" ht="15" customHeight="1" thickBot="1" x14ac:dyDescent="0.3"/>
    <row r="3" spans="2:12" x14ac:dyDescent="0.25">
      <c r="B3" s="62" t="s">
        <v>153</v>
      </c>
      <c r="C3" s="63"/>
      <c r="D3" s="63"/>
      <c r="E3" s="63"/>
      <c r="F3" s="63"/>
      <c r="G3" s="63"/>
      <c r="H3" s="63"/>
      <c r="I3" s="63"/>
      <c r="J3" s="63"/>
      <c r="K3" s="63"/>
      <c r="L3" s="64"/>
    </row>
    <row r="4" spans="2:12" x14ac:dyDescent="0.25">
      <c r="B4" s="65"/>
      <c r="C4" s="66"/>
      <c r="D4" s="66"/>
      <c r="E4" s="66"/>
      <c r="F4" s="66"/>
      <c r="G4" s="66"/>
      <c r="H4" s="66"/>
      <c r="I4" s="66"/>
      <c r="J4" s="66"/>
      <c r="K4" s="66"/>
      <c r="L4" s="67"/>
    </row>
    <row r="5" spans="2:12" x14ac:dyDescent="0.25">
      <c r="B5" s="65"/>
      <c r="C5" s="66"/>
      <c r="D5" s="66"/>
      <c r="E5" s="66"/>
      <c r="F5" s="66"/>
      <c r="G5" s="66"/>
      <c r="H5" s="66"/>
      <c r="I5" s="66"/>
      <c r="J5" s="66"/>
      <c r="K5" s="66"/>
      <c r="L5" s="67"/>
    </row>
    <row r="6" spans="2:12" x14ac:dyDescent="0.25">
      <c r="B6" s="65"/>
      <c r="C6" s="66"/>
      <c r="D6" s="66"/>
      <c r="E6" s="66"/>
      <c r="F6" s="66"/>
      <c r="G6" s="66"/>
      <c r="H6" s="66"/>
      <c r="I6" s="66"/>
      <c r="J6" s="66"/>
      <c r="K6" s="66"/>
      <c r="L6" s="67"/>
    </row>
    <row r="7" spans="2:12" x14ac:dyDescent="0.25">
      <c r="B7" s="65"/>
      <c r="C7" s="66"/>
      <c r="D7" s="66"/>
      <c r="E7" s="66"/>
      <c r="F7" s="66"/>
      <c r="G7" s="66"/>
      <c r="H7" s="66"/>
      <c r="I7" s="66"/>
      <c r="J7" s="66"/>
      <c r="K7" s="66"/>
      <c r="L7" s="67"/>
    </row>
    <row r="8" spans="2:12" x14ac:dyDescent="0.25">
      <c r="B8" s="65"/>
      <c r="C8" s="66"/>
      <c r="D8" s="66"/>
      <c r="E8" s="66"/>
      <c r="F8" s="66"/>
      <c r="G8" s="66"/>
      <c r="H8" s="66"/>
      <c r="I8" s="66"/>
      <c r="J8" s="66"/>
      <c r="K8" s="66"/>
      <c r="L8" s="67"/>
    </row>
    <row r="9" spans="2:12" ht="15.75" thickBot="1" x14ac:dyDescent="0.3">
      <c r="B9" s="68"/>
      <c r="C9" s="69"/>
      <c r="D9" s="69"/>
      <c r="E9" s="69"/>
      <c r="F9" s="69"/>
      <c r="G9" s="69"/>
      <c r="H9" s="69"/>
      <c r="I9" s="69"/>
      <c r="J9" s="69"/>
      <c r="K9" s="69"/>
      <c r="L9" s="70"/>
    </row>
    <row r="10" spans="2:12" ht="15.75" thickBot="1" x14ac:dyDescent="0.3"/>
    <row r="11" spans="2:12" x14ac:dyDescent="0.25">
      <c r="B11" s="44"/>
      <c r="C11" s="45"/>
      <c r="D11" s="45"/>
      <c r="E11" s="45"/>
      <c r="F11" s="45"/>
      <c r="G11" s="45"/>
      <c r="H11" s="45"/>
      <c r="I11" s="45"/>
      <c r="J11" s="45"/>
      <c r="K11" s="45"/>
      <c r="L11" s="46"/>
    </row>
    <row r="12" spans="2:12" x14ac:dyDescent="0.25">
      <c r="B12" s="65" t="s">
        <v>149</v>
      </c>
      <c r="C12" s="66"/>
      <c r="D12" s="66"/>
      <c r="E12" s="66"/>
      <c r="F12" s="66"/>
      <c r="G12" s="66"/>
      <c r="H12" s="66"/>
      <c r="I12" s="47"/>
      <c r="J12" s="47"/>
      <c r="K12" s="47"/>
      <c r="L12" s="48"/>
    </row>
    <row r="13" spans="2:12" x14ac:dyDescent="0.25">
      <c r="B13" s="65"/>
      <c r="C13" s="66"/>
      <c r="D13" s="66"/>
      <c r="E13" s="66"/>
      <c r="F13" s="66"/>
      <c r="G13" s="66"/>
      <c r="H13" s="66"/>
      <c r="I13" s="47"/>
      <c r="J13" s="47"/>
      <c r="K13" s="47"/>
      <c r="L13" s="48"/>
    </row>
    <row r="14" spans="2:12" x14ac:dyDescent="0.25">
      <c r="B14" s="65"/>
      <c r="C14" s="66"/>
      <c r="D14" s="66"/>
      <c r="E14" s="66"/>
      <c r="F14" s="66"/>
      <c r="G14" s="66"/>
      <c r="H14" s="66"/>
      <c r="I14" s="47"/>
      <c r="J14" s="47"/>
      <c r="K14" s="47"/>
      <c r="L14" s="48"/>
    </row>
    <row r="15" spans="2:12" x14ac:dyDescent="0.25">
      <c r="B15" s="65"/>
      <c r="C15" s="66"/>
      <c r="D15" s="66"/>
      <c r="E15" s="66"/>
      <c r="F15" s="66"/>
      <c r="G15" s="66"/>
      <c r="H15" s="66"/>
      <c r="I15" s="47"/>
      <c r="J15" s="47"/>
      <c r="K15" s="47"/>
      <c r="L15" s="48"/>
    </row>
    <row r="16" spans="2:12" x14ac:dyDescent="0.25">
      <c r="B16" s="65"/>
      <c r="C16" s="66"/>
      <c r="D16" s="66"/>
      <c r="E16" s="66"/>
      <c r="F16" s="66"/>
      <c r="G16" s="66"/>
      <c r="H16" s="66"/>
      <c r="I16" s="47"/>
      <c r="J16" s="47"/>
      <c r="K16" s="47"/>
      <c r="L16" s="48"/>
    </row>
    <row r="17" spans="2:12" x14ac:dyDescent="0.25">
      <c r="B17" s="65"/>
      <c r="C17" s="66"/>
      <c r="D17" s="66"/>
      <c r="E17" s="66"/>
      <c r="F17" s="66"/>
      <c r="G17" s="66"/>
      <c r="H17" s="66"/>
      <c r="I17" s="47"/>
      <c r="J17" s="47"/>
      <c r="K17" s="47"/>
      <c r="L17" s="48"/>
    </row>
    <row r="18" spans="2:12" x14ac:dyDescent="0.25">
      <c r="B18" s="65"/>
      <c r="C18" s="66"/>
      <c r="D18" s="66"/>
      <c r="E18" s="66"/>
      <c r="F18" s="66"/>
      <c r="G18" s="66"/>
      <c r="H18" s="66"/>
      <c r="I18" s="47"/>
      <c r="J18" s="47"/>
      <c r="K18" s="47"/>
      <c r="L18" s="48"/>
    </row>
    <row r="19" spans="2:12" x14ac:dyDescent="0.25">
      <c r="B19" s="49"/>
      <c r="C19" s="47"/>
      <c r="D19" s="47"/>
      <c r="E19" s="47"/>
      <c r="F19" s="47"/>
      <c r="G19" s="47"/>
      <c r="H19" s="47"/>
      <c r="I19" s="47"/>
      <c r="J19" s="47"/>
      <c r="K19" s="47"/>
      <c r="L19" s="48"/>
    </row>
    <row r="20" spans="2:12" x14ac:dyDescent="0.25">
      <c r="B20" s="50"/>
      <c r="C20" s="51" t="s">
        <v>0</v>
      </c>
      <c r="D20" s="51" t="s">
        <v>1</v>
      </c>
      <c r="E20" s="51" t="s">
        <v>2</v>
      </c>
      <c r="F20" s="51"/>
      <c r="G20" s="51"/>
      <c r="H20" s="51"/>
      <c r="I20" s="51"/>
      <c r="J20" s="51"/>
      <c r="K20" s="51"/>
      <c r="L20" s="52"/>
    </row>
    <row r="21" spans="2:12" x14ac:dyDescent="0.25">
      <c r="B21" s="53" t="s">
        <v>3</v>
      </c>
      <c r="C21" s="54">
        <v>500</v>
      </c>
      <c r="D21" s="54">
        <v>420</v>
      </c>
      <c r="E21" s="54">
        <v>360</v>
      </c>
      <c r="F21" s="54"/>
      <c r="G21" s="54"/>
      <c r="H21" s="54"/>
      <c r="I21" s="54"/>
      <c r="J21" s="54"/>
      <c r="K21" s="54"/>
      <c r="L21" s="55"/>
    </row>
    <row r="22" spans="2:12" x14ac:dyDescent="0.25">
      <c r="B22" s="53" t="s">
        <v>4</v>
      </c>
      <c r="C22" s="54">
        <v>340</v>
      </c>
      <c r="D22" s="54">
        <v>380</v>
      </c>
      <c r="E22" s="54">
        <v>275</v>
      </c>
      <c r="F22" s="54"/>
      <c r="G22" s="54"/>
      <c r="H22" s="54"/>
      <c r="I22" s="54"/>
      <c r="J22" s="54"/>
      <c r="K22" s="54"/>
      <c r="L22" s="55"/>
    </row>
    <row r="23" spans="2:12" x14ac:dyDescent="0.25">
      <c r="B23" s="53" t="s">
        <v>5</v>
      </c>
      <c r="C23" s="54">
        <v>190</v>
      </c>
      <c r="D23" s="54">
        <v>230</v>
      </c>
      <c r="E23" s="54">
        <v>250</v>
      </c>
      <c r="F23" s="54"/>
      <c r="G23" s="54"/>
      <c r="H23" s="54"/>
      <c r="I23" s="54"/>
      <c r="J23" s="54"/>
      <c r="K23" s="54"/>
      <c r="L23" s="55"/>
    </row>
    <row r="24" spans="2:12" ht="15.75" thickBot="1" x14ac:dyDescent="0.3">
      <c r="B24" s="56"/>
      <c r="C24" s="57"/>
      <c r="D24" s="57"/>
      <c r="E24" s="57"/>
      <c r="F24" s="57"/>
      <c r="G24" s="57"/>
      <c r="H24" s="57"/>
      <c r="I24" s="57"/>
      <c r="J24" s="57"/>
      <c r="K24" s="57"/>
      <c r="L24" s="58"/>
    </row>
    <row r="25" spans="2:12" ht="15.75" thickBot="1" x14ac:dyDescent="0.3">
      <c r="B25" s="51"/>
      <c r="C25" s="54"/>
      <c r="D25" s="54"/>
      <c r="E25" s="54"/>
      <c r="F25" s="54"/>
      <c r="G25" s="54"/>
      <c r="H25" s="54"/>
      <c r="I25" s="54"/>
      <c r="J25" s="54"/>
      <c r="K25" s="54"/>
      <c r="L25" s="54"/>
    </row>
    <row r="26" spans="2:12" x14ac:dyDescent="0.25">
      <c r="B26" s="44"/>
      <c r="C26" s="45"/>
      <c r="D26" s="45"/>
      <c r="E26" s="86" t="s">
        <v>6</v>
      </c>
      <c r="F26" s="86"/>
      <c r="G26" s="86"/>
      <c r="H26" s="86"/>
      <c r="I26" s="86"/>
      <c r="J26" s="86"/>
      <c r="K26" s="86"/>
      <c r="L26" s="87"/>
    </row>
    <row r="27" spans="2:12" x14ac:dyDescent="0.25">
      <c r="B27" s="49"/>
      <c r="C27" s="47"/>
      <c r="D27" s="47"/>
      <c r="E27" s="51"/>
      <c r="F27" s="51"/>
      <c r="G27" s="37"/>
      <c r="H27" s="37"/>
      <c r="I27" s="37"/>
      <c r="J27" s="37"/>
      <c r="K27" s="37"/>
      <c r="L27" s="38"/>
    </row>
    <row r="28" spans="2:12" x14ac:dyDescent="0.25">
      <c r="B28" s="49"/>
      <c r="C28" s="47"/>
      <c r="D28" s="47"/>
      <c r="E28" s="88" t="s">
        <v>15</v>
      </c>
      <c r="F28" s="88"/>
      <c r="G28" s="88"/>
      <c r="H28" s="88"/>
      <c r="I28" s="88"/>
      <c r="J28" s="88"/>
      <c r="K28" s="88"/>
      <c r="L28" s="89"/>
    </row>
    <row r="29" spans="2:12" x14ac:dyDescent="0.25">
      <c r="B29" s="49"/>
      <c r="C29" s="47"/>
      <c r="D29" s="47"/>
      <c r="E29" s="51"/>
      <c r="F29" s="37"/>
      <c r="G29" s="51"/>
      <c r="H29" s="51"/>
      <c r="I29" s="51"/>
      <c r="J29" s="51"/>
      <c r="K29" s="51"/>
      <c r="L29" s="52"/>
    </row>
    <row r="30" spans="2:12" x14ac:dyDescent="0.25">
      <c r="B30" s="49"/>
      <c r="C30" s="47"/>
      <c r="D30" s="47"/>
      <c r="E30" s="66" t="s">
        <v>151</v>
      </c>
      <c r="F30" s="66"/>
      <c r="G30" s="66"/>
      <c r="H30" s="66"/>
      <c r="I30" s="66"/>
      <c r="J30" s="66"/>
      <c r="K30" s="66"/>
      <c r="L30" s="67"/>
    </row>
    <row r="31" spans="2:12" x14ac:dyDescent="0.25">
      <c r="B31" s="49"/>
      <c r="C31" s="47"/>
      <c r="D31" s="47"/>
      <c r="E31" s="66"/>
      <c r="F31" s="66"/>
      <c r="G31" s="66"/>
      <c r="H31" s="66"/>
      <c r="I31" s="66"/>
      <c r="J31" s="66"/>
      <c r="K31" s="66"/>
      <c r="L31" s="67"/>
    </row>
    <row r="32" spans="2:12" x14ac:dyDescent="0.25">
      <c r="B32" s="49"/>
      <c r="C32" s="47"/>
      <c r="D32" s="47"/>
      <c r="E32" s="51"/>
      <c r="F32" s="51"/>
      <c r="G32" s="51"/>
      <c r="H32" s="51"/>
      <c r="I32" s="51"/>
      <c r="J32" s="51"/>
      <c r="K32" s="51"/>
      <c r="L32" s="52"/>
    </row>
    <row r="33" spans="2:12" x14ac:dyDescent="0.25">
      <c r="B33" s="49"/>
      <c r="C33" s="47"/>
      <c r="D33" s="47"/>
      <c r="E33" s="66" t="s">
        <v>152</v>
      </c>
      <c r="F33" s="66"/>
      <c r="G33" s="66"/>
      <c r="H33" s="66"/>
      <c r="I33" s="66"/>
      <c r="J33" s="66"/>
      <c r="K33" s="66"/>
      <c r="L33" s="67"/>
    </row>
    <row r="34" spans="2:12" x14ac:dyDescent="0.25">
      <c r="B34" s="49"/>
      <c r="C34" s="47"/>
      <c r="D34" s="47"/>
      <c r="E34" s="66"/>
      <c r="F34" s="66"/>
      <c r="G34" s="66"/>
      <c r="H34" s="66"/>
      <c r="I34" s="66"/>
      <c r="J34" s="66"/>
      <c r="K34" s="66"/>
      <c r="L34" s="67"/>
    </row>
    <row r="35" spans="2:12" ht="15.75" thickBot="1" x14ac:dyDescent="0.3">
      <c r="B35" s="59"/>
      <c r="C35" s="60"/>
      <c r="D35" s="60"/>
      <c r="E35" s="60"/>
      <c r="F35" s="60"/>
      <c r="G35" s="60"/>
      <c r="H35" s="60"/>
      <c r="I35" s="60"/>
      <c r="J35" s="60"/>
      <c r="K35" s="60"/>
      <c r="L35" s="61"/>
    </row>
    <row r="37" spans="2:12" x14ac:dyDescent="0.25">
      <c r="B37" s="51"/>
      <c r="C37" s="54"/>
      <c r="D37" s="54"/>
      <c r="E37" s="54"/>
      <c r="F37" s="54"/>
      <c r="G37" s="54"/>
      <c r="H37" s="54"/>
      <c r="I37" s="54"/>
      <c r="J37" s="54"/>
      <c r="K37" s="54"/>
      <c r="L37" s="54"/>
    </row>
    <row r="38" spans="2:12" x14ac:dyDescent="0.25">
      <c r="B38" s="51"/>
      <c r="C38" s="54"/>
      <c r="D38" s="54"/>
      <c r="E38" s="54"/>
      <c r="F38" s="54"/>
      <c r="G38" s="54"/>
      <c r="H38" s="54"/>
      <c r="I38" s="54"/>
      <c r="J38" s="54"/>
      <c r="K38" s="54"/>
      <c r="L38" s="54"/>
    </row>
    <row r="39" spans="2:12" x14ac:dyDescent="0.25">
      <c r="B39" s="51"/>
      <c r="C39" s="54"/>
      <c r="D39" s="54"/>
      <c r="E39" s="54"/>
      <c r="F39" s="54"/>
      <c r="G39" s="54"/>
      <c r="H39" s="54"/>
      <c r="I39" s="54"/>
      <c r="J39" s="54"/>
      <c r="K39" s="54"/>
      <c r="L39" s="54"/>
    </row>
    <row r="40" spans="2:12" x14ac:dyDescent="0.25">
      <c r="B40" s="51"/>
      <c r="C40" s="54"/>
      <c r="D40" s="54"/>
      <c r="E40" s="54"/>
      <c r="F40" s="54"/>
      <c r="G40" s="54"/>
      <c r="H40" s="54"/>
      <c r="I40" s="54"/>
      <c r="J40" s="54"/>
      <c r="K40" s="54"/>
      <c r="L40" s="54"/>
    </row>
    <row r="41" spans="2:12" x14ac:dyDescent="0.25">
      <c r="B41" s="51"/>
      <c r="C41" s="54"/>
      <c r="D41" s="54"/>
      <c r="E41" s="54"/>
      <c r="F41" s="54"/>
      <c r="G41" s="54"/>
      <c r="H41" s="54"/>
      <c r="I41" s="54"/>
      <c r="J41" s="54"/>
      <c r="K41" s="54"/>
      <c r="L41" s="54"/>
    </row>
    <row r="42" spans="2:12" x14ac:dyDescent="0.25">
      <c r="B42" s="51"/>
      <c r="C42" s="54"/>
      <c r="D42" s="54"/>
      <c r="E42" s="54"/>
      <c r="F42" s="54"/>
      <c r="G42" s="54"/>
      <c r="H42" s="54"/>
      <c r="I42" s="54"/>
      <c r="J42" s="54"/>
      <c r="K42" s="54"/>
      <c r="L42" s="54"/>
    </row>
    <row r="43" spans="2:12" x14ac:dyDescent="0.25">
      <c r="B43" s="51"/>
      <c r="C43" s="54"/>
      <c r="D43" s="54"/>
      <c r="E43" s="54"/>
      <c r="F43" s="54"/>
      <c r="G43" s="54"/>
      <c r="H43" s="54"/>
      <c r="I43" s="54"/>
      <c r="J43" s="54"/>
      <c r="K43" s="54"/>
      <c r="L43" s="54"/>
    </row>
    <row r="44" spans="2:12" x14ac:dyDescent="0.25">
      <c r="B44" s="51"/>
      <c r="C44" s="54"/>
      <c r="D44" s="54"/>
      <c r="E44" s="54"/>
      <c r="F44" s="54"/>
      <c r="G44" s="54"/>
      <c r="H44" s="54"/>
      <c r="I44" s="54"/>
      <c r="J44" s="54"/>
      <c r="K44" s="54"/>
      <c r="L44" s="54"/>
    </row>
    <row r="45" spans="2:12" x14ac:dyDescent="0.25">
      <c r="B45" s="51"/>
      <c r="C45" s="54"/>
      <c r="D45" s="54"/>
      <c r="E45" s="54"/>
      <c r="F45" s="54"/>
      <c r="G45" s="54"/>
      <c r="H45" s="54"/>
      <c r="I45" s="54"/>
      <c r="J45" s="54"/>
      <c r="K45" s="54"/>
      <c r="L45" s="54"/>
    </row>
    <row r="46" spans="2:12" x14ac:dyDescent="0.25">
      <c r="B46" s="47"/>
      <c r="C46" s="47"/>
      <c r="D46" s="47"/>
      <c r="E46" s="47"/>
      <c r="F46" s="47"/>
      <c r="G46" s="47"/>
      <c r="H46" s="47"/>
      <c r="I46" s="47"/>
      <c r="J46" s="47"/>
      <c r="K46" s="47"/>
      <c r="L46" s="47"/>
    </row>
    <row r="61" spans="2:12" ht="15.75" thickBot="1" x14ac:dyDescent="0.3"/>
    <row r="62" spans="2:12" ht="15.75" thickBot="1" x14ac:dyDescent="0.3">
      <c r="B62" s="83" t="s">
        <v>13</v>
      </c>
      <c r="C62" s="84"/>
      <c r="D62" s="84"/>
      <c r="E62" s="84"/>
      <c r="F62" s="84"/>
      <c r="G62" s="84"/>
      <c r="H62" s="84"/>
      <c r="I62" s="84"/>
      <c r="J62" s="84"/>
      <c r="K62" s="84"/>
      <c r="L62" s="85"/>
    </row>
    <row r="63" spans="2:12" x14ac:dyDescent="0.25">
      <c r="B63" s="39"/>
      <c r="C63" s="40"/>
      <c r="D63" s="40"/>
      <c r="E63" s="40"/>
      <c r="F63" s="40"/>
      <c r="G63" s="40"/>
      <c r="H63" s="40"/>
      <c r="I63" s="40"/>
      <c r="J63" s="40"/>
      <c r="K63" s="40"/>
      <c r="L63" s="41"/>
    </row>
    <row r="64" spans="2:12" x14ac:dyDescent="0.25">
      <c r="B64" s="80" t="s">
        <v>9</v>
      </c>
      <c r="C64" s="81"/>
      <c r="D64" s="81"/>
      <c r="E64" s="81"/>
      <c r="F64" s="81"/>
      <c r="G64" s="81"/>
      <c r="H64" s="81"/>
      <c r="I64" s="81"/>
      <c r="J64" s="81"/>
      <c r="K64" s="81"/>
      <c r="L64" s="82"/>
    </row>
    <row r="65" spans="2:12" x14ac:dyDescent="0.25">
      <c r="B65" s="39"/>
      <c r="C65" s="40"/>
      <c r="D65" s="40"/>
      <c r="E65" s="40"/>
      <c r="F65" s="40"/>
      <c r="G65" s="40"/>
      <c r="H65" s="40"/>
      <c r="I65" s="40"/>
      <c r="J65" s="40"/>
      <c r="K65" s="40"/>
      <c r="L65" s="41"/>
    </row>
    <row r="66" spans="2:12" x14ac:dyDescent="0.25">
      <c r="B66" s="80" t="s">
        <v>10</v>
      </c>
      <c r="C66" s="81"/>
      <c r="D66" s="81"/>
      <c r="E66" s="81"/>
      <c r="F66" s="81"/>
      <c r="G66" s="81"/>
      <c r="H66" s="81"/>
      <c r="I66" s="81"/>
      <c r="J66" s="81"/>
      <c r="K66" s="81"/>
      <c r="L66" s="82"/>
    </row>
    <row r="67" spans="2:12" x14ac:dyDescent="0.25">
      <c r="B67" s="39"/>
      <c r="C67" s="40"/>
      <c r="D67" s="40"/>
      <c r="E67" s="40"/>
      <c r="F67" s="40"/>
      <c r="G67" s="40"/>
      <c r="H67" s="40"/>
      <c r="I67" s="40"/>
      <c r="J67" s="40"/>
      <c r="K67" s="40"/>
      <c r="L67" s="41"/>
    </row>
    <row r="68" spans="2:12" x14ac:dyDescent="0.25">
      <c r="B68" s="74" t="s">
        <v>11</v>
      </c>
      <c r="C68" s="75"/>
      <c r="D68" s="75"/>
      <c r="E68" s="75"/>
      <c r="F68" s="75"/>
      <c r="G68" s="75"/>
      <c r="H68" s="75"/>
      <c r="I68" s="75"/>
      <c r="J68" s="75"/>
      <c r="K68" s="75"/>
      <c r="L68" s="76"/>
    </row>
    <row r="69" spans="2:12" x14ac:dyDescent="0.25">
      <c r="B69" s="74"/>
      <c r="C69" s="75"/>
      <c r="D69" s="75"/>
      <c r="E69" s="75"/>
      <c r="F69" s="75"/>
      <c r="G69" s="75"/>
      <c r="H69" s="75"/>
      <c r="I69" s="75"/>
      <c r="J69" s="75"/>
      <c r="K69" s="75"/>
      <c r="L69" s="76"/>
    </row>
    <row r="70" spans="2:12" x14ac:dyDescent="0.25">
      <c r="B70" s="42"/>
      <c r="C70" s="40"/>
      <c r="D70" s="40"/>
      <c r="E70" s="40"/>
      <c r="F70" s="40"/>
      <c r="G70" s="40"/>
      <c r="H70" s="40"/>
      <c r="I70" s="40"/>
      <c r="J70" s="40"/>
      <c r="K70" s="40"/>
      <c r="L70" s="41"/>
    </row>
    <row r="71" spans="2:12" x14ac:dyDescent="0.25">
      <c r="B71" s="80" t="s">
        <v>12</v>
      </c>
      <c r="C71" s="81"/>
      <c r="D71" s="81"/>
      <c r="E71" s="81"/>
      <c r="F71" s="81"/>
      <c r="G71" s="81"/>
      <c r="H71" s="81"/>
      <c r="I71" s="81"/>
      <c r="J71" s="81"/>
      <c r="K71" s="81"/>
      <c r="L71" s="82"/>
    </row>
    <row r="72" spans="2:12" x14ac:dyDescent="0.25">
      <c r="B72" s="39"/>
      <c r="C72" s="40"/>
      <c r="D72" s="40"/>
      <c r="E72" s="40"/>
      <c r="F72" s="40"/>
      <c r="G72" s="40"/>
      <c r="H72" s="40"/>
      <c r="I72" s="40"/>
      <c r="J72" s="40"/>
      <c r="K72" s="40"/>
      <c r="L72" s="41"/>
    </row>
    <row r="73" spans="2:12" x14ac:dyDescent="0.25">
      <c r="B73" s="74" t="s">
        <v>8</v>
      </c>
      <c r="C73" s="75"/>
      <c r="D73" s="75"/>
      <c r="E73" s="75"/>
      <c r="F73" s="75"/>
      <c r="G73" s="75"/>
      <c r="H73" s="75"/>
      <c r="I73" s="75"/>
      <c r="J73" s="75"/>
      <c r="K73" s="75"/>
      <c r="L73" s="76"/>
    </row>
    <row r="74" spans="2:12" x14ac:dyDescent="0.25">
      <c r="B74" s="74"/>
      <c r="C74" s="75"/>
      <c r="D74" s="75"/>
      <c r="E74" s="75"/>
      <c r="F74" s="75"/>
      <c r="G74" s="75"/>
      <c r="H74" s="75"/>
      <c r="I74" s="75"/>
      <c r="J74" s="75"/>
      <c r="K74" s="75"/>
      <c r="L74" s="76"/>
    </row>
    <row r="75" spans="2:12" x14ac:dyDescent="0.25">
      <c r="B75" s="42"/>
      <c r="C75" s="40"/>
      <c r="D75" s="40"/>
      <c r="E75" s="40"/>
      <c r="F75" s="40"/>
      <c r="G75" s="40"/>
      <c r="H75" s="40"/>
      <c r="I75" s="40"/>
      <c r="J75" s="40"/>
      <c r="K75" s="40"/>
      <c r="L75" s="41"/>
    </row>
    <row r="76" spans="2:12" ht="15.75" thickBot="1" x14ac:dyDescent="0.3">
      <c r="B76" s="77" t="s">
        <v>7</v>
      </c>
      <c r="C76" s="78"/>
      <c r="D76" s="78"/>
      <c r="E76" s="78"/>
      <c r="F76" s="78"/>
      <c r="G76" s="78"/>
      <c r="H76" s="78"/>
      <c r="I76" s="78"/>
      <c r="J76" s="78"/>
      <c r="K76" s="78"/>
      <c r="L76" s="79"/>
    </row>
  </sheetData>
  <mergeCells count="14">
    <mergeCell ref="B3:L9"/>
    <mergeCell ref="B1:L1"/>
    <mergeCell ref="B68:L69"/>
    <mergeCell ref="B76:L76"/>
    <mergeCell ref="B73:L74"/>
    <mergeCell ref="E30:L31"/>
    <mergeCell ref="E33:L34"/>
    <mergeCell ref="B64:L64"/>
    <mergeCell ref="B66:L66"/>
    <mergeCell ref="B71:L71"/>
    <mergeCell ref="B62:L62"/>
    <mergeCell ref="B12:H18"/>
    <mergeCell ref="E26:L26"/>
    <mergeCell ref="E28:L28"/>
  </mergeCells>
  <pageMargins left="0.7" right="0.7" top="0.75" bottom="0.75" header="0.3" footer="0.3"/>
  <pageSetup paperSize="9"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abSelected="1" workbookViewId="0">
      <selection activeCell="L19" sqref="L19"/>
    </sheetView>
  </sheetViews>
  <sheetFormatPr defaultRowHeight="15" x14ac:dyDescent="0.25"/>
  <cols>
    <col min="1" max="1" width="33.5703125" bestFit="1" customWidth="1"/>
    <col min="3" max="3" width="20.5703125" bestFit="1" customWidth="1"/>
    <col min="4" max="6" width="10.85546875" bestFit="1" customWidth="1"/>
    <col min="7" max="7" width="11.140625" bestFit="1" customWidth="1"/>
    <col min="8" max="10" width="6.85546875" bestFit="1" customWidth="1"/>
    <col min="11" max="11" width="14" bestFit="1" customWidth="1"/>
    <col min="12" max="14" width="10.42578125" bestFit="1" customWidth="1"/>
    <col min="15" max="15" width="7.5703125" bestFit="1" customWidth="1"/>
  </cols>
  <sheetData>
    <row r="1" spans="1:15" x14ac:dyDescent="0.25">
      <c r="A1" t="s">
        <v>28</v>
      </c>
    </row>
    <row r="3" spans="1:15" x14ac:dyDescent="0.25">
      <c r="C3" s="22" t="s">
        <v>27</v>
      </c>
      <c r="D3" s="22">
        <v>4</v>
      </c>
    </row>
    <row r="4" spans="1:15" x14ac:dyDescent="0.25">
      <c r="D4" s="90" t="s">
        <v>26</v>
      </c>
      <c r="E4" s="90"/>
      <c r="F4" s="90"/>
      <c r="G4" s="25"/>
      <c r="H4" s="25"/>
      <c r="I4" s="25"/>
      <c r="J4" s="25"/>
      <c r="K4" s="1"/>
      <c r="L4" s="24"/>
      <c r="M4" s="24"/>
      <c r="N4" s="1"/>
    </row>
    <row r="5" spans="1:15" x14ac:dyDescent="0.25">
      <c r="C5" s="23"/>
      <c r="D5" s="22" t="s">
        <v>0</v>
      </c>
      <c r="E5" s="22" t="s">
        <v>1</v>
      </c>
      <c r="F5" s="22" t="s">
        <v>2</v>
      </c>
      <c r="G5" s="21" t="s">
        <v>25</v>
      </c>
      <c r="H5" s="20" t="s">
        <v>24</v>
      </c>
      <c r="I5" s="20" t="s">
        <v>23</v>
      </c>
      <c r="J5" s="20" t="s">
        <v>22</v>
      </c>
      <c r="K5" s="20" t="s">
        <v>21</v>
      </c>
      <c r="L5" s="20" t="s">
        <v>20</v>
      </c>
      <c r="M5" s="20" t="s">
        <v>19</v>
      </c>
      <c r="N5" s="20" t="s">
        <v>18</v>
      </c>
      <c r="O5" s="20" t="s">
        <v>17</v>
      </c>
    </row>
    <row r="6" spans="1:15" x14ac:dyDescent="0.25">
      <c r="C6" s="18" t="s">
        <v>3</v>
      </c>
      <c r="D6" s="17">
        <v>500</v>
      </c>
      <c r="E6" s="17">
        <v>420</v>
      </c>
      <c r="F6" s="17">
        <v>360</v>
      </c>
      <c r="G6" s="16">
        <v>230</v>
      </c>
      <c r="H6" s="15">
        <v>20</v>
      </c>
      <c r="I6" s="15">
        <v>90</v>
      </c>
      <c r="J6" s="15">
        <v>120</v>
      </c>
      <c r="K6" s="26">
        <f>SUM(H6:J6)</f>
        <v>230</v>
      </c>
      <c r="L6" s="14">
        <f>IF(MOD(H6,$D$3)&gt;0,INT(H6/$D$3)+1,INT(H6/$D$3))</f>
        <v>5</v>
      </c>
      <c r="M6" s="14">
        <f t="shared" ref="M6:N8" si="0">IF(MOD(I6,$D$3)&gt;0,INT(I6/$D$3)+1,INT(I6/$D$3))</f>
        <v>23</v>
      </c>
      <c r="N6" s="14">
        <f t="shared" si="0"/>
        <v>30</v>
      </c>
      <c r="O6" s="13">
        <f>SUMPRODUCT(L6:N6,D6:F6)</f>
        <v>22960</v>
      </c>
    </row>
    <row r="7" spans="1:15" x14ac:dyDescent="0.25">
      <c r="C7" s="18" t="s">
        <v>4</v>
      </c>
      <c r="D7" s="19">
        <v>340</v>
      </c>
      <c r="E7" s="17">
        <v>380</v>
      </c>
      <c r="F7" s="17">
        <v>275</v>
      </c>
      <c r="G7" s="16">
        <v>95</v>
      </c>
      <c r="H7" s="15">
        <v>95</v>
      </c>
      <c r="I7" s="15">
        <v>0</v>
      </c>
      <c r="J7" s="15">
        <v>0</v>
      </c>
      <c r="K7" s="26">
        <f>SUM(H7:J7)</f>
        <v>95</v>
      </c>
      <c r="L7" s="14">
        <f t="shared" ref="L7:L8" si="1">IF(MOD(H7,$D$3)&gt;0,INT(H7/$D$3)+1,INT(H7/$D$3))</f>
        <v>24</v>
      </c>
      <c r="M7" s="14">
        <f t="shared" si="0"/>
        <v>0</v>
      </c>
      <c r="N7" s="14">
        <f t="shared" si="0"/>
        <v>0</v>
      </c>
      <c r="O7" s="13">
        <f>SUMPRODUCT(L7:N7,D7:F7)</f>
        <v>8160</v>
      </c>
    </row>
    <row r="8" spans="1:15" x14ac:dyDescent="0.25">
      <c r="C8" s="18" t="s">
        <v>5</v>
      </c>
      <c r="D8" s="17">
        <v>190</v>
      </c>
      <c r="E8" s="17">
        <v>230</v>
      </c>
      <c r="F8" s="17">
        <v>250</v>
      </c>
      <c r="G8" s="16">
        <v>190</v>
      </c>
      <c r="H8" s="15">
        <v>190</v>
      </c>
      <c r="I8" s="15">
        <v>0</v>
      </c>
      <c r="J8" s="15">
        <v>0</v>
      </c>
      <c r="K8" s="26">
        <f>SUM(H8:J8)</f>
        <v>190</v>
      </c>
      <c r="L8" s="14">
        <f t="shared" si="1"/>
        <v>48</v>
      </c>
      <c r="M8" s="14">
        <f t="shared" si="0"/>
        <v>0</v>
      </c>
      <c r="N8" s="14">
        <f t="shared" si="0"/>
        <v>0</v>
      </c>
      <c r="O8" s="13">
        <f>SUMPRODUCT(L8:N8,D8:F8)</f>
        <v>9120</v>
      </c>
    </row>
    <row r="9" spans="1:15" ht="15.75" thickBot="1" x14ac:dyDescent="0.3">
      <c r="D9" s="12"/>
      <c r="E9" s="12"/>
      <c r="F9" s="12"/>
      <c r="H9" s="27">
        <f>SUM(H6:H8)</f>
        <v>305</v>
      </c>
      <c r="I9" s="27">
        <f>SUM(I6:I8)</f>
        <v>90</v>
      </c>
      <c r="J9" s="27">
        <f t="shared" ref="J9" si="2">SUM(J6:J8)</f>
        <v>120</v>
      </c>
      <c r="K9" s="9"/>
      <c r="L9" s="9"/>
      <c r="M9" s="8"/>
      <c r="N9" s="8"/>
      <c r="O9" s="7">
        <f>SUM(O6:O8)</f>
        <v>40240</v>
      </c>
    </row>
    <row r="10" spans="1:15" x14ac:dyDescent="0.25">
      <c r="G10" s="11" t="s">
        <v>16</v>
      </c>
      <c r="H10" s="10">
        <v>430</v>
      </c>
      <c r="I10" s="10">
        <v>90</v>
      </c>
      <c r="J10" s="10">
        <v>120</v>
      </c>
      <c r="M10" s="6"/>
    </row>
    <row r="11" spans="1:15" x14ac:dyDescent="0.25">
      <c r="C11" s="5"/>
      <c r="D11" s="4"/>
      <c r="E11" s="4"/>
      <c r="F11" s="4"/>
    </row>
    <row r="12" spans="1:15" x14ac:dyDescent="0.25">
      <c r="C12" s="3"/>
      <c r="D12" s="2"/>
      <c r="E12" s="2"/>
      <c r="F12" s="2"/>
    </row>
    <row r="13" spans="1:15" x14ac:dyDescent="0.25">
      <c r="C13" s="1"/>
      <c r="D13" s="1"/>
      <c r="E13" s="1"/>
      <c r="F13" s="1"/>
    </row>
  </sheetData>
  <mergeCells count="1">
    <mergeCell ref="D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27"/>
  <sheetViews>
    <sheetView workbookViewId="0"/>
  </sheetViews>
  <sheetFormatPr defaultColWidth="15.7109375" defaultRowHeight="15" x14ac:dyDescent="0.25"/>
  <cols>
    <col min="1" max="16384" width="15.7109375" style="28"/>
  </cols>
  <sheetData>
    <row r="1" spans="1:204" x14ac:dyDescent="0.25">
      <c r="A1" s="28" t="s">
        <v>83</v>
      </c>
      <c r="B1" s="31">
        <f>Sheet2!$O$9</f>
        <v>40240</v>
      </c>
      <c r="C1" s="32"/>
      <c r="D1" s="32"/>
      <c r="E1" s="30"/>
      <c r="F1" s="28" t="s">
        <v>117</v>
      </c>
      <c r="I1" s="28" t="s">
        <v>74</v>
      </c>
      <c r="J1" s="30">
        <v>4</v>
      </c>
      <c r="L1" s="28" t="s">
        <v>71</v>
      </c>
      <c r="M1" s="30" t="b">
        <v>1</v>
      </c>
      <c r="O1" s="28" t="s">
        <v>66</v>
      </c>
      <c r="Y1" s="28" t="s">
        <v>85</v>
      </c>
      <c r="AA1" s="28" t="s">
        <v>125</v>
      </c>
      <c r="AD1" s="28" t="s">
        <v>100</v>
      </c>
    </row>
    <row r="2" spans="1:204" x14ac:dyDescent="0.25">
      <c r="A2" s="28" t="s">
        <v>84</v>
      </c>
      <c r="B2" s="31">
        <v>1</v>
      </c>
      <c r="C2" s="31">
        <v>0</v>
      </c>
      <c r="F2" s="28" t="s">
        <v>118</v>
      </c>
      <c r="G2" s="31" t="b">
        <v>0</v>
      </c>
      <c r="H2" s="31"/>
      <c r="I2" s="28" t="s">
        <v>64</v>
      </c>
      <c r="J2" s="30"/>
      <c r="L2" s="28" t="s">
        <v>111</v>
      </c>
      <c r="M2" s="32"/>
      <c r="O2" s="28" t="s">
        <v>67</v>
      </c>
      <c r="P2" s="30"/>
      <c r="R2" s="28" t="s">
        <v>75</v>
      </c>
      <c r="S2" s="33" t="s">
        <v>132</v>
      </c>
      <c r="U2" s="28" t="s">
        <v>81</v>
      </c>
      <c r="V2" s="30"/>
      <c r="X2" s="28" t="s">
        <v>86</v>
      </c>
      <c r="Y2" s="31">
        <v>0</v>
      </c>
      <c r="AA2" s="28" t="s">
        <v>126</v>
      </c>
      <c r="AB2" s="31">
        <v>0</v>
      </c>
      <c r="AD2" s="28" t="s">
        <v>101</v>
      </c>
      <c r="AE2" s="31" t="b">
        <v>0</v>
      </c>
    </row>
    <row r="3" spans="1:204" x14ac:dyDescent="0.25">
      <c r="A3" s="28" t="s">
        <v>96</v>
      </c>
      <c r="B3" s="31" t="b">
        <v>0</v>
      </c>
      <c r="C3" s="31">
        <v>1000</v>
      </c>
      <c r="F3" s="28" t="s">
        <v>119</v>
      </c>
      <c r="G3" s="31" t="b">
        <v>0</v>
      </c>
      <c r="H3" s="31"/>
      <c r="I3" s="28" t="s">
        <v>65</v>
      </c>
      <c r="J3" s="36">
        <v>800</v>
      </c>
      <c r="L3" s="28" t="s">
        <v>110</v>
      </c>
      <c r="M3" s="32"/>
      <c r="N3" s="32"/>
      <c r="O3" s="28" t="s">
        <v>68</v>
      </c>
      <c r="P3" s="30"/>
      <c r="R3" s="28" t="s">
        <v>76</v>
      </c>
      <c r="S3" s="33" t="s">
        <v>148</v>
      </c>
      <c r="U3" s="28" t="s">
        <v>82</v>
      </c>
      <c r="V3" s="30"/>
      <c r="X3" s="28" t="s">
        <v>87</v>
      </c>
      <c r="Y3" s="31">
        <v>0.1</v>
      </c>
      <c r="AA3" s="28" t="s">
        <v>127</v>
      </c>
      <c r="AB3" s="30"/>
      <c r="AD3" s="28" t="s">
        <v>102</v>
      </c>
      <c r="AE3" s="31">
        <v>10000</v>
      </c>
    </row>
    <row r="4" spans="1:204" x14ac:dyDescent="0.25">
      <c r="A4" s="28" t="s">
        <v>98</v>
      </c>
      <c r="B4" s="31" t="b">
        <v>0</v>
      </c>
      <c r="C4" s="31">
        <v>5</v>
      </c>
      <c r="D4" s="31">
        <v>2</v>
      </c>
      <c r="F4" s="28" t="s">
        <v>120</v>
      </c>
      <c r="G4" s="31" t="b">
        <v>0</v>
      </c>
      <c r="H4" s="31"/>
      <c r="L4" s="28" t="s">
        <v>93</v>
      </c>
      <c r="M4" s="32"/>
      <c r="O4" s="28" t="s">
        <v>69</v>
      </c>
      <c r="P4" s="30"/>
      <c r="R4" s="28" t="s">
        <v>77</v>
      </c>
      <c r="S4" s="33" t="s">
        <v>133</v>
      </c>
      <c r="X4" s="28" t="s">
        <v>88</v>
      </c>
      <c r="Y4" s="31">
        <v>0.5</v>
      </c>
      <c r="AA4" s="28" t="s">
        <v>128</v>
      </c>
      <c r="AB4" s="30"/>
      <c r="AD4" s="28" t="s">
        <v>103</v>
      </c>
      <c r="AE4" s="31" t="b">
        <v>0</v>
      </c>
    </row>
    <row r="5" spans="1:204" x14ac:dyDescent="0.25">
      <c r="A5" s="28" t="s">
        <v>99</v>
      </c>
      <c r="B5" s="31" t="b">
        <v>1</v>
      </c>
      <c r="C5" s="31">
        <v>20000</v>
      </c>
      <c r="D5" s="31">
        <v>0.01</v>
      </c>
      <c r="E5" s="31" t="b">
        <v>1</v>
      </c>
      <c r="F5" s="28" t="s">
        <v>121</v>
      </c>
      <c r="G5" s="31" t="b">
        <v>0</v>
      </c>
      <c r="H5" s="31"/>
      <c r="L5" s="28" t="s">
        <v>94</v>
      </c>
      <c r="M5" s="32"/>
      <c r="O5" s="28" t="s">
        <v>70</v>
      </c>
      <c r="P5" s="30"/>
      <c r="R5" s="28" t="s">
        <v>78</v>
      </c>
      <c r="S5" s="33" t="s">
        <v>150</v>
      </c>
      <c r="X5" s="28" t="s">
        <v>89</v>
      </c>
      <c r="Y5" s="31" t="s">
        <v>131</v>
      </c>
      <c r="AA5" s="28" t="s">
        <v>129</v>
      </c>
      <c r="AB5" s="30"/>
      <c r="AD5" s="28" t="s">
        <v>104</v>
      </c>
      <c r="AE5" s="31">
        <v>15</v>
      </c>
    </row>
    <row r="6" spans="1:204" x14ac:dyDescent="0.25">
      <c r="A6" s="28" t="s">
        <v>97</v>
      </c>
      <c r="B6" s="31" t="b">
        <v>0</v>
      </c>
      <c r="C6" s="31"/>
      <c r="F6" s="28" t="s">
        <v>122</v>
      </c>
      <c r="G6" s="31" t="b">
        <v>0</v>
      </c>
      <c r="H6" s="31"/>
      <c r="L6" s="28" t="s">
        <v>123</v>
      </c>
      <c r="M6" s="32"/>
      <c r="N6" s="32"/>
      <c r="R6" s="28" t="s">
        <v>79</v>
      </c>
      <c r="S6" s="30"/>
      <c r="X6" s="28" t="s">
        <v>90</v>
      </c>
      <c r="Y6" s="32"/>
      <c r="AA6" s="28" t="s">
        <v>130</v>
      </c>
      <c r="AB6" s="30"/>
      <c r="AD6" s="28" t="s">
        <v>105</v>
      </c>
      <c r="AE6" s="31">
        <v>2</v>
      </c>
    </row>
    <row r="7" spans="1:204" x14ac:dyDescent="0.25">
      <c r="A7" s="28" t="s">
        <v>91</v>
      </c>
      <c r="B7" s="31">
        <v>50</v>
      </c>
      <c r="L7" s="28" t="s">
        <v>124</v>
      </c>
      <c r="M7" s="32"/>
      <c r="N7" s="32"/>
      <c r="R7" s="28" t="s">
        <v>80</v>
      </c>
      <c r="S7" s="30"/>
      <c r="AD7" s="28" t="s">
        <v>106</v>
      </c>
      <c r="AE7" s="31" t="b">
        <v>1</v>
      </c>
    </row>
    <row r="8" spans="1:204" x14ac:dyDescent="0.25">
      <c r="A8" s="28" t="s">
        <v>29</v>
      </c>
      <c r="B8" s="28" t="s">
        <v>29</v>
      </c>
      <c r="F8" s="28" t="s">
        <v>92</v>
      </c>
      <c r="G8" s="31" t="b">
        <v>1</v>
      </c>
      <c r="H8" s="31">
        <v>1</v>
      </c>
      <c r="AD8" s="28" t="s">
        <v>107</v>
      </c>
      <c r="AE8" s="31">
        <v>10000</v>
      </c>
    </row>
    <row r="9" spans="1:204" x14ac:dyDescent="0.25">
      <c r="A9" s="28" t="s">
        <v>116</v>
      </c>
      <c r="B9" s="31">
        <v>3</v>
      </c>
      <c r="F9" s="28" t="s">
        <v>113</v>
      </c>
      <c r="G9" s="31" t="b">
        <v>0</v>
      </c>
      <c r="AD9" s="28" t="s">
        <v>108</v>
      </c>
      <c r="AE9" s="31">
        <v>0.01</v>
      </c>
    </row>
    <row r="10" spans="1:204" x14ac:dyDescent="0.25">
      <c r="A10" s="28" t="s">
        <v>95</v>
      </c>
      <c r="B10" s="31" t="b">
        <v>0</v>
      </c>
      <c r="AD10" s="28" t="s">
        <v>109</v>
      </c>
      <c r="AE10" s="31" t="b">
        <v>1</v>
      </c>
    </row>
    <row r="11" spans="1:204" x14ac:dyDescent="0.25">
      <c r="A11" s="28" t="s">
        <v>112</v>
      </c>
      <c r="B11" s="31" t="b">
        <v>1</v>
      </c>
    </row>
    <row r="12" spans="1:204" x14ac:dyDescent="0.25">
      <c r="A12" s="28" t="s">
        <v>115</v>
      </c>
      <c r="B12" s="31" t="b">
        <v>0</v>
      </c>
      <c r="F12" s="28" t="s">
        <v>114</v>
      </c>
      <c r="G12" s="31">
        <v>2</v>
      </c>
    </row>
    <row r="14" spans="1:204" ht="15.75" thickBot="1" x14ac:dyDescent="0.3">
      <c r="A14" s="28" t="s">
        <v>72</v>
      </c>
      <c r="B14" s="30">
        <v>1</v>
      </c>
      <c r="AX14" s="28" t="s">
        <v>73</v>
      </c>
      <c r="AY14" s="30">
        <v>2</v>
      </c>
    </row>
    <row r="15" spans="1:204" s="29" customFormat="1" ht="15.75" thickTop="1" x14ac:dyDescent="0.25">
      <c r="A15" s="29" t="s">
        <v>30</v>
      </c>
      <c r="B15" s="29" t="s">
        <v>31</v>
      </c>
      <c r="C15" s="29" t="s">
        <v>32</v>
      </c>
      <c r="D15" s="29" t="s">
        <v>33</v>
      </c>
      <c r="E15" s="29" t="s">
        <v>34</v>
      </c>
      <c r="F15" s="29" t="s">
        <v>35</v>
      </c>
      <c r="G15" s="29" t="s">
        <v>36</v>
      </c>
      <c r="H15" s="29" t="s">
        <v>37</v>
      </c>
      <c r="I15" s="29" t="s">
        <v>38</v>
      </c>
      <c r="J15" s="29" t="s">
        <v>39</v>
      </c>
      <c r="K15" s="29" t="s">
        <v>40</v>
      </c>
      <c r="AX15" s="29" t="s">
        <v>41</v>
      </c>
      <c r="AY15" s="29" t="s">
        <v>42</v>
      </c>
      <c r="AZ15" s="29" t="s">
        <v>43</v>
      </c>
      <c r="BA15" s="29" t="s">
        <v>33</v>
      </c>
      <c r="BB15" s="29" t="s">
        <v>44</v>
      </c>
      <c r="BC15" s="29" t="s">
        <v>45</v>
      </c>
      <c r="BD15" s="29" t="s">
        <v>46</v>
      </c>
      <c r="BE15" s="29" t="s">
        <v>47</v>
      </c>
      <c r="BF15" s="29" t="s">
        <v>48</v>
      </c>
      <c r="BG15" s="29" t="s">
        <v>49</v>
      </c>
      <c r="BH15" s="29" t="s">
        <v>50</v>
      </c>
      <c r="BI15" s="29" t="s">
        <v>51</v>
      </c>
      <c r="BJ15" s="29" t="s">
        <v>52</v>
      </c>
      <c r="BK15" s="29" t="s">
        <v>53</v>
      </c>
      <c r="BL15" s="29" t="s">
        <v>54</v>
      </c>
      <c r="BM15" s="29" t="s">
        <v>55</v>
      </c>
      <c r="BN15" s="29" t="s">
        <v>56</v>
      </c>
      <c r="BO15" s="29" t="s">
        <v>57</v>
      </c>
      <c r="BP15" s="29" t="s">
        <v>58</v>
      </c>
      <c r="BQ15" s="29" t="s">
        <v>59</v>
      </c>
      <c r="BR15" s="29" t="s">
        <v>60</v>
      </c>
      <c r="BS15" s="29" t="s">
        <v>61</v>
      </c>
      <c r="BT15" s="29" t="s">
        <v>62</v>
      </c>
      <c r="BU15" s="29" t="s">
        <v>63</v>
      </c>
    </row>
    <row r="16" spans="1:204" x14ac:dyDescent="0.25">
      <c r="A16" s="28" t="s">
        <v>145</v>
      </c>
      <c r="B16" s="28">
        <v>0.1</v>
      </c>
      <c r="C16" s="28">
        <v>0.5</v>
      </c>
      <c r="D16" s="34" t="s">
        <v>146</v>
      </c>
      <c r="G16" s="28">
        <v>1</v>
      </c>
      <c r="H16" s="28" t="e">
        <f>Sheet2!$H$6:$J$8</f>
        <v>#VALUE!</v>
      </c>
      <c r="I16" s="28">
        <v>0</v>
      </c>
      <c r="J16" s="28">
        <v>800</v>
      </c>
      <c r="K16" s="28" t="s">
        <v>147</v>
      </c>
      <c r="L16" s="28">
        <v>0</v>
      </c>
      <c r="M16" s="28" t="b">
        <v>0</v>
      </c>
      <c r="AX16" s="28">
        <v>2</v>
      </c>
      <c r="AY16" s="28">
        <v>1</v>
      </c>
      <c r="BB16" s="28">
        <v>0</v>
      </c>
      <c r="BC16" s="28">
        <v>6</v>
      </c>
      <c r="BD16" s="28" t="e">
        <f>Sheet2!$H$9:$J$9</f>
        <v>#VALUE!</v>
      </c>
      <c r="BE16" s="28">
        <v>2</v>
      </c>
      <c r="BF16" s="28" t="e">
        <f>Sheet2!$H$10:$J$10</f>
        <v>#VALUE!</v>
      </c>
      <c r="BK16" s="28">
        <v>-1</v>
      </c>
      <c r="BM16" s="28" t="b">
        <v>0</v>
      </c>
      <c r="BN16" s="28" t="b">
        <v>0</v>
      </c>
      <c r="GV16" s="34"/>
    </row>
    <row r="17" spans="1:213" x14ac:dyDescent="0.25">
      <c r="A17" s="28" t="s">
        <v>134</v>
      </c>
      <c r="AX17" s="28">
        <v>2</v>
      </c>
      <c r="AY17" s="28">
        <v>1</v>
      </c>
      <c r="BB17" s="28">
        <v>0</v>
      </c>
      <c r="BC17" s="28">
        <v>6</v>
      </c>
      <c r="BD17" s="35" t="e">
        <f>Sheet2!$K$6:$K$8</f>
        <v>#VALUE!</v>
      </c>
      <c r="BE17" s="28">
        <v>4</v>
      </c>
      <c r="BF17" s="28" t="e">
        <f>Sheet2!$G$6:$G$8</f>
        <v>#VALUE!</v>
      </c>
      <c r="BK17" s="28">
        <v>-1</v>
      </c>
      <c r="BM17" s="28" t="b">
        <v>0</v>
      </c>
      <c r="BN17" s="28" t="b">
        <v>0</v>
      </c>
      <c r="GV17" s="34"/>
    </row>
    <row r="18" spans="1:213" x14ac:dyDescent="0.25">
      <c r="A18" s="28" t="s">
        <v>135</v>
      </c>
      <c r="GV18" s="34"/>
    </row>
    <row r="19" spans="1:213" x14ac:dyDescent="0.25">
      <c r="A19" s="28" t="s">
        <v>136</v>
      </c>
      <c r="GV19" s="34"/>
      <c r="GY19" s="35"/>
      <c r="HE19" s="35"/>
    </row>
    <row r="20" spans="1:213" x14ac:dyDescent="0.25">
      <c r="A20" s="28" t="s">
        <v>137</v>
      </c>
      <c r="GV20" s="34"/>
      <c r="GY20" s="35"/>
      <c r="HE20" s="35"/>
    </row>
    <row r="21" spans="1:213" x14ac:dyDescent="0.25">
      <c r="A21" s="28" t="s">
        <v>138</v>
      </c>
      <c r="GV21" s="34"/>
      <c r="GY21" s="35"/>
      <c r="HE21" s="35"/>
    </row>
    <row r="22" spans="1:213" x14ac:dyDescent="0.25">
      <c r="A22" s="28" t="s">
        <v>139</v>
      </c>
    </row>
    <row r="23" spans="1:213" x14ac:dyDescent="0.25">
      <c r="A23" s="28" t="s">
        <v>140</v>
      </c>
    </row>
    <row r="24" spans="1:213" x14ac:dyDescent="0.25">
      <c r="A24" s="28" t="s">
        <v>141</v>
      </c>
    </row>
    <row r="25" spans="1:213" x14ac:dyDescent="0.25">
      <c r="A25" s="28" t="s">
        <v>142</v>
      </c>
    </row>
    <row r="26" spans="1:213" x14ac:dyDescent="0.25">
      <c r="A26" s="28" t="s">
        <v>143</v>
      </c>
    </row>
    <row r="27" spans="1:213" x14ac:dyDescent="0.25">
      <c r="A27" s="28"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heetViews>
  <sheetFormatPr defaultRowHeight="15" x14ac:dyDescent="0.25"/>
  <sheetData>
    <row r="3" spans="3:3" x14ac:dyDescent="0.25">
      <c r="C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ev_HiddenInfo</vt:lpstr>
      <vt:lpstr>_PalUtilTempWorksheet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Alves Abreu</dc:creator>
  <cp:lastModifiedBy>Felipe Coelho</cp:lastModifiedBy>
  <cp:lastPrinted>2016-12-13T14:39:29Z</cp:lastPrinted>
  <dcterms:created xsi:type="dcterms:W3CDTF">2016-12-12T14:33:30Z</dcterms:created>
  <dcterms:modified xsi:type="dcterms:W3CDTF">2019-07-26T14:18:25Z</dcterms:modified>
</cp:coreProperties>
</file>