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orges\Downloads\"/>
    </mc:Choice>
  </mc:AlternateContent>
  <bookViews>
    <workbookView xWindow="0" yWindow="0" windowWidth="28800" windowHeight="12300" activeTab="1"/>
  </bookViews>
  <sheets>
    <sheet name="Evolver Exercicio Fabrica" sheetId="1" r:id="rId1"/>
    <sheet name="Evolver Exercicio Plantação" sheetId="6" r:id="rId2"/>
    <sheet name="ev_HiddenInfo" sheetId="5" state="hidden" r:id="rId3"/>
    <sheet name="_PalUtilTempWorksheet" sheetId="4" state="hidden" r:id="rId4"/>
  </sheets>
  <definedNames>
    <definedName name="solver_adj" localSheetId="0" hidden="1">'Evolver Exercicio Fabrica'!$B$15:$B$16</definedName>
    <definedName name="solver_adj" localSheetId="1" hidden="1">'Evolver Exercicio Plantação'!$B$14:$B$18</definedName>
    <definedName name="solver_cvg" localSheetId="0" hidden="1">0.0001</definedName>
    <definedName name="solver_cvg" localSheetId="1" hidden="1">0.001</definedName>
    <definedName name="solver_drv" localSheetId="0" hidden="1">1</definedName>
    <definedName name="solver_drv" localSheetId="1" hidden="1">2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'Evolver Exercicio Fabrica'!$B$15</definedName>
    <definedName name="solver_lhs1" localSheetId="1" hidden="1">'Evolver Exercicio Plantação'!$B$14</definedName>
    <definedName name="solver_lhs10" localSheetId="0" hidden="1">'Evolver Exercicio Fabrica'!$E$5</definedName>
    <definedName name="solver_lhs10" localSheetId="1" hidden="1">'Evolver Exercicio Plantação'!$B$21</definedName>
    <definedName name="solver_lhs11" localSheetId="0" hidden="1">'Evolver Exercicio Fabrica'!$E$5</definedName>
    <definedName name="solver_lhs11" localSheetId="1" hidden="1">'Evolver Exercicio Plantação'!$B$22</definedName>
    <definedName name="solver_lhs12" localSheetId="0" hidden="1">'Evolver Exercicio Fabrica'!$E$5</definedName>
    <definedName name="solver_lhs12" localSheetId="1" hidden="1">'Evolver Exercicio Plantação'!$B$22</definedName>
    <definedName name="solver_lhs13" localSheetId="0" hidden="1">'Evolver Exercicio Fabrica'!$F$3</definedName>
    <definedName name="solver_lhs13" localSheetId="1" hidden="1">'Evolver Exercicio Plantação'!$B$26</definedName>
    <definedName name="solver_lhs14" localSheetId="0" hidden="1">'Evolver Exercicio Fabrica'!$F$4</definedName>
    <definedName name="solver_lhs15" localSheetId="0" hidden="1">'Evolver Exercicio Fabrica'!$F$5</definedName>
    <definedName name="solver_lhs2" localSheetId="0" hidden="1">'Evolver Exercicio Fabrica'!$B$15</definedName>
    <definedName name="solver_lhs2" localSheetId="1" hidden="1">'Evolver Exercicio Plantação'!$B$14</definedName>
    <definedName name="solver_lhs3" localSheetId="0" hidden="1">'Evolver Exercicio Fabrica'!$B$15</definedName>
    <definedName name="solver_lhs3" localSheetId="1" hidden="1">'Evolver Exercicio Plantação'!$B$15</definedName>
    <definedName name="solver_lhs4" localSheetId="0" hidden="1">'Evolver Exercicio Fabrica'!$B$16</definedName>
    <definedName name="solver_lhs4" localSheetId="1" hidden="1">'Evolver Exercicio Plantação'!$B$16</definedName>
    <definedName name="solver_lhs5" localSheetId="0" hidden="1">'Evolver Exercicio Fabrica'!$B$16</definedName>
    <definedName name="solver_lhs5" localSheetId="1" hidden="1">'Evolver Exercicio Plantação'!$B$16</definedName>
    <definedName name="solver_lhs6" localSheetId="0" hidden="1">'Evolver Exercicio Fabrica'!$B$16</definedName>
    <definedName name="solver_lhs6" localSheetId="1" hidden="1">'Evolver Exercicio Plantação'!$B$17</definedName>
    <definedName name="solver_lhs7" localSheetId="0" hidden="1">'Evolver Exercicio Fabrica'!$F$15</definedName>
    <definedName name="solver_lhs7" localSheetId="1" hidden="1">'Evolver Exercicio Plantação'!$B$17</definedName>
    <definedName name="solver_lhs8" localSheetId="0" hidden="1">'Evolver Exercicio Fabrica'!$F$16</definedName>
    <definedName name="solver_lhs8" localSheetId="1" hidden="1">'Evolver Exercicio Plantação'!$B$18</definedName>
    <definedName name="solver_lhs9" localSheetId="0" hidden="1">'Evolver Exercicio Fabrica'!$F$17</definedName>
    <definedName name="solver_lhs9" localSheetId="1" hidden="1">'Evolver Exercicio Plantação'!$B$21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0.1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13</definedName>
    <definedName name="solver_nwt" localSheetId="0" hidden="1">1</definedName>
    <definedName name="solver_nwt" localSheetId="1" hidden="1">1</definedName>
    <definedName name="solver_opt" localSheetId="0" hidden="1">'Evolver Exercicio Fabrica'!$B$10</definedName>
    <definedName name="solver_opt" localSheetId="1" hidden="1">'Evolver Exercicio Plantação'!$B$12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10" localSheetId="0" hidden="1">1</definedName>
    <definedName name="solver_rel10" localSheetId="1" hidden="1">3</definedName>
    <definedName name="solver_rel11" localSheetId="0" hidden="1">4</definedName>
    <definedName name="solver_rel11" localSheetId="1" hidden="1">1</definedName>
    <definedName name="solver_rel12" localSheetId="0" hidden="1">3</definedName>
    <definedName name="solver_rel12" localSheetId="1" hidden="1">3</definedName>
    <definedName name="solver_rel13" localSheetId="0" hidden="1">1</definedName>
    <definedName name="solver_rel13" localSheetId="1" hidden="1">1</definedName>
    <definedName name="solver_rel14" localSheetId="0" hidden="1">1</definedName>
    <definedName name="solver_rel15" localSheetId="0" hidden="1">1</definedName>
    <definedName name="solver_rel2" localSheetId="0" hidden="1">4</definedName>
    <definedName name="solver_rel2" localSheetId="1" hidden="1">3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4</definedName>
    <definedName name="solver_rel5" localSheetId="1" hidden="1">3</definedName>
    <definedName name="solver_rel6" localSheetId="0" hidden="1">3</definedName>
    <definedName name="solver_rel6" localSheetId="1" hidden="1">1</definedName>
    <definedName name="solver_rel7" localSheetId="0" hidden="1">1</definedName>
    <definedName name="solver_rel7" localSheetId="1" hidden="1">3</definedName>
    <definedName name="solver_rel8" localSheetId="0" hidden="1">1</definedName>
    <definedName name="solver_rel8" localSheetId="1" hidden="1">1</definedName>
    <definedName name="solver_rel9" localSheetId="0" hidden="1">1</definedName>
    <definedName name="solver_rel9" localSheetId="1" hidden="1">1</definedName>
    <definedName name="solver_rhs1" localSheetId="0" hidden="1">15</definedName>
    <definedName name="solver_rhs1" localSheetId="1" hidden="1">1798</definedName>
    <definedName name="solver_rhs10" localSheetId="0" hidden="1">100</definedName>
    <definedName name="solver_rhs10" localSheetId="1" hidden="1">800</definedName>
    <definedName name="solver_rhs11" localSheetId="0" hidden="1">número inteiro</definedName>
    <definedName name="solver_rhs11" localSheetId="1" hidden="1">899</definedName>
    <definedName name="solver_rhs12" localSheetId="0" hidden="1">0</definedName>
    <definedName name="solver_rhs12" localSheetId="1" hidden="1">0</definedName>
    <definedName name="solver_rhs13" localSheetId="0" hidden="1">'Evolver Exercicio Fabrica'!$G$3</definedName>
    <definedName name="solver_rhs13" localSheetId="1" hidden="1">1798</definedName>
    <definedName name="solver_rhs14" localSheetId="0" hidden="1">'Evolver Exercicio Fabrica'!$G$4</definedName>
    <definedName name="solver_rhs15" localSheetId="0" hidden="1">'Evolver Exercicio Fabrica'!$G$5</definedName>
    <definedName name="solver_rhs2" localSheetId="0" hidden="1">integer</definedName>
    <definedName name="solver_rhs2" localSheetId="1" hidden="1">180</definedName>
    <definedName name="solver_rhs3" localSheetId="0" hidden="1">0</definedName>
    <definedName name="solver_rhs3" localSheetId="1" hidden="1">1798</definedName>
    <definedName name="solver_rhs4" localSheetId="0" hidden="1">15</definedName>
    <definedName name="solver_rhs4" localSheetId="1" hidden="1">1798</definedName>
    <definedName name="solver_rhs5" localSheetId="0" hidden="1">integer</definedName>
    <definedName name="solver_rhs5" localSheetId="1" hidden="1">360</definedName>
    <definedName name="solver_rhs6" localSheetId="0" hidden="1">0</definedName>
    <definedName name="solver_rhs6" localSheetId="1" hidden="1">10</definedName>
    <definedName name="solver_rhs7" localSheetId="0" hidden="1">'Evolver Exercicio Fabrica'!$G$15</definedName>
    <definedName name="solver_rhs7" localSheetId="1" hidden="1">0</definedName>
    <definedName name="solver_rhs8" localSheetId="0" hidden="1">'Evolver Exercicio Fabrica'!$G$16</definedName>
    <definedName name="solver_rhs8" localSheetId="1" hidden="1">1798</definedName>
    <definedName name="solver_rhs9" localSheetId="0" hidden="1">'Evolver Exercicio Fabrica'!$G$17</definedName>
    <definedName name="solver_rhs9" localSheetId="1" hidden="1">1798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1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6" i="1"/>
  <c r="C15" i="1"/>
  <c r="B10" i="1"/>
  <c r="E15" i="1"/>
  <c r="B26" i="6" l="1"/>
  <c r="B22" i="6"/>
  <c r="B21" i="6"/>
  <c r="D18" i="6"/>
  <c r="B12" i="6"/>
  <c r="E16" i="1" l="1"/>
  <c r="E17" i="1"/>
  <c r="F3" i="1"/>
  <c r="F16" i="1" l="1"/>
  <c r="F17" i="1"/>
  <c r="F15" i="1"/>
  <c r="F4" i="1" l="1"/>
  <c r="BF21" i="5" l="1"/>
  <c r="BD20" i="5"/>
  <c r="BD19" i="5"/>
  <c r="BD18" i="5"/>
  <c r="H16" i="5"/>
  <c r="BD16" i="5"/>
  <c r="BD17" i="5"/>
  <c r="BD21" i="5"/>
  <c r="B1" i="5"/>
  <c r="D6" i="1"/>
  <c r="D7" i="1"/>
  <c r="B7" i="1"/>
  <c r="B6" i="1"/>
  <c r="F5" i="1"/>
  <c r="D8" i="1" l="1"/>
  <c r="B8" i="1"/>
</calcChain>
</file>

<file path=xl/sharedStrings.xml><?xml version="1.0" encoding="utf-8"?>
<sst xmlns="http://schemas.openxmlformats.org/spreadsheetml/2006/main" count="149" uniqueCount="136">
  <si>
    <t>fábrica</t>
  </si>
  <si>
    <t>tempo de produção por lote (horas)</t>
  </si>
  <si>
    <t>setor 1</t>
  </si>
  <si>
    <t>setor 2</t>
  </si>
  <si>
    <t>setor 3</t>
  </si>
  <si>
    <t>lucro produto 1</t>
  </si>
  <si>
    <t>lucro produto 2</t>
  </si>
  <si>
    <t>Horas cons. P1</t>
  </si>
  <si>
    <t>Horas cons. P2</t>
  </si>
  <si>
    <t>S1 P1</t>
  </si>
  <si>
    <t>S3 P1</t>
  </si>
  <si>
    <t>S2 P2</t>
  </si>
  <si>
    <t>S3 P2</t>
  </si>
  <si>
    <t>Qtd P1</t>
  </si>
  <si>
    <t>Qtd P2</t>
  </si>
  <si>
    <t>lucro total</t>
  </si>
  <si>
    <t>Horas totais</t>
  </si>
  <si>
    <t>UNUSED</t>
  </si>
  <si>
    <t>Method + #Operators(Legacy)</t>
  </si>
  <si>
    <t>Mutation Rate (Legacy)</t>
  </si>
  <si>
    <t>Crossover Rate (Legacy)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</si>
  <si>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</si>
  <si>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</si>
  <si>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</si>
  <si>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</si>
  <si>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</si>
  <si>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</si>
  <si>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</si>
  <si>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</si>
  <si>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</si>
  <si>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</si>
  <si>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</si>
  <si>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</si>
  <si>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</si>
  <si>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</si>
  <si>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</si>
  <si>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</si>
  <si>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</si>
  <si>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</si>
  <si>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</si>
  <si>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</si>
  <si>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</si>
  <si>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</si>
  <si>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</si>
  <si>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</si>
  <si>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</si>
  <si>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</si>
  <si>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</si>
  <si>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</si>
  <si>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Formula Conversion Cell (not used in v5)</t>
  </si>
  <si>
    <t>Number Formatting Cell (introduced in v5)</t>
  </si>
  <si>
    <t>Out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</si>
  <si>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</si>
  <si>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</si>
  <si>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</si>
  <si>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</si>
  <si>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</si>
  <si>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</si>
  <si>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</si>
  <si>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</si>
  <si>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</si>
  <si>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</si>
  <si>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</si>
  <si>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</si>
  <si>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Genetic Algorithm - Discrete Variable Warning Shown</t>
  </si>
  <si>
    <t>ColorOptimizationCells Called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</si>
  <si>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</si>
  <si>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</si>
  <si>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</si>
  <si>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</si>
  <si>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</si>
  <si>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</si>
  <si>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</si>
  <si>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</si>
  <si>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</si>
  <si>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</si>
  <si>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Population Size</t>
  </si>
  <si>
    <t>Seed (Is Auto, Value)</t>
  </si>
  <si>
    <t>Same Seed Each Simulation (this was used in RISKOptimizer version 5 and earlier)</t>
  </si>
  <si>
    <t>Sampling Type (this was used in RISKOptimizer version 5 and earlier)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</si>
  <si>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</si>
  <si>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</si>
  <si>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</si>
  <si>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</si>
  <si>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</si>
  <si>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</si>
  <si>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</si>
  <si>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</si>
  <si>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</si>
  <si>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</si>
  <si>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</si>
  <si>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</si>
  <si>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</si>
  <si>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</si>
  <si>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macro), starting with v6 RISKOptimizer uses corresponding @RISK macro</t>
  </si>
  <si>
    <t>After Recalc (enabled, macro), starting with v6 RISKOptimizer uses corresponding @RISK macro</t>
  </si>
  <si>
    <t>After Storage (enabled, macro)</t>
  </si>
  <si>
    <t>Finish (enabled, macro)</t>
  </si>
  <si>
    <t>Macro Before Simulation (enabled, macro), starting with v6, this is legacy setting</t>
  </si>
  <si>
    <t>Macro After Simulation (enabled, macro), starting with v6, this is legacy setting</t>
  </si>
  <si>
    <t>1,1,1,1,0,0,0,0,0,0,0</t>
  </si>
  <si>
    <t>6.1.1</t>
  </si>
  <si>
    <t>4.0.0</t>
  </si>
  <si>
    <t>DEFAULT PARENT SELECTION</t>
  </si>
  <si>
    <t>DEFAULT MUTATION</t>
  </si>
  <si>
    <t>DEFAULT CROSSOVER</t>
  </si>
  <si>
    <t>DEFAULT BACKTRACK</t>
  </si>
  <si>
    <t>RECIPE_x0001_4</t>
  </si>
  <si>
    <t/>
  </si>
  <si>
    <t>5.0.0</t>
  </si>
  <si>
    <t xml:space="preserve">Lote máximo p1 e p2 </t>
  </si>
  <si>
    <t>Milho</t>
  </si>
  <si>
    <t>Laranja</t>
  </si>
  <si>
    <t>área plantada</t>
  </si>
  <si>
    <t>Laranja + Cana</t>
  </si>
  <si>
    <t>Milho + Soja + Café</t>
  </si>
  <si>
    <t>Café</t>
  </si>
  <si>
    <t>True,False,False</t>
  </si>
  <si>
    <t>Produto 1</t>
  </si>
  <si>
    <t>Produto 2</t>
  </si>
  <si>
    <t>Horas permitidas</t>
  </si>
  <si>
    <t>np1</t>
  </si>
  <si>
    <t>np2</t>
  </si>
  <si>
    <t>área máxima</t>
  </si>
  <si>
    <t>lucro</t>
  </si>
  <si>
    <t>café</t>
  </si>
  <si>
    <t>Soja</t>
  </si>
  <si>
    <t>Cana</t>
  </si>
  <si>
    <t>lucro área plantada</t>
  </si>
  <si>
    <t>regras</t>
  </si>
  <si>
    <t>Laranja + Cana &gt;= 800</t>
  </si>
  <si>
    <t>Milho+Soja+café &lt;= 899</t>
  </si>
  <si>
    <t>laranja &lt;= 10</t>
  </si>
  <si>
    <t>milho &gt;= 360</t>
  </si>
  <si>
    <t>café &gt;= 180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</si>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</sst>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9" sqref="E19"/>
    </sheetView>
  </sheetViews>
  <sheetFormatPr defaultColWidth="8.85546875" defaultRowHeight="15" x14ac:dyDescent="0.25"/>
  <cols>
    <col min="1" max="1" width="19.85546875" style="1" bestFit="1" customWidth="1"/>
    <col min="2" max="2" width="14" style="1" customWidth="1"/>
    <col min="3" max="3" width="32.7109375" style="1" bestFit="1" customWidth="1"/>
    <col min="4" max="4" width="9.5703125" style="1" bestFit="1" customWidth="1"/>
    <col min="5" max="5" width="33.85546875" style="1" bestFit="1" customWidth="1"/>
    <col min="6" max="6" width="13.7109375" style="1" customWidth="1"/>
    <col min="7" max="7" width="16.140625" style="1" bestFit="1" customWidth="1"/>
    <col min="8" max="8" width="14.42578125" style="1" bestFit="1" customWidth="1"/>
    <col min="9" max="16384" width="8.85546875" style="1"/>
  </cols>
  <sheetData>
    <row r="1" spans="1:9" ht="33.75" customHeight="1" x14ac:dyDescent="0.25">
      <c r="A1" s="1" t="s">
        <v>0</v>
      </c>
      <c r="B1" s="14" t="s">
        <v>1</v>
      </c>
      <c r="C1" s="14"/>
      <c r="D1" s="14"/>
      <c r="E1" s="11"/>
      <c r="F1" s="11"/>
      <c r="G1" s="11"/>
    </row>
    <row r="2" spans="1:9" x14ac:dyDescent="0.25">
      <c r="B2" s="1" t="s">
        <v>118</v>
      </c>
      <c r="C2" s="1" t="s">
        <v>7</v>
      </c>
      <c r="D2" s="1" t="s">
        <v>119</v>
      </c>
      <c r="E2" s="1" t="s">
        <v>8</v>
      </c>
      <c r="F2" s="1" t="s">
        <v>16</v>
      </c>
      <c r="G2" s="1" t="s">
        <v>120</v>
      </c>
    </row>
    <row r="3" spans="1:9" x14ac:dyDescent="0.25">
      <c r="A3" s="1" t="s">
        <v>2</v>
      </c>
      <c r="B3" s="1">
        <v>1</v>
      </c>
      <c r="C3" s="2">
        <v>3</v>
      </c>
      <c r="D3" s="1">
        <v>0</v>
      </c>
      <c r="E3" s="2">
        <v>0</v>
      </c>
      <c r="F3" s="2">
        <f>C3+E3</f>
        <v>3</v>
      </c>
      <c r="G3" s="12">
        <v>4</v>
      </c>
      <c r="H3" s="1" t="s">
        <v>5</v>
      </c>
      <c r="I3" s="1">
        <v>3000</v>
      </c>
    </row>
    <row r="4" spans="1:9" x14ac:dyDescent="0.25">
      <c r="A4" s="1" t="s">
        <v>3</v>
      </c>
      <c r="B4" s="1">
        <v>0</v>
      </c>
      <c r="C4" s="2">
        <v>0</v>
      </c>
      <c r="D4" s="1">
        <v>2</v>
      </c>
      <c r="E4" s="2">
        <v>12</v>
      </c>
      <c r="F4" s="2">
        <f>C4+E4</f>
        <v>12</v>
      </c>
      <c r="G4" s="12">
        <v>12</v>
      </c>
      <c r="H4" s="1" t="s">
        <v>6</v>
      </c>
      <c r="I4" s="1">
        <v>5000</v>
      </c>
    </row>
    <row r="5" spans="1:9" x14ac:dyDescent="0.25">
      <c r="A5" s="1" t="s">
        <v>4</v>
      </c>
      <c r="B5" s="1">
        <v>3</v>
      </c>
      <c r="C5" s="2">
        <v>6</v>
      </c>
      <c r="D5" s="1">
        <v>2</v>
      </c>
      <c r="E5" s="2">
        <v>12</v>
      </c>
      <c r="F5" s="1">
        <f t="shared" ref="F5" si="0">C5+E5</f>
        <v>18</v>
      </c>
      <c r="G5" s="12">
        <v>18</v>
      </c>
    </row>
    <row r="6" spans="1:9" x14ac:dyDescent="0.25">
      <c r="A6" s="1" t="s">
        <v>9</v>
      </c>
      <c r="B6" s="1">
        <f>QUOTIENT(C3,B3)</f>
        <v>3</v>
      </c>
      <c r="C6" s="1" t="s">
        <v>11</v>
      </c>
      <c r="D6" s="1">
        <f>QUOTIENT(E4,D4)</f>
        <v>6</v>
      </c>
    </row>
    <row r="7" spans="1:9" x14ac:dyDescent="0.25">
      <c r="A7" s="1" t="s">
        <v>10</v>
      </c>
      <c r="B7" s="1">
        <f>QUOTIENT(C5,B5)</f>
        <v>2</v>
      </c>
      <c r="C7" s="1" t="s">
        <v>12</v>
      </c>
      <c r="D7" s="1">
        <f>QUOTIENT(E5,D5)</f>
        <v>6</v>
      </c>
    </row>
    <row r="8" spans="1:9" x14ac:dyDescent="0.25">
      <c r="A8" s="1" t="s">
        <v>13</v>
      </c>
      <c r="B8" s="1">
        <f>SMALL(B6:B7,1)</f>
        <v>2</v>
      </c>
      <c r="C8" s="1" t="s">
        <v>14</v>
      </c>
      <c r="D8" s="1">
        <f>SMALL(D6:D7,1)</f>
        <v>6</v>
      </c>
    </row>
    <row r="10" spans="1:9" x14ac:dyDescent="0.25">
      <c r="A10" s="1" t="s">
        <v>15</v>
      </c>
      <c r="B10" s="15">
        <f>B15*I3+B16*I4</f>
        <v>36000</v>
      </c>
    </row>
    <row r="12" spans="1:9" x14ac:dyDescent="0.25">
      <c r="A12" s="1" t="s">
        <v>110</v>
      </c>
      <c r="B12" s="1">
        <v>10</v>
      </c>
    </row>
    <row r="14" spans="1:9" ht="15.75" thickBot="1" x14ac:dyDescent="0.3">
      <c r="B14" s="1" t="s">
        <v>135</v>
      </c>
      <c r="F14" s="1" t="s">
        <v>16</v>
      </c>
      <c r="G14" s="20" t="s">
        <v>120</v>
      </c>
    </row>
    <row r="15" spans="1:9" x14ac:dyDescent="0.25">
      <c r="A15" s="16" t="s">
        <v>121</v>
      </c>
      <c r="B15" s="18">
        <v>2</v>
      </c>
      <c r="C15" s="1">
        <f>$B$15*B3</f>
        <v>2</v>
      </c>
      <c r="E15" s="1">
        <f>$B$16*D3</f>
        <v>0</v>
      </c>
      <c r="F15" s="2">
        <f>C15+E15</f>
        <v>2</v>
      </c>
      <c r="G15" s="21">
        <v>4</v>
      </c>
    </row>
    <row r="16" spans="1:9" ht="15.75" thickBot="1" x14ac:dyDescent="0.3">
      <c r="A16" s="17" t="s">
        <v>122</v>
      </c>
      <c r="B16" s="19">
        <v>6</v>
      </c>
      <c r="C16" s="1">
        <f>$B$15*B4</f>
        <v>0</v>
      </c>
      <c r="E16" s="1">
        <f>$B$16*D4</f>
        <v>12</v>
      </c>
      <c r="F16" s="2">
        <f>C16+E16</f>
        <v>12</v>
      </c>
      <c r="G16" s="21">
        <v>12</v>
      </c>
    </row>
    <row r="17" spans="3:7" x14ac:dyDescent="0.25">
      <c r="C17" s="1">
        <f>$B$15*B5</f>
        <v>6</v>
      </c>
      <c r="E17" s="1">
        <f>$B$16*D5</f>
        <v>12</v>
      </c>
      <c r="F17" s="1">
        <f t="shared" ref="F17" si="1">C17+E17</f>
        <v>18</v>
      </c>
      <c r="G17" s="21">
        <v>18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G12" sqref="G12"/>
    </sheetView>
  </sheetViews>
  <sheetFormatPr defaultColWidth="8.85546875" defaultRowHeight="15" x14ac:dyDescent="0.25"/>
  <cols>
    <col min="1" max="1" width="20.7109375" bestFit="1" customWidth="1"/>
    <col min="4" max="4" width="14" customWidth="1"/>
    <col min="7" max="7" width="11.140625" bestFit="1" customWidth="1"/>
  </cols>
  <sheetData>
    <row r="3" spans="1:7" x14ac:dyDescent="0.25">
      <c r="A3" s="13" t="s">
        <v>123</v>
      </c>
      <c r="B3" s="13">
        <v>1798</v>
      </c>
    </row>
    <row r="4" spans="1:7" x14ac:dyDescent="0.25">
      <c r="A4" s="13"/>
      <c r="B4" s="13"/>
      <c r="D4" s="1"/>
      <c r="E4" s="1"/>
      <c r="F4" s="1"/>
      <c r="G4" s="1"/>
    </row>
    <row r="5" spans="1:7" x14ac:dyDescent="0.25">
      <c r="A5" s="13" t="s">
        <v>124</v>
      </c>
      <c r="B5" s="13"/>
      <c r="D5" s="1"/>
      <c r="E5" s="1"/>
      <c r="F5" s="1"/>
      <c r="G5" s="1"/>
    </row>
    <row r="6" spans="1:7" x14ac:dyDescent="0.25">
      <c r="A6" s="13" t="s">
        <v>125</v>
      </c>
      <c r="B6" s="13">
        <v>120</v>
      </c>
      <c r="D6" s="1"/>
      <c r="E6" s="1"/>
      <c r="F6" s="1"/>
      <c r="G6" s="1"/>
    </row>
    <row r="7" spans="1:7" x14ac:dyDescent="0.25">
      <c r="A7" s="13" t="s">
        <v>126</v>
      </c>
      <c r="B7" s="13">
        <v>160</v>
      </c>
      <c r="D7" s="1"/>
      <c r="E7" s="1"/>
      <c r="F7" s="1"/>
      <c r="G7" s="1"/>
    </row>
    <row r="8" spans="1:7" x14ac:dyDescent="0.25">
      <c r="A8" s="13" t="s">
        <v>111</v>
      </c>
      <c r="B8" s="13">
        <v>75</v>
      </c>
    </row>
    <row r="9" spans="1:7" x14ac:dyDescent="0.25">
      <c r="A9" s="13" t="s">
        <v>112</v>
      </c>
      <c r="B9" s="13">
        <v>140</v>
      </c>
      <c r="D9" s="1"/>
    </row>
    <row r="10" spans="1:7" x14ac:dyDescent="0.25">
      <c r="A10" s="13" t="s">
        <v>127</v>
      </c>
      <c r="B10" s="13">
        <v>140</v>
      </c>
    </row>
    <row r="12" spans="1:7" x14ac:dyDescent="0.25">
      <c r="A12" t="s">
        <v>128</v>
      </c>
      <c r="B12">
        <f>B6*B14+B7*B15+B8*B16+B9*B17+B10*B18</f>
        <v>228173.81422836523</v>
      </c>
    </row>
    <row r="14" spans="1:7" x14ac:dyDescent="0.25">
      <c r="A14" t="s">
        <v>125</v>
      </c>
      <c r="B14">
        <v>220.54795168745855</v>
      </c>
    </row>
    <row r="15" spans="1:7" x14ac:dyDescent="0.25">
      <c r="A15" t="s">
        <v>126</v>
      </c>
      <c r="B15">
        <v>245.33518619058881</v>
      </c>
    </row>
    <row r="16" spans="1:7" x14ac:dyDescent="0.25">
      <c r="A16" t="s">
        <v>111</v>
      </c>
      <c r="B16">
        <v>369.7307659349554</v>
      </c>
    </row>
    <row r="17" spans="1:4" x14ac:dyDescent="0.25">
      <c r="A17" t="s">
        <v>112</v>
      </c>
      <c r="B17">
        <v>1.1196522136403666</v>
      </c>
    </row>
    <row r="18" spans="1:4" x14ac:dyDescent="0.25">
      <c r="A18" t="s">
        <v>127</v>
      </c>
      <c r="B18">
        <v>961.19908200246198</v>
      </c>
      <c r="D18">
        <f>SUM(B14:B18)</f>
        <v>1797.932638029105</v>
      </c>
    </row>
    <row r="20" spans="1:4" x14ac:dyDescent="0.25">
      <c r="A20" t="s">
        <v>129</v>
      </c>
    </row>
    <row r="21" spans="1:4" x14ac:dyDescent="0.25">
      <c r="A21" t="s">
        <v>130</v>
      </c>
      <c r="B21">
        <f>B17+B18</f>
        <v>962.31873421610237</v>
      </c>
    </row>
    <row r="22" spans="1:4" x14ac:dyDescent="0.25">
      <c r="A22" t="s">
        <v>131</v>
      </c>
      <c r="B22">
        <f>B16+B15+B14</f>
        <v>835.61390381300271</v>
      </c>
    </row>
    <row r="23" spans="1:4" x14ac:dyDescent="0.25">
      <c r="A23" s="13" t="s">
        <v>132</v>
      </c>
      <c r="B23" s="13"/>
    </row>
    <row r="24" spans="1:4" x14ac:dyDescent="0.25">
      <c r="A24" s="13" t="s">
        <v>133</v>
      </c>
      <c r="B24" s="13"/>
    </row>
    <row r="25" spans="1:4" x14ac:dyDescent="0.25">
      <c r="A25" s="13" t="s">
        <v>134</v>
      </c>
      <c r="B25" s="13"/>
    </row>
    <row r="26" spans="1:4" x14ac:dyDescent="0.25">
      <c r="A26" t="s">
        <v>113</v>
      </c>
      <c r="B26">
        <f>SUM(B14:B18)</f>
        <v>1797.932638029105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1"/>
  <sheetViews>
    <sheetView workbookViewId="0"/>
  </sheetViews>
  <sheetFormatPr defaultColWidth="15.7109375" defaultRowHeight="15" x14ac:dyDescent="0.25"/>
  <cols>
    <col min="1" max="16384" width="15.7109375" style="3"/>
  </cols>
  <sheetData>
    <row r="1" spans="1:78" x14ac:dyDescent="0.25">
      <c r="A1" s="3" t="s">
        <v>68</v>
      </c>
      <c r="B1" s="6" t="e">
        <f>#REF!</f>
        <v>#REF!</v>
      </c>
      <c r="C1" s="7"/>
      <c r="D1" s="7"/>
      <c r="E1" s="5"/>
      <c r="F1" s="3" t="s">
        <v>92</v>
      </c>
      <c r="I1" s="3" t="s">
        <v>59</v>
      </c>
      <c r="J1" s="5">
        <v>4</v>
      </c>
      <c r="L1" s="3" t="s">
        <v>56</v>
      </c>
      <c r="M1" s="5" t="b">
        <v>1</v>
      </c>
      <c r="O1" s="3" t="s">
        <v>51</v>
      </c>
      <c r="Y1" s="3" t="s">
        <v>70</v>
      </c>
    </row>
    <row r="2" spans="1:78" x14ac:dyDescent="0.25">
      <c r="A2" s="3" t="s">
        <v>69</v>
      </c>
      <c r="B2" s="6">
        <v>2</v>
      </c>
      <c r="C2" s="6">
        <v>0</v>
      </c>
      <c r="F2" s="3" t="s">
        <v>93</v>
      </c>
      <c r="G2" s="6" t="b">
        <v>0</v>
      </c>
      <c r="H2" s="6"/>
      <c r="I2" s="3" t="s">
        <v>49</v>
      </c>
      <c r="J2" s="5"/>
      <c r="L2" s="3" t="s">
        <v>86</v>
      </c>
      <c r="M2" s="7"/>
      <c r="O2" s="3" t="s">
        <v>52</v>
      </c>
      <c r="P2" s="5"/>
      <c r="R2" s="3" t="s">
        <v>60</v>
      </c>
      <c r="S2" s="8" t="s">
        <v>101</v>
      </c>
      <c r="U2" s="3" t="s">
        <v>66</v>
      </c>
      <c r="V2" s="5"/>
      <c r="X2" s="3" t="s">
        <v>71</v>
      </c>
      <c r="Y2" s="6">
        <v>1</v>
      </c>
    </row>
    <row r="3" spans="1:78" x14ac:dyDescent="0.25">
      <c r="A3" s="3" t="s">
        <v>81</v>
      </c>
      <c r="B3" s="6" t="b">
        <v>0</v>
      </c>
      <c r="C3" s="6">
        <v>1000</v>
      </c>
      <c r="F3" s="3" t="s">
        <v>94</v>
      </c>
      <c r="G3" s="6" t="b">
        <v>0</v>
      </c>
      <c r="H3" s="6"/>
      <c r="I3" s="3" t="s">
        <v>50</v>
      </c>
      <c r="J3" s="10">
        <v>1798</v>
      </c>
      <c r="L3" s="3" t="s">
        <v>85</v>
      </c>
      <c r="M3" s="7"/>
      <c r="N3" s="7"/>
      <c r="O3" s="3" t="s">
        <v>53</v>
      </c>
      <c r="P3" s="5"/>
      <c r="R3" s="3" t="s">
        <v>61</v>
      </c>
      <c r="S3" s="8" t="s">
        <v>109</v>
      </c>
      <c r="U3" s="3" t="s">
        <v>67</v>
      </c>
      <c r="V3" s="5"/>
      <c r="X3" s="3" t="s">
        <v>72</v>
      </c>
      <c r="Y3" s="6">
        <v>0.25</v>
      </c>
    </row>
    <row r="4" spans="1:78" x14ac:dyDescent="0.25">
      <c r="A4" s="3" t="s">
        <v>83</v>
      </c>
      <c r="B4" s="6" t="b">
        <v>0</v>
      </c>
      <c r="C4" s="6">
        <v>5</v>
      </c>
      <c r="D4" s="6">
        <v>2</v>
      </c>
      <c r="F4" s="3" t="s">
        <v>95</v>
      </c>
      <c r="G4" s="6" t="b">
        <v>0</v>
      </c>
      <c r="H4" s="6"/>
      <c r="L4" s="3" t="s">
        <v>78</v>
      </c>
      <c r="M4" s="7"/>
      <c r="O4" s="3" t="s">
        <v>54</v>
      </c>
      <c r="P4" s="5"/>
      <c r="R4" s="3" t="s">
        <v>62</v>
      </c>
      <c r="S4" s="8" t="s">
        <v>102</v>
      </c>
      <c r="X4" s="3" t="s">
        <v>73</v>
      </c>
      <c r="Y4" s="6">
        <v>0.5</v>
      </c>
    </row>
    <row r="5" spans="1:78" x14ac:dyDescent="0.25">
      <c r="A5" s="3" t="s">
        <v>84</v>
      </c>
      <c r="B5" s="6" t="b">
        <v>1</v>
      </c>
      <c r="C5" s="6">
        <v>20000</v>
      </c>
      <c r="D5" s="6">
        <v>0.01</v>
      </c>
      <c r="E5" s="6" t="b">
        <v>1</v>
      </c>
      <c r="F5" s="3" t="s">
        <v>96</v>
      </c>
      <c r="G5" s="6" t="b">
        <v>0</v>
      </c>
      <c r="H5" s="6"/>
      <c r="L5" s="3" t="s">
        <v>79</v>
      </c>
      <c r="M5" s="7"/>
      <c r="O5" s="3" t="s">
        <v>55</v>
      </c>
      <c r="P5" s="5"/>
      <c r="R5" s="3" t="s">
        <v>63</v>
      </c>
      <c r="S5" s="8" t="s">
        <v>101</v>
      </c>
      <c r="X5" s="3" t="s">
        <v>74</v>
      </c>
      <c r="Y5" s="6" t="s">
        <v>100</v>
      </c>
    </row>
    <row r="6" spans="1:78" x14ac:dyDescent="0.25">
      <c r="A6" s="3" t="s">
        <v>82</v>
      </c>
      <c r="B6" s="6" t="b">
        <v>0</v>
      </c>
      <c r="C6" s="6"/>
      <c r="F6" s="3" t="s">
        <v>97</v>
      </c>
      <c r="G6" s="6" t="b">
        <v>0</v>
      </c>
      <c r="H6" s="6"/>
      <c r="L6" s="3" t="s">
        <v>98</v>
      </c>
      <c r="M6" s="7"/>
      <c r="N6" s="7"/>
      <c r="R6" s="3" t="s">
        <v>64</v>
      </c>
      <c r="S6" s="5"/>
      <c r="X6" s="3" t="s">
        <v>75</v>
      </c>
      <c r="Y6" s="7"/>
    </row>
    <row r="7" spans="1:78" x14ac:dyDescent="0.25">
      <c r="A7" s="3" t="s">
        <v>76</v>
      </c>
      <c r="B7" s="6">
        <v>50</v>
      </c>
      <c r="L7" s="3" t="s">
        <v>99</v>
      </c>
      <c r="M7" s="7"/>
      <c r="N7" s="7"/>
      <c r="R7" s="3" t="s">
        <v>65</v>
      </c>
      <c r="S7" s="5"/>
    </row>
    <row r="8" spans="1:78" x14ac:dyDescent="0.25">
      <c r="A8" s="3" t="s">
        <v>17</v>
      </c>
      <c r="B8" s="3" t="s">
        <v>17</v>
      </c>
      <c r="F8" s="3" t="s">
        <v>77</v>
      </c>
      <c r="G8" s="6" t="b">
        <v>1</v>
      </c>
      <c r="H8" s="6">
        <v>1</v>
      </c>
    </row>
    <row r="9" spans="1:78" x14ac:dyDescent="0.25">
      <c r="A9" s="3" t="s">
        <v>91</v>
      </c>
      <c r="B9" s="6">
        <v>3</v>
      </c>
      <c r="F9" s="3" t="s">
        <v>88</v>
      </c>
      <c r="G9" s="6" t="b">
        <v>0</v>
      </c>
    </row>
    <row r="10" spans="1:78" x14ac:dyDescent="0.25">
      <c r="A10" s="3" t="s">
        <v>80</v>
      </c>
      <c r="B10" s="6" t="b">
        <v>0</v>
      </c>
    </row>
    <row r="11" spans="1:78" x14ac:dyDescent="0.25">
      <c r="A11" s="3" t="s">
        <v>87</v>
      </c>
      <c r="B11" s="6" t="b">
        <v>1</v>
      </c>
    </row>
    <row r="12" spans="1:78" x14ac:dyDescent="0.25">
      <c r="A12" s="3" t="s">
        <v>90</v>
      </c>
      <c r="B12" s="6" t="b">
        <v>0</v>
      </c>
      <c r="F12" s="3" t="s">
        <v>89</v>
      </c>
      <c r="G12" s="6">
        <v>2</v>
      </c>
    </row>
    <row r="14" spans="1:78" ht="15.75" thickBot="1" x14ac:dyDescent="0.3">
      <c r="A14" s="3" t="s">
        <v>57</v>
      </c>
      <c r="B14" s="5">
        <v>1</v>
      </c>
      <c r="AX14" s="3" t="s">
        <v>58</v>
      </c>
      <c r="AY14" s="5">
        <v>6</v>
      </c>
    </row>
    <row r="15" spans="1:78" s="4" customFormat="1" ht="15.75" thickTop="1" x14ac:dyDescent="0.25">
      <c r="A15" s="4" t="s">
        <v>18</v>
      </c>
      <c r="B15" s="4" t="s">
        <v>19</v>
      </c>
      <c r="C15" s="4" t="s">
        <v>20</v>
      </c>
      <c r="D15" s="4" t="s">
        <v>21</v>
      </c>
      <c r="E15" s="4" t="s">
        <v>22</v>
      </c>
      <c r="F15" s="4" t="s">
        <v>23</v>
      </c>
      <c r="G15" s="4" t="s">
        <v>24</v>
      </c>
      <c r="H15" s="4" t="s">
        <v>25</v>
      </c>
      <c r="I15" s="4" t="s">
        <v>26</v>
      </c>
      <c r="J15" s="4" t="s">
        <v>27</v>
      </c>
      <c r="K15" s="4" t="s">
        <v>28</v>
      </c>
      <c r="AR15" s="4" t="s">
        <v>29</v>
      </c>
      <c r="AS15" s="4" t="s">
        <v>30</v>
      </c>
      <c r="AT15" s="4" t="s">
        <v>31</v>
      </c>
      <c r="AU15" s="4" t="s">
        <v>32</v>
      </c>
      <c r="AV15" s="4" t="s">
        <v>33</v>
      </c>
      <c r="AW15" s="4" t="s">
        <v>34</v>
      </c>
      <c r="AX15" s="4" t="s">
        <v>35</v>
      </c>
      <c r="AY15" s="4" t="s">
        <v>36</v>
      </c>
      <c r="AZ15" s="4" t="s">
        <v>37</v>
      </c>
      <c r="BA15" s="4" t="s">
        <v>21</v>
      </c>
      <c r="BB15" s="4" t="s">
        <v>38</v>
      </c>
      <c r="BC15" s="4" t="s">
        <v>39</v>
      </c>
      <c r="BD15" s="4" t="s">
        <v>40</v>
      </c>
      <c r="BE15" s="4" t="s">
        <v>41</v>
      </c>
      <c r="BF15" s="4" t="s">
        <v>42</v>
      </c>
      <c r="BG15" s="4" t="s">
        <v>43</v>
      </c>
      <c r="BH15" s="4" t="s">
        <v>44</v>
      </c>
      <c r="BI15" s="4" t="s">
        <v>45</v>
      </c>
      <c r="BJ15" s="4" t="s">
        <v>46</v>
      </c>
      <c r="BK15" s="4" t="s">
        <v>47</v>
      </c>
      <c r="BL15" s="4" t="s">
        <v>48</v>
      </c>
    </row>
    <row r="16" spans="1:78" x14ac:dyDescent="0.25">
      <c r="A16" s="3" t="s">
        <v>107</v>
      </c>
      <c r="B16" s="3">
        <v>0.25</v>
      </c>
      <c r="C16" s="3">
        <v>0.5</v>
      </c>
      <c r="D16" s="9" t="s">
        <v>108</v>
      </c>
      <c r="G16" s="3">
        <v>1</v>
      </c>
      <c r="H16" s="3" t="e">
        <f>#REF!</f>
        <v>#REF!</v>
      </c>
      <c r="I16" s="3">
        <v>0</v>
      </c>
      <c r="J16" s="3">
        <v>1798</v>
      </c>
      <c r="K16" s="3" t="s">
        <v>117</v>
      </c>
      <c r="L16" s="3">
        <v>0</v>
      </c>
      <c r="AX16" s="3">
        <v>2</v>
      </c>
      <c r="AY16" s="3">
        <v>1</v>
      </c>
      <c r="BA16" s="3" t="s">
        <v>114</v>
      </c>
      <c r="BB16" s="3">
        <v>800</v>
      </c>
      <c r="BC16" s="3">
        <v>2</v>
      </c>
      <c r="BD16" s="3" t="e">
        <f>#REF!</f>
        <v>#REF!</v>
      </c>
      <c r="BE16" s="3">
        <v>2</v>
      </c>
      <c r="BF16" s="3">
        <v>1798</v>
      </c>
      <c r="BK16" s="3">
        <v>-1</v>
      </c>
      <c r="BZ16" s="9"/>
    </row>
    <row r="17" spans="1:78" x14ac:dyDescent="0.25">
      <c r="A17" s="3" t="s">
        <v>103</v>
      </c>
      <c r="AX17" s="3">
        <v>2</v>
      </c>
      <c r="AY17" s="3">
        <v>1</v>
      </c>
      <c r="BA17" s="3" t="s">
        <v>115</v>
      </c>
      <c r="BB17" s="3">
        <v>0</v>
      </c>
      <c r="BC17" s="3">
        <v>2</v>
      </c>
      <c r="BD17" s="3" t="e">
        <f>#REF!</f>
        <v>#REF!</v>
      </c>
      <c r="BE17" s="3">
        <v>2</v>
      </c>
      <c r="BF17" s="3">
        <v>899</v>
      </c>
      <c r="BK17" s="3">
        <v>-1</v>
      </c>
      <c r="BZ17" s="9"/>
    </row>
    <row r="18" spans="1:78" x14ac:dyDescent="0.25">
      <c r="A18" s="3" t="s">
        <v>104</v>
      </c>
      <c r="AX18" s="3">
        <v>2</v>
      </c>
      <c r="AY18" s="3">
        <v>1</v>
      </c>
      <c r="BA18" s="3" t="s">
        <v>112</v>
      </c>
      <c r="BB18" s="3">
        <v>0</v>
      </c>
      <c r="BC18" s="3">
        <v>2</v>
      </c>
      <c r="BD18" s="3" t="e">
        <f>#REF!</f>
        <v>#REF!</v>
      </c>
      <c r="BE18" s="3">
        <v>2</v>
      </c>
      <c r="BF18" s="3">
        <v>10</v>
      </c>
      <c r="BK18" s="3">
        <v>-1</v>
      </c>
      <c r="BZ18" s="9"/>
    </row>
    <row r="19" spans="1:78" x14ac:dyDescent="0.25">
      <c r="A19" s="3" t="s">
        <v>105</v>
      </c>
      <c r="AX19" s="3">
        <v>2</v>
      </c>
      <c r="AY19" s="3">
        <v>1</v>
      </c>
      <c r="BA19" s="3" t="s">
        <v>111</v>
      </c>
      <c r="BB19" s="3">
        <v>360</v>
      </c>
      <c r="BC19" s="3">
        <v>2</v>
      </c>
      <c r="BD19" s="3" t="e">
        <f>#REF!</f>
        <v>#REF!</v>
      </c>
      <c r="BE19" s="3">
        <v>2</v>
      </c>
      <c r="BF19" s="3">
        <v>1798</v>
      </c>
      <c r="BK19" s="3">
        <v>-1</v>
      </c>
      <c r="BZ19" s="9"/>
    </row>
    <row r="20" spans="1:78" x14ac:dyDescent="0.25">
      <c r="A20" s="3" t="s">
        <v>106</v>
      </c>
      <c r="AX20" s="3">
        <v>2</v>
      </c>
      <c r="AY20" s="3">
        <v>1</v>
      </c>
      <c r="BA20" s="3" t="s">
        <v>116</v>
      </c>
      <c r="BB20" s="3">
        <v>180</v>
      </c>
      <c r="BC20" s="3">
        <v>2</v>
      </c>
      <c r="BD20" s="3" t="e">
        <f>#REF!</f>
        <v>#REF!</v>
      </c>
      <c r="BE20" s="3">
        <v>2</v>
      </c>
      <c r="BF20" s="3">
        <v>1798</v>
      </c>
      <c r="BK20" s="3">
        <v>-1</v>
      </c>
      <c r="BZ20" s="9"/>
    </row>
    <row r="21" spans="1:78" x14ac:dyDescent="0.25">
      <c r="AX21" s="3">
        <v>2</v>
      </c>
      <c r="AY21" s="3">
        <v>1</v>
      </c>
      <c r="BA21" s="3" t="s">
        <v>113</v>
      </c>
      <c r="BB21" s="3">
        <v>0</v>
      </c>
      <c r="BC21" s="3">
        <v>2</v>
      </c>
      <c r="BD21" s="3" t="e">
        <f>#REF!</f>
        <v>#REF!</v>
      </c>
      <c r="BE21" s="3">
        <v>2</v>
      </c>
      <c r="BF21" s="3" t="e">
        <f>#REF!</f>
        <v>#REF!</v>
      </c>
      <c r="BK21" s="3">
        <v>-1</v>
      </c>
      <c r="BZ2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5" x14ac:dyDescent="0.25"/>
  <sheetData>
    <row r="3" spans="3:3" x14ac:dyDescent="0.25">
      <c r="C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Evolver Exercicio Fabrica</vt:lpstr>
      <vt:lpstr>Evolver Exercicio Plantação</vt:lpstr>
      <vt:lpstr>ev_HiddenInfo</vt:lpstr>
      <vt:lpstr>_PalUtilTempWorksheet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Estanislau</dc:creator>
  <cp:lastModifiedBy>Felipe Coelho</cp:lastModifiedBy>
  <dcterms:created xsi:type="dcterms:W3CDTF">2015-10-27T22:09:56Z</dcterms:created>
  <dcterms:modified xsi:type="dcterms:W3CDTF">2020-04-15T21:03:37Z</dcterms:modified>
</cp:coreProperties>
</file>