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Estudos TI\04. Estudos Dio\01. Bootcamp\Heineken_IA_Copilot\05. Analise de Dados com Excel e Copilot\Desafios\Criação Dashboard\"/>
    </mc:Choice>
  </mc:AlternateContent>
  <xr:revisionPtr revIDLastSave="0" documentId="13_ncr:1_{B0EF929A-AD9D-450E-99BA-3C8155DB8285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3" l="1"/>
  <c r="F56" i="3" s="1"/>
  <c r="E57" i="3" s="1"/>
  <c r="E55" i="3"/>
  <c r="D44" i="3"/>
  <c r="D54" i="3"/>
  <c r="D53" i="3"/>
  <c r="D52" i="3"/>
  <c r="D51" i="3"/>
  <c r="D50" i="3"/>
  <c r="D49" i="3"/>
  <c r="D48" i="3"/>
  <c r="D47" i="3"/>
  <c r="D46" i="3"/>
  <c r="D45" i="3"/>
  <c r="E36" i="3"/>
  <c r="E25" i="3"/>
</calcChain>
</file>

<file path=xl/sharedStrings.xml><?xml version="1.0" encoding="utf-8"?>
<sst xmlns="http://schemas.openxmlformats.org/spreadsheetml/2006/main" count="2081" uniqueCount="350">
  <si>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</si>
  <si>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</si>
  <si>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</si>
  <si>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</si>
  <si>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</si>
  <si>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</si>
  <si>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</si>
  <si>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</si>
  <si>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</si>
  <si>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</si>
  <si>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</si>
  <si>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</si>
  <si>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</si>
  <si>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</si>
  <si>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</si>
  <si>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</si>
  <si>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</si>
  <si>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</si>
  <si>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</si>
  <si>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</si>
  <si>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</si>
  <si>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</si>
  <si>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</si>
  <si>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</si>
  <si>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</si>
  <si>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</si>
  <si>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</si>
  <si>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</si>
  <si>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</si>
  <si>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</si>
  <si>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</si>
  <si>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</si>
  <si>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</si>
  <si>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</si>
  <si>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</si>
  <si>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</si>
  <si>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</si>
  <si>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</si>
  <si>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</si>
  <si>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</si>
  <si>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</si>
  <si>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</si>
  <si>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</si>
  <si>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</si>
  <si>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</si>
  <si>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</si>
  <si>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</si>
  <si>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</si>
  <si>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</si>
  <si>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</si>
  <si>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</si>
  <si>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</si>
  <si>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</si>
  <si>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</si>
  <si>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</si>
  <si>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</si>
  <si>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</si>
  <si>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</si>
  <si>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</si>
  <si>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</si>
  <si>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</si>
  <si>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</si>
  <si>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</si>
  <si>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</si>
  <si>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</si>
  <si>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</si>
  <si>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</si>
  <si>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</si>
  <si>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</si>
  <si>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</si>
  <si>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</si>
  <si>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</si>
  <si>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</si>
  <si>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</si>
  <si>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</si>
  <si>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</si>
  <si>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</si>
  <si>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</si>
  <si>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</si>
  <si>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</si>
  <si>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</si>
  <si>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</si>
  <si>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</si>
  <si>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</si>
  <si>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</si>
  <si>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</si>
  <si>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</si>
  <si>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</si>
  <si>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</si>
  <si>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</si>
  <si>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</si>
  <si>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</si>
  <si>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</si>
  <si>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</si>
  <si>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</si>
  <si>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</si>
  <si>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</si>
  <si>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</si>
  <si>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</si>
  <si>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</si>
  <si>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</si>
  <si>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</si>
  <si>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</si>
  <si>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</si>
  <si>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</si>
  <si>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</si>
  <si>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</si>
  <si>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</si>
  <si>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</si>
  <si>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</si>
  <si>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</si>
  <si>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</si>
  <si>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</si>
  <si>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</si>
  <si>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</si>
  <si>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</si>
  <si>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</si>
  <si>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</si>
  <si>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</si>
  <si>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</si>
  <si>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</si>
  <si>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</si>
  <si>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</si>
  <si>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</si>
  <si>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</si>
  <si>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</si>
  <si>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</si>
  <si>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</si>
  <si>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</si>
  <si>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</si>
  <si>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</si>
  <si>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</si>
  <si>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</si>
  <si>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</si>
  <si>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</si>
  <si>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</si>
  <si>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</si>
  <si>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</si>
  <si>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</si>
  <si>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</si>
  <si>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</si>
  <si>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</si>
  <si>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</si>
  <si>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</si>
  <si>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</si>
  <si>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</si>
  <si>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</si>
  <si>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</si>
  <si>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</si>
  <si>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</si>
  <si>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</si>
  <si>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</si>
  <si>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</si>
  <si>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</si>
  <si>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</si>
  <si>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</si>
  <si>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</si>
  <si>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</si>
  <si>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</si>
  <si>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</si>
  <si>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</si>
  <si>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</si>
  <si>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</si>
  <si>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</si>
  <si>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</si>
  <si>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</si>
  <si>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</si>
  <si>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</si>
  <si>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</si>
  <si>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</si>
  <si>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</si>
  <si>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</si>
  <si>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</si>
  <si>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</si>
  <si>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</si>
  <si>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</si>
  <si>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</si>
  <si>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</si>
  <si>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</si>
  <si>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</si>
  <si>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</si>
  <si>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</si>
  <si>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</si>
  <si>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</si>
  <si>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</si>
  <si>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</si>
  <si>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</si>
  <si>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</si>
  <si>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</si>
  <si>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</si>
  <si>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</si>
  <si>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</si>
  <si>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</si>
  <si>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</si>
  <si>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</si>
  <si>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</si>
  <si>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</si>
  <si>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</si>
  <si>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</si>
  <si>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</si>
  <si>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</si>
  <si>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</si>
  <si>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</si>
  <si>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</si>
  <si>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</si>
  <si>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</si>
  <si>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</si>
  <si>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</si>
  <si>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</si>
  <si>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</si>
  <si>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</si>
  <si>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</si>
  <si>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</si>
  <si>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</si>
  <si>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</si>
  <si>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</si>
  <si>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</si>
  <si>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</si>
  <si>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</si>
  <si>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</si>
  <si>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</si>
  <si>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</si>
  <si>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</si>
  <si>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</si>
  <si>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</si>
  <si>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</si>
  <si>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</si>
  <si>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</si>
  <si>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</si>
  <si>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</si>
  <si>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</si>
  <si>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</si>
  <si>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</si>
  <si>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</si>
  <si>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</si>
  <si>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</si>
  <si>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</si>
  <si>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</si>
  <si>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</si>
  <si>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</si>
  <si>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</si>
  <si>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</si>
  <si>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</si>
  <si>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</si>
  <si>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</si>
  <si>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</si>
  <si>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</si>
  <si>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</si>
  <si>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</si>
  <si>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</si>
  <si>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</si>
  <si>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</si>
  <si>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</si>
  <si>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</si>
  <si>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</si>
  <si>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</si>
  <si>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</si>
  <si>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</si>
  <si>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</si>
  <si>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</si>
  <si>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</si>
  <si>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</si>
  <si>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</si>
  <si>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</si>
  <si>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</si>
  <si>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</si>
  <si>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</si>
  <si>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</si>
  <si>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</si>
  <si>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</si>
  <si>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</si>
  <si>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</si>
  <si>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</si>
  <si>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</si>
  <si>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</si>
  <si>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</si>
  <si>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</si>
  <si>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</si>
  <si>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</si>
  <si>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</si>
  <si>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</si>
  <si>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</si>
  <si>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</si>
  <si>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</si>
  <si>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</si>
  <si>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</si>
  <si>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</si>
  <si>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</si>
  <si>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</si>
  <si>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</si>
  <si>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</si>
  <si>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</si>
  <si>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</si>
  <si>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</si>
  <si>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</si>
  <si>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</si>
  <si>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</si>
  <si>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</si>
  <si>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</si>
  <si>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</si>
  <si>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</si>
  <si>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</si>
  <si>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</si>
  <si>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</si>
  <si>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</si>
  <si>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</si>
  <si>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</si>
  <si>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</si>
  <si>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</si>
  <si>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</si>
  <si>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</si>
  <si>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</si>
  <si>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</si>
  <si>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</si>
  <si>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</si>
  <si>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</si>
  <si>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</si>
  <si>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</si>
  <si>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</si>
  <si>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</si>
  <si>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</si>
  <si>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</si>
  <si>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</si>
  <si>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</si>
  <si>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Pergunta Negócio 5 - Total de Vendas de Assinaturas ao longo dos meses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</si>
  <si>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</si>
  <si>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</si>
  <si>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</si>
  <si>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</si>
  <si>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</si>
  <si>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</si>
  <si>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</si>
  <si>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</si>
  <si>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</si>
  <si>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</si>
  <si>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</si>
  <si>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jan</t>
  </si>
  <si>
    <t>Janeiro</t>
  </si>
  <si>
    <t>Feveiro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</si>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</sst>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70" formatCode="[$-F800]dddd\,\ mmmm\ dd\,\ yyyy"/>
    <numFmt numFmtId="172" formatCode="mmmm/yyyy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  <xf numFmtId="14" fontId="0" fillId="0" borderId="0" xfId="0" applyNumberFormat="1"/>
    <xf numFmtId="170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2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20">
    <dxf>
      <numFmt numFmtId="2" formatCode="0.00"/>
    </dxf>
    <dxf>
      <numFmt numFmtId="2" formatCode="0.00"/>
    </dxf>
    <dxf>
      <numFmt numFmtId="170" formatCode="[$-F800]dddd\,\ mmmm\ dd\,\ yyyy"/>
    </dxf>
    <dxf>
      <numFmt numFmtId="170" formatCode="[$-F800]dddd\,\ mmmm\ dd\,\ 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9"/>
      <tableStyleElement type="headerRow" dxfId="18"/>
    </tableStyle>
  </tableStyles>
  <colors>
    <mruColors>
      <color rgb="FF9BC848"/>
      <color rgb="FF2AE6B1"/>
      <color rgb="FF22C55E"/>
      <color rgb="FF5BF6A8"/>
      <color rgb="FFE8E6E9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 (Felipe Ferreira Maia).xlsx]C̳álculos!tbl_annual_total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 (Felipe Ferreira Maia).xlsx]C̳álculos!Tabela dinâmica1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 cmpd="sng" algn="ctr">
            <a:solidFill>
              <a:srgbClr val="22C55E">
                <a:alpha val="89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rgbClr val="22C55E">
                <a:alpha val="89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rgbClr val="22C55E">
                <a:alpha val="89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C̳álculos!$C$43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rgbClr val="22C55E">
                  <a:alpha val="89000"/>
                </a:srgb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C̳álculos!$B$44:$B$54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C̳álculos!$C$44:$C$54</c:f>
              <c:numCache>
                <c:formatCode>_("R$"* #,##0.00_);_("R$"* \(#,##0.00\);_("R$"* "-"??_);_(@_)</c:formatCode>
                <c:ptCount val="11"/>
                <c:pt idx="0">
                  <c:v>5</c:v>
                </c:pt>
                <c:pt idx="1">
                  <c:v>138</c:v>
                </c:pt>
                <c:pt idx="2">
                  <c:v>182</c:v>
                </c:pt>
                <c:pt idx="3">
                  <c:v>187</c:v>
                </c:pt>
                <c:pt idx="4">
                  <c:v>130</c:v>
                </c:pt>
                <c:pt idx="5">
                  <c:v>182</c:v>
                </c:pt>
                <c:pt idx="6">
                  <c:v>242</c:v>
                </c:pt>
                <c:pt idx="7">
                  <c:v>182</c:v>
                </c:pt>
                <c:pt idx="8">
                  <c:v>182</c:v>
                </c:pt>
                <c:pt idx="9">
                  <c:v>229</c:v>
                </c:pt>
                <c:pt idx="1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9-4FB1-89AB-798A96DF9A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0940783"/>
        <c:axId val="1080939823"/>
      </c:lineChart>
      <c:catAx>
        <c:axId val="10809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0939823"/>
        <c:crosses val="autoZero"/>
        <c:auto val="1"/>
        <c:lblAlgn val="ctr"/>
        <c:lblOffset val="100"/>
        <c:noMultiLvlLbl val="0"/>
      </c:catAx>
      <c:valAx>
        <c:axId val="108093982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8094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 (Felipe Ferreira Maia).xlsx]C̳álculos!Tabela dinâmica2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9BC848"/>
            </a:solidFill>
            <a:round/>
          </a:ln>
          <a:effectLst/>
        </c:spPr>
        <c:marker>
          <c:symbol val="circle"/>
          <c:size val="5"/>
          <c:spPr>
            <a:solidFill>
              <a:srgbClr val="2AE6B1"/>
            </a:solidFill>
            <a:ln w="9525">
              <a:solidFill>
                <a:srgbClr val="9BC84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2AE6B1"/>
            </a:solidFill>
            <a:round/>
          </a:ln>
          <a:effectLst/>
        </c:spPr>
        <c:marker>
          <c:symbol val="circle"/>
          <c:size val="5"/>
          <c:spPr>
            <a:solidFill>
              <a:srgbClr val="9BC848"/>
            </a:solidFill>
            <a:ln w="9525">
              <a:solidFill>
                <a:srgbClr val="2AE6B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rgbClr val="22C55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9BC848"/>
            </a:solidFill>
            <a:round/>
          </a:ln>
          <a:effectLst/>
        </c:spPr>
        <c:marker>
          <c:symbol val="circle"/>
          <c:size val="5"/>
          <c:spPr>
            <a:solidFill>
              <a:srgbClr val="2AE6B1"/>
            </a:solidFill>
            <a:ln w="9525">
              <a:solidFill>
                <a:srgbClr val="9BC84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2AE6B1"/>
            </a:solidFill>
            <a:round/>
          </a:ln>
          <a:effectLst/>
        </c:spPr>
        <c:marker>
          <c:symbol val="circle"/>
          <c:size val="5"/>
          <c:spPr>
            <a:solidFill>
              <a:srgbClr val="9BC848"/>
            </a:solidFill>
            <a:ln w="9525">
              <a:solidFill>
                <a:srgbClr val="2AE6B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rgbClr val="22C55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9BC848"/>
            </a:solidFill>
            <a:round/>
          </a:ln>
          <a:effectLst/>
        </c:spPr>
        <c:marker>
          <c:symbol val="circle"/>
          <c:size val="5"/>
          <c:spPr>
            <a:solidFill>
              <a:srgbClr val="2AE6B1"/>
            </a:solidFill>
            <a:ln w="9525">
              <a:solidFill>
                <a:srgbClr val="9BC84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2AE6B1"/>
            </a:solidFill>
            <a:round/>
          </a:ln>
          <a:effectLst/>
        </c:spPr>
        <c:marker>
          <c:symbol val="circle"/>
          <c:size val="5"/>
          <c:spPr>
            <a:solidFill>
              <a:srgbClr val="9BC848"/>
            </a:solidFill>
            <a:ln w="9525">
              <a:solidFill>
                <a:srgbClr val="2AE6B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22C55E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solidFill>
                <a:srgbClr val="22C55E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66206520103354E-2"/>
          <c:y val="3.8968835792077716E-2"/>
          <c:w val="0.79424574479210508"/>
          <c:h val="0.76968353093794306"/>
        </c:manualLayout>
      </c:layout>
      <c:lineChart>
        <c:grouping val="stacked"/>
        <c:varyColors val="0"/>
        <c:ser>
          <c:idx val="0"/>
          <c:order val="0"/>
          <c:tx>
            <c:strRef>
              <c:f>C̳álculos!$C$64:$C$65</c:f>
              <c:strCache>
                <c:ptCount val="1"/>
                <c:pt idx="0">
                  <c:v>Core</c:v>
                </c:pt>
              </c:strCache>
            </c:strRef>
          </c:tx>
          <c:spPr>
            <a:ln w="28575" cap="rnd">
              <a:solidFill>
                <a:srgbClr val="9BC84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E6B1"/>
              </a:solidFill>
              <a:ln w="9525">
                <a:solidFill>
                  <a:srgbClr val="9BC848"/>
                </a:solidFill>
              </a:ln>
              <a:effectLst/>
            </c:spPr>
          </c:marker>
          <c:cat>
            <c:strRef>
              <c:f>C̳álculos!$B$66:$B$76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C̳álculos!$C$66:$C$76</c:f>
              <c:numCache>
                <c:formatCode>0.00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7-4342-ABB6-D8B519061FE3}"/>
            </c:ext>
          </c:extLst>
        </c:ser>
        <c:ser>
          <c:idx val="1"/>
          <c:order val="1"/>
          <c:tx>
            <c:strRef>
              <c:f>C̳álculos!$D$64:$D$65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rgbClr val="2AE6B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C848"/>
              </a:solidFill>
              <a:ln w="9525">
                <a:solidFill>
                  <a:srgbClr val="2AE6B1"/>
                </a:solidFill>
              </a:ln>
              <a:effectLst/>
            </c:spPr>
          </c:marker>
          <c:cat>
            <c:strRef>
              <c:f>C̳álculos!$B$66:$B$76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C̳álculos!$D$66:$D$76</c:f>
              <c:numCache>
                <c:formatCode>0.00</c:formatCode>
                <c:ptCount val="11"/>
                <c:pt idx="1">
                  <c:v>33</c:v>
                </c:pt>
                <c:pt idx="2">
                  <c:v>50</c:v>
                </c:pt>
                <c:pt idx="3">
                  <c:v>50</c:v>
                </c:pt>
                <c:pt idx="4">
                  <c:v>55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45</c:v>
                </c:pt>
                <c:pt idx="9">
                  <c:v>35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7-4342-ABB6-D8B519061FE3}"/>
            </c:ext>
          </c:extLst>
        </c:ser>
        <c:ser>
          <c:idx val="2"/>
          <c:order val="2"/>
          <c:tx>
            <c:strRef>
              <c:f>C̳álculos!$E$64:$E$65</c:f>
              <c:strCache>
                <c:ptCount val="1"/>
                <c:pt idx="0">
                  <c:v>Ultimate</c:v>
                </c:pt>
              </c:strCache>
            </c:strRef>
          </c:tx>
          <c:spPr>
            <a:ln w="28575" cap="rnd">
              <a:solidFill>
                <a:srgbClr val="22C5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2C55E"/>
              </a:solidFill>
              <a:ln w="9525">
                <a:solidFill>
                  <a:srgbClr val="22C55E"/>
                </a:solidFill>
              </a:ln>
              <a:effectLst/>
            </c:spPr>
          </c:marker>
          <c:cat>
            <c:strRef>
              <c:f>C̳álculos!$B$66:$B$76</c:f>
              <c:strCache>
                <c:ptCount val="11"/>
                <c:pt idx="0">
                  <c:v>jan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C̳álculos!$E$66:$E$76</c:f>
              <c:numCache>
                <c:formatCode>0.00</c:formatCode>
                <c:ptCount val="11"/>
                <c:pt idx="1">
                  <c:v>90</c:v>
                </c:pt>
                <c:pt idx="2">
                  <c:v>122</c:v>
                </c:pt>
                <c:pt idx="3">
                  <c:v>122</c:v>
                </c:pt>
                <c:pt idx="4">
                  <c:v>60</c:v>
                </c:pt>
                <c:pt idx="5">
                  <c:v>122</c:v>
                </c:pt>
                <c:pt idx="6">
                  <c:v>182</c:v>
                </c:pt>
                <c:pt idx="7">
                  <c:v>122</c:v>
                </c:pt>
                <c:pt idx="8">
                  <c:v>122</c:v>
                </c:pt>
                <c:pt idx="9">
                  <c:v>184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7-4342-ABB6-D8B51906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97839"/>
        <c:axId val="1599711279"/>
      </c:lineChart>
      <c:catAx>
        <c:axId val="1599697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711279"/>
        <c:crosses val="autoZero"/>
        <c:auto val="1"/>
        <c:lblAlgn val="ctr"/>
        <c:lblOffset val="100"/>
        <c:noMultiLvlLbl val="0"/>
      </c:catAx>
      <c:valAx>
        <c:axId val="159971127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69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22C55E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2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10" Type="http://schemas.openxmlformats.org/officeDocument/2006/relationships/chart" Target="../charts/chart3.xml"/><Relationship Id="rId4" Type="http://schemas.openxmlformats.org/officeDocument/2006/relationships/image" Target="../media/image9.png"/><Relationship Id="rId9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601980</xdr:colOff>
      <xdr:row>25</xdr:row>
      <xdr:rowOff>66431</xdr:rowOff>
    </xdr:from>
    <xdr:to>
      <xdr:col>7</xdr:col>
      <xdr:colOff>22859</xdr:colOff>
      <xdr:row>31</xdr:row>
      <xdr:rowOff>114300</xdr:rowOff>
    </xdr:to>
    <xdr:pic>
      <xdr:nvPicPr>
        <xdr:cNvPr id="4" name="Imagem 3" descr="Curso de Unhas de Fibra de Vidro Online C/ Certificado Profissional">
          <a:extLst>
            <a:ext uri="{FF2B5EF4-FFF2-40B4-BE49-F238E27FC236}">
              <a16:creationId xmlns:a16="http://schemas.microsoft.com/office/drawing/2014/main" id="{FA85605D-41D2-F545-B4BB-9F699801D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380" y="4806071"/>
          <a:ext cx="1249679" cy="1145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5</xdr:row>
      <xdr:rowOff>70872</xdr:rowOff>
    </xdr:from>
    <xdr:to>
      <xdr:col>8</xdr:col>
      <xdr:colOff>254212</xdr:colOff>
      <xdr:row>15</xdr:row>
      <xdr:rowOff>9661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8447" y="1030096"/>
          <a:ext cx="3888000" cy="1579330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28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28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8</xdr:col>
      <xdr:colOff>372737</xdr:colOff>
      <xdr:row>5</xdr:row>
      <xdr:rowOff>69525</xdr:rowOff>
    </xdr:from>
    <xdr:to>
      <xdr:col>15</xdr:col>
      <xdr:colOff>154901</xdr:colOff>
      <xdr:row>14</xdr:row>
      <xdr:rowOff>111408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6154972" y="1028749"/>
          <a:ext cx="3888000" cy="1503130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28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28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4286</xdr:colOff>
      <xdr:row>15</xdr:row>
      <xdr:rowOff>32689</xdr:rowOff>
    </xdr:from>
    <xdr:to>
      <xdr:col>12</xdr:col>
      <xdr:colOff>44306</xdr:colOff>
      <xdr:row>33</xdr:row>
      <xdr:rowOff>143431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28921" y="2632454"/>
          <a:ext cx="5974656" cy="333803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3" cy="3298030"/>
            <a:chOff x="2309814" y="1190625"/>
            <a:chExt cx="10275093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3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Arnaldo!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426720</xdr:colOff>
      <xdr:row>1</xdr:row>
      <xdr:rowOff>83820</xdr:rowOff>
    </xdr:from>
    <xdr:to>
      <xdr:col>0</xdr:col>
      <xdr:colOff>1122045</xdr:colOff>
      <xdr:row>4</xdr:row>
      <xdr:rowOff>53340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03D3034E-23DA-4898-A1AB-1E758505C89B}"/>
            </a:ext>
          </a:extLst>
        </xdr:cNvPr>
        <xdr:cNvSpPr/>
      </xdr:nvSpPr>
      <xdr:spPr>
        <a:xfrm>
          <a:off x="426720" y="2667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12</xdr:col>
      <xdr:colOff>153744</xdr:colOff>
      <xdr:row>15</xdr:row>
      <xdr:rowOff>51991</xdr:rowOff>
    </xdr:from>
    <xdr:to>
      <xdr:col>21</xdr:col>
      <xdr:colOff>576178</xdr:colOff>
      <xdr:row>33</xdr:row>
      <xdr:rowOff>134466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6D4243A7-74CB-5E2F-9F6C-24750A953F19}"/>
            </a:ext>
          </a:extLst>
        </xdr:cNvPr>
        <xdr:cNvGrpSpPr/>
      </xdr:nvGrpSpPr>
      <xdr:grpSpPr>
        <a:xfrm>
          <a:off x="8213015" y="2651756"/>
          <a:ext cx="5908834" cy="3309769"/>
          <a:chOff x="8347486" y="2822089"/>
          <a:chExt cx="5908834" cy="3417374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74F1199D-58D0-F8AC-F32C-C3CF0AA1B221}"/>
              </a:ext>
            </a:extLst>
          </xdr:cNvPr>
          <xdr:cNvSpPr/>
        </xdr:nvSpPr>
        <xdr:spPr>
          <a:xfrm>
            <a:off x="8348043" y="2824780"/>
            <a:ext cx="5895171" cy="3414683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8" name="Gráfico 37">
            <a:extLst>
              <a:ext uri="{FF2B5EF4-FFF2-40B4-BE49-F238E27FC236}">
                <a16:creationId xmlns:a16="http://schemas.microsoft.com/office/drawing/2014/main" id="{62CEE5DE-8626-4F96-9186-F5DE50020FBA}"/>
              </a:ext>
            </a:extLst>
          </xdr:cNvPr>
          <xdr:cNvGraphicFramePr>
            <a:graphicFrameLocks/>
          </xdr:cNvGraphicFramePr>
        </xdr:nvGraphicFramePr>
        <xdr:xfrm>
          <a:off x="8397348" y="3347420"/>
          <a:ext cx="5775960" cy="27665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E6C2809B-0146-D347-0B4C-69F8BBB1E0B0}"/>
              </a:ext>
            </a:extLst>
          </xdr:cNvPr>
          <xdr:cNvSpPr/>
        </xdr:nvSpPr>
        <xdr:spPr>
          <a:xfrm>
            <a:off x="8347486" y="2822089"/>
            <a:ext cx="5908834" cy="47061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EVOLUTION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SALES SUBSCRIPTIONS XBOX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15</xdr:col>
      <xdr:colOff>304800</xdr:colOff>
      <xdr:row>5</xdr:row>
      <xdr:rowOff>71710</xdr:rowOff>
    </xdr:from>
    <xdr:to>
      <xdr:col>21</xdr:col>
      <xdr:colOff>535200</xdr:colOff>
      <xdr:row>14</xdr:row>
      <xdr:rowOff>113593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941D0E01-96E2-F939-73BE-B4250D1E0399}"/>
            </a:ext>
          </a:extLst>
        </xdr:cNvPr>
        <xdr:cNvGrpSpPr/>
      </xdr:nvGrpSpPr>
      <xdr:grpSpPr>
        <a:xfrm>
          <a:off x="10192871" y="1030934"/>
          <a:ext cx="3888000" cy="1503130"/>
          <a:chOff x="2095500" y="1143000"/>
          <a:chExt cx="4655344" cy="1571625"/>
        </a:xfrm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7FBD3E1D-9FF8-7A54-A4CF-B57E46AEE879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57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5D19BE04-8BE4-8E1F-2F7A-5E1D7035B30C}"/>
              </a:ext>
            </a:extLst>
          </xdr:cNvPr>
          <xdr:cNvSpPr/>
        </xdr:nvSpPr>
        <xdr:spPr>
          <a:xfrm>
            <a:off x="3212308" y="1709738"/>
            <a:ext cx="3348535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61DCA84-7E44-4E4C-813F-D2A40A106454}" type="TxLink">
              <a:rPr lang="en-US" sz="2400" b="0" i="0" u="none" strike="noStrike" kern="1200">
                <a:solidFill>
                  <a:srgbClr val="22C55E"/>
                </a:solidFill>
                <a:latin typeface="Aptos Narrow"/>
              </a:rPr>
              <a:t>Agosto - R$ 242,00</a:t>
            </a:fld>
            <a:endParaRPr lang="pt-BR" sz="5400" kern="1200">
              <a:solidFill>
                <a:srgbClr val="22C55E"/>
              </a:solidFill>
            </a:endParaRPr>
          </a:p>
        </xdr:txBody>
      </xdr:sp>
      <xdr:sp macro="" textlink="">
        <xdr:nvSpPr>
          <xdr:cNvPr id="47" name="Retângulo: Cantos Superiores Arredondados 46">
            <a:extLst>
              <a:ext uri="{FF2B5EF4-FFF2-40B4-BE49-F238E27FC236}">
                <a16:creationId xmlns:a16="http://schemas.microsoft.com/office/drawing/2014/main" id="{A6EC61A0-EF77-0201-2B63-FE655A503BDE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MOTH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LARGER SALES SUBSCRIPTION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15</xdr:col>
      <xdr:colOff>605819</xdr:colOff>
      <xdr:row>10</xdr:row>
      <xdr:rowOff>87861</xdr:rowOff>
    </xdr:from>
    <xdr:to>
      <xdr:col>17</xdr:col>
      <xdr:colOff>107577</xdr:colOff>
      <xdr:row>14</xdr:row>
      <xdr:rowOff>31337</xdr:rowOff>
    </xdr:to>
    <xdr:pic>
      <xdr:nvPicPr>
        <xdr:cNvPr id="48" name="Imagem 47" descr="Curso de Unhas de Fibra de Vidro Online C/ Certificado Profissional">
          <a:extLst>
            <a:ext uri="{FF2B5EF4-FFF2-40B4-BE49-F238E27FC236}">
              <a16:creationId xmlns:a16="http://schemas.microsoft.com/office/drawing/2014/main" id="{54AD8325-DC80-45F3-933A-01128BBA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3890" y="1791155"/>
          <a:ext cx="720958" cy="660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34</xdr:row>
      <xdr:rowOff>62746</xdr:rowOff>
    </xdr:from>
    <xdr:to>
      <xdr:col>21</xdr:col>
      <xdr:colOff>573741</xdr:colOff>
      <xdr:row>51</xdr:row>
      <xdr:rowOff>152393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B961AE1E-5DAB-D688-EBF7-91EFE0685250}"/>
            </a:ext>
          </a:extLst>
        </xdr:cNvPr>
        <xdr:cNvGrpSpPr/>
      </xdr:nvGrpSpPr>
      <xdr:grpSpPr>
        <a:xfrm>
          <a:off x="2124635" y="6069099"/>
          <a:ext cx="11994777" cy="3137647"/>
          <a:chOff x="2151529" y="6822141"/>
          <a:chExt cx="11994777" cy="3417374"/>
        </a:xfrm>
      </xdr:grpSpPr>
      <xdr:sp macro="" textlink="">
        <xdr:nvSpPr>
          <xdr:cNvPr id="51" name="Retângulo: Cantos Arredondados 50">
            <a:extLst>
              <a:ext uri="{FF2B5EF4-FFF2-40B4-BE49-F238E27FC236}">
                <a16:creationId xmlns:a16="http://schemas.microsoft.com/office/drawing/2014/main" id="{53ED8279-9E03-4235-0D3D-A8E1D609AA71}"/>
              </a:ext>
            </a:extLst>
          </xdr:cNvPr>
          <xdr:cNvSpPr/>
        </xdr:nvSpPr>
        <xdr:spPr>
          <a:xfrm>
            <a:off x="2151529" y="6824832"/>
            <a:ext cx="11985812" cy="3414683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3" name="Retângulo: Cantos Superiores Arredondados 52">
            <a:extLst>
              <a:ext uri="{FF2B5EF4-FFF2-40B4-BE49-F238E27FC236}">
                <a16:creationId xmlns:a16="http://schemas.microsoft.com/office/drawing/2014/main" id="{6515FA49-411E-80C7-6B89-70F2CB76E790}"/>
              </a:ext>
            </a:extLst>
          </xdr:cNvPr>
          <xdr:cNvSpPr/>
        </xdr:nvSpPr>
        <xdr:spPr>
          <a:xfrm>
            <a:off x="2160489" y="6822141"/>
            <a:ext cx="11985817" cy="47061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EVOLUTION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SALES SUBSCRIPTIONS XBOX GAME PASS PER PLAN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49" name="Gráfico 48">
            <a:extLst>
              <a:ext uri="{FF2B5EF4-FFF2-40B4-BE49-F238E27FC236}">
                <a16:creationId xmlns:a16="http://schemas.microsoft.com/office/drawing/2014/main" id="{47C498BD-C262-4E4A-8668-6FE0C5CB73C3}"/>
              </a:ext>
            </a:extLst>
          </xdr:cNvPr>
          <xdr:cNvGraphicFramePr>
            <a:graphicFrameLocks/>
          </xdr:cNvGraphicFramePr>
        </xdr:nvGraphicFramePr>
        <xdr:xfrm>
          <a:off x="2303927" y="7395883"/>
          <a:ext cx="11698943" cy="26983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607B1-5E7B-43BA-B60D-35C8B85EA1EC}" name="Tabela dinâmica2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0">
  <location ref="B64:E76" firstHeaderRow="1" firstDataRow="2" firstDataCol="1" rowPageCount="1" colPageCount="1"/>
  <pivotFields count="15">
    <pivotField showAll="0" defaultSubtotal="0"/>
    <pivotField showAll="0" defaultSubtotal="0">
      <items count="280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</items>
    </pivotField>
    <pivotField axis="axisCol" showAll="0" defaultSubtotal="0">
      <items count="3">
        <item x="1"/>
        <item x="2"/>
        <item x="0"/>
      </items>
    </pivotField>
    <pivotField numFmtId="14" showAll="0" defaultSubtotal="0">
      <items count="294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</items>
    </pivotField>
    <pivotField showAll="0" defaultSubtotal="0">
      <items count="2">
        <item x="1"/>
        <item x="0"/>
      </items>
    </pivotField>
    <pivotField numFmtId="44" showAll="0" defaultSubtotal="0"/>
    <pivotField axis="axisPage" showAll="0" defaultSubtotal="0">
      <items count="3">
        <item x="1"/>
        <item x="0"/>
        <item x="2"/>
      </items>
    </pivotField>
    <pivotField showAll="0" defaultSubtotal="0"/>
    <pivotField showAll="0" defaultSubtotal="0">
      <items count="2">
        <item x="0"/>
        <item x="1"/>
      </items>
    </pivotField>
    <pivotField showAll="0" defaultSubtotal="0"/>
    <pivotField numFmtId="44" showAll="0" defaultSubtotal="0"/>
    <pivotField numFmtId="44" showAll="0" defaultSubtotal="0"/>
    <pivotField dataField="1" numFmtId="44" showAll="0" defaultSubtota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numFmtId="172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4"/>
  </rowFields>
  <rowItems count="11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1"/>
    </i>
    <i>
      <x v="2"/>
    </i>
  </colItems>
  <pageFields count="1">
    <pageField fld="6" item="0" hier="-1"/>
  </pageFields>
  <dataFields count="1">
    <dataField name="Soma de Total Value" fld="12" baseField="0" baseItem="0" numFmtId="44"/>
  </dataFields>
  <formats count="3">
    <format dxfId="2">
      <pivotArea dataOnly="0" labelOnly="1" fieldPosition="0">
        <references count="1">
          <reference field="14" count="1">
            <x v="1"/>
          </reference>
        </references>
      </pivotArea>
    </format>
    <format dxfId="1">
      <pivotArea outline="0" collapsedLevelsAreSubtotals="1" fieldPosition="0">
        <references count="1">
          <reference field="2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2" count="2" selected="0">
            <x v="0"/>
            <x v="1"/>
          </reference>
        </references>
      </pivotArea>
    </format>
  </formats>
  <chartFormats count="4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7DE2B-925A-4D31-8E4C-859D1069A256}" name="Tabela dinâmica1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4">
  <location ref="B43:C54" firstHeaderRow="1" firstDataRow="1" firstDataCol="1" rowPageCount="1" colPageCount="1"/>
  <pivotFields count="15">
    <pivotField showAll="0" defaultSubtotal="0"/>
    <pivotField showAll="0" defaultSubtotal="0">
      <items count="280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</items>
    </pivotField>
    <pivotField showAll="0" defaultSubtotal="0">
      <items count="3">
        <item x="1"/>
        <item x="2"/>
        <item x="0"/>
      </items>
    </pivotField>
    <pivotField axis="axisRow" numFmtId="14" showAll="0" defaultSubtotal="0">
      <items count="294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</items>
    </pivotField>
    <pivotField showAll="0" defaultSubtotal="0">
      <items count="2">
        <item x="1"/>
        <item x="0"/>
      </items>
    </pivotField>
    <pivotField numFmtId="44" showAll="0" defaultSubtotal="0"/>
    <pivotField axis="axisPage" showAll="0" defaultSubtotal="0">
      <items count="3">
        <item x="1"/>
        <item x="0"/>
        <item x="2"/>
      </items>
    </pivotField>
    <pivotField showAll="0" defaultSubtotal="0"/>
    <pivotField showAll="0" defaultSubtotal="0">
      <items count="2">
        <item x="0"/>
        <item x="1"/>
      </items>
    </pivotField>
    <pivotField showAll="0" defaultSubtotal="0"/>
    <pivotField numFmtId="44" showAll="0" defaultSubtotal="0"/>
    <pivotField numFmtId="44" showAll="0" defaultSubtotal="0"/>
    <pivotField dataField="1" numFmtId="44" showAll="0" defaultSubtota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numFmtId="172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4"/>
    <field x="13"/>
    <field x="3"/>
  </rowFields>
  <rowItems count="11"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formats count="1">
    <format dxfId="3">
      <pivotArea dataOnly="0" labelOnly="1" fieldPosition="0">
        <references count="1">
          <reference field="14" count="1">
            <x v="1"/>
          </reference>
        </references>
      </pivotArea>
    </format>
  </formats>
  <chartFormats count="2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1:C14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  <pivotTable tabId="3" name="Tabela dinâmica1"/>
    <pivotTable tabId="3" name="Tabela dinâmica2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M22" sqref="M22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A2" sqref="A2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I76"/>
  <sheetViews>
    <sheetView showGridLines="0" topLeftCell="A58" workbookViewId="0">
      <selection activeCell="F61" sqref="F61"/>
    </sheetView>
  </sheetViews>
  <sheetFormatPr defaultRowHeight="14.4" x14ac:dyDescent="0.3"/>
  <cols>
    <col min="2" max="2" width="17.88671875" bestFit="1" customWidth="1"/>
    <col min="3" max="3" width="18.109375" bestFit="1" customWidth="1"/>
    <col min="4" max="4" width="8.6640625" bestFit="1" customWidth="1"/>
    <col min="5" max="5" width="8.33203125" bestFit="1" customWidth="1"/>
    <col min="6" max="6" width="19.109375" bestFit="1" customWidth="1"/>
    <col min="7" max="7" width="6" customWidth="1"/>
    <col min="8" max="8" width="7.109375" customWidth="1"/>
    <col min="9" max="9" width="21.109375" bestFit="1" customWidth="1"/>
    <col min="10" max="11" width="7.88671875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217</v>
      </c>
    </row>
    <row r="13" spans="2:6" x14ac:dyDescent="0.3">
      <c r="B13" s="14" t="s">
        <v>19</v>
      </c>
      <c r="C13" s="13">
        <v>1537</v>
      </c>
    </row>
    <row r="14" spans="2:6" x14ac:dyDescent="0.3">
      <c r="B14" s="14" t="s">
        <v>310</v>
      </c>
      <c r="C14" s="13">
        <v>1754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600</v>
      </c>
    </row>
    <row r="25" spans="2:5" x14ac:dyDescent="0.3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309</v>
      </c>
      <c r="C32" t="s">
        <v>311</v>
      </c>
    </row>
    <row r="33" spans="2:8" x14ac:dyDescent="0.3">
      <c r="B33" s="14" t="s">
        <v>22</v>
      </c>
      <c r="C33" s="13">
        <v>0</v>
      </c>
    </row>
    <row r="34" spans="2:8" x14ac:dyDescent="0.3">
      <c r="B34" s="14" t="s">
        <v>26</v>
      </c>
      <c r="C34" s="13">
        <v>540</v>
      </c>
    </row>
    <row r="35" spans="2:8" x14ac:dyDescent="0.3">
      <c r="B35" s="14" t="s">
        <v>18</v>
      </c>
      <c r="C35" s="13">
        <v>400</v>
      </c>
    </row>
    <row r="36" spans="2:8" x14ac:dyDescent="0.3">
      <c r="B36" s="14" t="s">
        <v>310</v>
      </c>
      <c r="C36" s="13">
        <v>940</v>
      </c>
      <c r="E36" s="16">
        <f>GETPIVOTDATA("Minecraft Season Pass Price",$B$32)</f>
        <v>940</v>
      </c>
    </row>
    <row r="39" spans="2:8" x14ac:dyDescent="0.3">
      <c r="B39" s="14" t="s">
        <v>324</v>
      </c>
    </row>
    <row r="41" spans="2:8" x14ac:dyDescent="0.3">
      <c r="B41" s="12" t="s">
        <v>16</v>
      </c>
      <c r="C41" t="s">
        <v>24</v>
      </c>
    </row>
    <row r="43" spans="2:8" x14ac:dyDescent="0.3">
      <c r="B43" s="12" t="s">
        <v>309</v>
      </c>
      <c r="C43" t="s">
        <v>319</v>
      </c>
    </row>
    <row r="44" spans="2:8" x14ac:dyDescent="0.3">
      <c r="B44" s="22" t="s">
        <v>336</v>
      </c>
      <c r="C44" s="13">
        <v>5</v>
      </c>
      <c r="D44" t="str">
        <f>B44</f>
        <v>jan</v>
      </c>
      <c r="E44" s="16"/>
      <c r="G44" t="s">
        <v>336</v>
      </c>
      <c r="H44" t="s">
        <v>337</v>
      </c>
    </row>
    <row r="45" spans="2:8" x14ac:dyDescent="0.3">
      <c r="B45" s="23" t="s">
        <v>326</v>
      </c>
      <c r="C45" s="13">
        <v>138</v>
      </c>
      <c r="D45" t="str">
        <f>B45</f>
        <v>mar</v>
      </c>
      <c r="E45" s="16"/>
      <c r="G45" t="s">
        <v>325</v>
      </c>
      <c r="H45" t="s">
        <v>338</v>
      </c>
    </row>
    <row r="46" spans="2:8" x14ac:dyDescent="0.3">
      <c r="B46" s="23" t="s">
        <v>327</v>
      </c>
      <c r="C46" s="13">
        <v>182</v>
      </c>
      <c r="D46" t="str">
        <f>B46</f>
        <v>abr</v>
      </c>
      <c r="E46" s="16"/>
      <c r="G46" t="s">
        <v>326</v>
      </c>
      <c r="H46" t="s">
        <v>339</v>
      </c>
    </row>
    <row r="47" spans="2:8" x14ac:dyDescent="0.3">
      <c r="B47" s="23" t="s">
        <v>328</v>
      </c>
      <c r="C47" s="13">
        <v>187</v>
      </c>
      <c r="D47" t="str">
        <f>B47</f>
        <v>mai</v>
      </c>
      <c r="E47" s="16"/>
      <c r="G47" t="s">
        <v>327</v>
      </c>
      <c r="H47" t="s">
        <v>340</v>
      </c>
    </row>
    <row r="48" spans="2:8" x14ac:dyDescent="0.3">
      <c r="B48" s="23" t="s">
        <v>329</v>
      </c>
      <c r="C48" s="13">
        <v>130</v>
      </c>
      <c r="D48" t="str">
        <f>B48</f>
        <v>jun</v>
      </c>
      <c r="E48" s="16"/>
      <c r="G48" t="s">
        <v>328</v>
      </c>
      <c r="H48" t="s">
        <v>341</v>
      </c>
    </row>
    <row r="49" spans="2:9" x14ac:dyDescent="0.3">
      <c r="B49" s="23" t="s">
        <v>330</v>
      </c>
      <c r="C49" s="13">
        <v>182</v>
      </c>
      <c r="D49" t="str">
        <f>B49</f>
        <v>jul</v>
      </c>
      <c r="E49" s="16"/>
      <c r="G49" t="s">
        <v>329</v>
      </c>
      <c r="H49" t="s">
        <v>342</v>
      </c>
    </row>
    <row r="50" spans="2:9" x14ac:dyDescent="0.3">
      <c r="B50" s="23" t="s">
        <v>331</v>
      </c>
      <c r="C50" s="13">
        <v>242</v>
      </c>
      <c r="D50" t="str">
        <f>B50</f>
        <v>ago</v>
      </c>
      <c r="E50" s="16"/>
      <c r="G50" t="s">
        <v>330</v>
      </c>
      <c r="H50" t="s">
        <v>343</v>
      </c>
    </row>
    <row r="51" spans="2:9" x14ac:dyDescent="0.3">
      <c r="B51" s="23" t="s">
        <v>332</v>
      </c>
      <c r="C51" s="13">
        <v>182</v>
      </c>
      <c r="D51" t="str">
        <f>B51</f>
        <v>set</v>
      </c>
      <c r="E51" s="16"/>
      <c r="G51" t="s">
        <v>331</v>
      </c>
      <c r="H51" t="s">
        <v>344</v>
      </c>
    </row>
    <row r="52" spans="2:9" x14ac:dyDescent="0.3">
      <c r="B52" s="23" t="s">
        <v>333</v>
      </c>
      <c r="C52" s="13">
        <v>182</v>
      </c>
      <c r="D52" t="str">
        <f>B52</f>
        <v>out</v>
      </c>
      <c r="E52" s="16"/>
      <c r="G52" t="s">
        <v>332</v>
      </c>
      <c r="H52" t="s">
        <v>345</v>
      </c>
    </row>
    <row r="53" spans="2:9" x14ac:dyDescent="0.3">
      <c r="B53" s="23" t="s">
        <v>334</v>
      </c>
      <c r="C53" s="13">
        <v>229</v>
      </c>
      <c r="D53" t="str">
        <f>B53</f>
        <v>nov</v>
      </c>
      <c r="E53" s="16"/>
      <c r="G53" t="s">
        <v>333</v>
      </c>
      <c r="H53" t="s">
        <v>346</v>
      </c>
    </row>
    <row r="54" spans="2:9" x14ac:dyDescent="0.3">
      <c r="B54" s="23" t="s">
        <v>335</v>
      </c>
      <c r="C54" s="13">
        <v>95</v>
      </c>
      <c r="D54" t="str">
        <f>B54</f>
        <v>dez</v>
      </c>
      <c r="E54" s="16"/>
      <c r="G54" t="s">
        <v>334</v>
      </c>
      <c r="H54" t="s">
        <v>347</v>
      </c>
    </row>
    <row r="55" spans="2:9" x14ac:dyDescent="0.3">
      <c r="E55" s="16">
        <f>MAX(C44:C55)</f>
        <v>242</v>
      </c>
      <c r="F55" t="str">
        <f>INDEX(B44:B55,MATCH(MAX(C44:C55),C44:C55,0))</f>
        <v>ago</v>
      </c>
      <c r="G55" t="s">
        <v>335</v>
      </c>
      <c r="H55" t="s">
        <v>348</v>
      </c>
      <c r="I55" s="21"/>
    </row>
    <row r="56" spans="2:9" x14ac:dyDescent="0.3">
      <c r="F56" t="str">
        <f>_xlfn.XLOOKUP(F55,G44:G55,H44:H55,"")</f>
        <v>Agosto</v>
      </c>
    </row>
    <row r="57" spans="2:9" x14ac:dyDescent="0.3">
      <c r="E57" t="str">
        <f>CONCATENATE(F56," - ",TEXT(E55,"R$ 00,00"))</f>
        <v>Agosto - R$ 242,00</v>
      </c>
    </row>
    <row r="62" spans="2:9" x14ac:dyDescent="0.3">
      <c r="B62" s="12" t="s">
        <v>16</v>
      </c>
      <c r="C62" t="s">
        <v>24</v>
      </c>
    </row>
    <row r="64" spans="2:9" x14ac:dyDescent="0.3">
      <c r="B64" s="12" t="s">
        <v>319</v>
      </c>
      <c r="C64" s="12" t="s">
        <v>349</v>
      </c>
    </row>
    <row r="65" spans="2:5" x14ac:dyDescent="0.3">
      <c r="B65" s="12" t="s">
        <v>309</v>
      </c>
      <c r="C65" t="s">
        <v>22</v>
      </c>
      <c r="D65" t="s">
        <v>26</v>
      </c>
      <c r="E65" t="s">
        <v>18</v>
      </c>
    </row>
    <row r="66" spans="2:5" x14ac:dyDescent="0.3">
      <c r="B66" s="22" t="s">
        <v>336</v>
      </c>
      <c r="C66" s="24">
        <v>5</v>
      </c>
      <c r="D66" s="24"/>
      <c r="E66" s="24"/>
    </row>
    <row r="67" spans="2:5" x14ac:dyDescent="0.3">
      <c r="B67" s="23" t="s">
        <v>326</v>
      </c>
      <c r="C67" s="24">
        <v>15</v>
      </c>
      <c r="D67" s="24">
        <v>33</v>
      </c>
      <c r="E67" s="24">
        <v>90</v>
      </c>
    </row>
    <row r="68" spans="2:5" x14ac:dyDescent="0.3">
      <c r="B68" s="23" t="s">
        <v>327</v>
      </c>
      <c r="C68" s="24">
        <v>10</v>
      </c>
      <c r="D68" s="24">
        <v>50</v>
      </c>
      <c r="E68" s="24">
        <v>122</v>
      </c>
    </row>
    <row r="69" spans="2:5" x14ac:dyDescent="0.3">
      <c r="B69" s="23" t="s">
        <v>328</v>
      </c>
      <c r="C69" s="24">
        <v>15</v>
      </c>
      <c r="D69" s="24">
        <v>50</v>
      </c>
      <c r="E69" s="24">
        <v>122</v>
      </c>
    </row>
    <row r="70" spans="2:5" x14ac:dyDescent="0.3">
      <c r="B70" s="23" t="s">
        <v>329</v>
      </c>
      <c r="C70" s="24">
        <v>15</v>
      </c>
      <c r="D70" s="24">
        <v>55</v>
      </c>
      <c r="E70" s="24">
        <v>60</v>
      </c>
    </row>
    <row r="71" spans="2:5" x14ac:dyDescent="0.3">
      <c r="B71" s="23" t="s">
        <v>330</v>
      </c>
      <c r="C71" s="24">
        <v>10</v>
      </c>
      <c r="D71" s="24">
        <v>50</v>
      </c>
      <c r="E71" s="24">
        <v>122</v>
      </c>
    </row>
    <row r="72" spans="2:5" x14ac:dyDescent="0.3">
      <c r="B72" s="23" t="s">
        <v>331</v>
      </c>
      <c r="C72" s="24">
        <v>10</v>
      </c>
      <c r="D72" s="24">
        <v>50</v>
      </c>
      <c r="E72" s="24">
        <v>182</v>
      </c>
    </row>
    <row r="73" spans="2:5" x14ac:dyDescent="0.3">
      <c r="B73" s="23" t="s">
        <v>332</v>
      </c>
      <c r="C73" s="24">
        <v>10</v>
      </c>
      <c r="D73" s="24">
        <v>50</v>
      </c>
      <c r="E73" s="24">
        <v>122</v>
      </c>
    </row>
    <row r="74" spans="2:5" x14ac:dyDescent="0.3">
      <c r="B74" s="23" t="s">
        <v>333</v>
      </c>
      <c r="C74" s="24">
        <v>15</v>
      </c>
      <c r="D74" s="24">
        <v>45</v>
      </c>
      <c r="E74" s="24">
        <v>122</v>
      </c>
    </row>
    <row r="75" spans="2:5" x14ac:dyDescent="0.3">
      <c r="B75" s="23" t="s">
        <v>334</v>
      </c>
      <c r="C75" s="24">
        <v>10</v>
      </c>
      <c r="D75" s="24">
        <v>35</v>
      </c>
      <c r="E75" s="24">
        <v>184</v>
      </c>
    </row>
    <row r="76" spans="2:5" x14ac:dyDescent="0.3">
      <c r="B76" s="23" t="s">
        <v>335</v>
      </c>
      <c r="C76" s="24">
        <v>5</v>
      </c>
      <c r="D76" s="24">
        <v>30</v>
      </c>
      <c r="E76" s="24">
        <v>60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="85" zoomScaleNormal="85" workbookViewId="0">
      <selection activeCell="Z28" sqref="Z28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Felipe Ferreira</cp:lastModifiedBy>
  <dcterms:created xsi:type="dcterms:W3CDTF">2024-12-19T13:13:10Z</dcterms:created>
  <dcterms:modified xsi:type="dcterms:W3CDTF">2025-04-09T22:51:29Z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2025-04-09T21:10:34Z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218e3611-3aee-4f05-9df7-e736836c2abe</vt:lpwstr>
  </property>
  <property fmtid="{D5CDD505-2E9C-101B-9397-08002B2CF9AE}" pid="8" name="MSIP_Label_defa4170-0d19-0005-0004-bc88714345d2_ActionId">
    <vt:lpwstr>00d74de0-ee06-47ae-89f2-00dda175b60d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</Properties>
</file>