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8630" windowHeight="8400" tabRatio="920" firstSheet="1" activeTab="1"/>
  </bookViews>
  <sheets>
    <sheet name="TEMARIO" sheetId="3" r:id="rId1"/>
    <sheet name="ARBOL" sheetId="1" r:id="rId2"/>
    <sheet name="Temas Generales" sheetId="2" r:id="rId3"/>
    <sheet name="I1" sheetId="4" r:id="rId4"/>
    <sheet name="I1.1" sheetId="30" r:id="rId5"/>
    <sheet name="I2" sheetId="6" r:id="rId6"/>
    <sheet name="I3" sheetId="7" r:id="rId7"/>
    <sheet name="I4" sheetId="8" r:id="rId8"/>
    <sheet name="I5" sheetId="9" r:id="rId9"/>
    <sheet name="I6" sheetId="10" r:id="rId10"/>
    <sheet name="I7" sheetId="11" r:id="rId11"/>
    <sheet name="I8" sheetId="12" r:id="rId12"/>
    <sheet name="I9" sheetId="13" r:id="rId13"/>
    <sheet name="I9.1" sheetId="31" r:id="rId14"/>
    <sheet name="I10" sheetId="14" r:id="rId15"/>
    <sheet name="I11" sheetId="15" r:id="rId16"/>
    <sheet name="I12" sheetId="16" r:id="rId17"/>
    <sheet name="E1" sheetId="17" r:id="rId18"/>
    <sheet name="E1.1" sheetId="32" r:id="rId19"/>
    <sheet name="E2" sheetId="18" r:id="rId20"/>
    <sheet name="E3" sheetId="19" r:id="rId21"/>
    <sheet name="E4" sheetId="20" r:id="rId22"/>
    <sheet name="E5" sheetId="21" r:id="rId23"/>
    <sheet name="E6" sheetId="22" r:id="rId24"/>
    <sheet name="E7" sheetId="23" r:id="rId25"/>
    <sheet name="E8" sheetId="24" r:id="rId26"/>
    <sheet name="E9" sheetId="25" r:id="rId27"/>
    <sheet name="E10" sheetId="26" r:id="rId28"/>
    <sheet name="E11" sheetId="27" r:id="rId29"/>
    <sheet name="E12" sheetId="28" r:id="rId30"/>
    <sheet name="BI CPT" sheetId="29" r:id="rId31"/>
    <sheet name="Base Imponible" sheetId="5" r:id="rId3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1"/>
  <c r="A135" s="1"/>
  <c r="A136" s="1"/>
  <c r="A137" s="1"/>
  <c r="A138" s="1"/>
  <c r="A139" s="1"/>
  <c r="A140" s="1"/>
  <c r="A141" s="1"/>
  <c r="A142" s="1"/>
  <c r="A143" s="1"/>
  <c r="A144" s="1"/>
  <c r="A133"/>
  <c r="A126"/>
  <c r="A127"/>
  <c r="A128" s="1"/>
  <c r="A129" s="1"/>
  <c r="A130" s="1"/>
  <c r="A131" s="1"/>
  <c r="A121"/>
  <c r="A122" s="1"/>
  <c r="A123" s="1"/>
  <c r="A124" s="1"/>
  <c r="A125" s="1"/>
  <c r="A120"/>
  <c r="A113"/>
  <c r="A114" s="1"/>
  <c r="A115" s="1"/>
  <c r="A116" s="1"/>
  <c r="A117" s="1"/>
  <c r="A118" s="1"/>
  <c r="A109"/>
  <c r="A110" s="1"/>
  <c r="A111" s="1"/>
  <c r="A106"/>
  <c r="A107" s="1"/>
  <c r="A103"/>
  <c r="A104" s="1"/>
  <c r="A94"/>
  <c r="A95" s="1"/>
  <c r="A96" s="1"/>
  <c r="A97" s="1"/>
  <c r="A98" s="1"/>
  <c r="A99" s="1"/>
  <c r="A100" s="1"/>
  <c r="A92"/>
  <c r="A91"/>
  <c r="A90"/>
  <c r="A82"/>
  <c r="A83" s="1"/>
  <c r="A84" s="1"/>
  <c r="A85" s="1"/>
  <c r="A86" s="1"/>
  <c r="A87" s="1"/>
  <c r="A88" s="1"/>
  <c r="A79"/>
  <c r="A80" s="1"/>
  <c r="A75"/>
  <c r="A76" s="1"/>
  <c r="A77" s="1"/>
  <c r="A78" s="1"/>
  <c r="A74"/>
  <c r="A72"/>
  <c r="A71"/>
  <c r="A67"/>
  <c r="A68" s="1"/>
  <c r="A69" s="1"/>
  <c r="A66"/>
  <c r="A65"/>
  <c r="A61"/>
  <c r="A62" s="1"/>
  <c r="A63" s="1"/>
  <c r="A60"/>
  <c r="A59"/>
  <c r="A53"/>
  <c r="A54" s="1"/>
  <c r="A55" s="1"/>
  <c r="A56" s="1"/>
  <c r="A57" s="1"/>
  <c r="A47"/>
  <c r="A48" s="1"/>
  <c r="A49" s="1"/>
  <c r="A50" s="1"/>
  <c r="A51" s="1"/>
  <c r="A41"/>
  <c r="A43" s="1"/>
  <c r="A44" s="1"/>
  <c r="A38"/>
  <c r="A39" s="1"/>
  <c r="A40" s="1"/>
  <c r="A37"/>
  <c r="A34"/>
  <c r="A35" s="1"/>
  <c r="A30"/>
  <c r="A31" s="1"/>
  <c r="A32" s="1"/>
  <c r="A26"/>
  <c r="A27" s="1"/>
  <c r="A28" s="1"/>
  <c r="A29" s="1"/>
  <c r="A21"/>
  <c r="A22" s="1"/>
  <c r="A23" s="1"/>
  <c r="A24" s="1"/>
  <c r="A18"/>
  <c r="A19" s="1"/>
  <c r="A17"/>
  <c r="A16"/>
  <c r="A7"/>
  <c r="A8" s="1"/>
  <c r="A9" s="1"/>
  <c r="A11" s="1"/>
  <c r="A12" s="1"/>
  <c r="A13" s="1"/>
  <c r="A14" s="1"/>
  <c r="A6"/>
  <c r="O142"/>
  <c r="O121"/>
  <c r="O114"/>
  <c r="O74"/>
  <c r="O67"/>
  <c r="O50"/>
  <c r="O7"/>
  <c r="J84" i="17" l="1"/>
  <c r="G94"/>
  <c r="G95" s="1"/>
  <c r="G93"/>
  <c r="F85"/>
  <c r="J85" s="1"/>
  <c r="K86" s="1"/>
  <c r="G79"/>
  <c r="G78"/>
  <c r="J69"/>
  <c r="G80" s="1"/>
  <c r="F70"/>
  <c r="F71" s="1"/>
  <c r="G92" i="4"/>
  <c r="G93" s="1"/>
  <c r="G91"/>
  <c r="K83"/>
  <c r="F83"/>
  <c r="K84" s="1"/>
  <c r="G78"/>
  <c r="G77"/>
  <c r="G76"/>
  <c r="K68"/>
  <c r="F68"/>
  <c r="K69" s="1"/>
  <c r="F84" l="1"/>
  <c r="J82" s="1"/>
  <c r="F69"/>
  <c r="J67" s="1"/>
  <c r="J70" i="17"/>
  <c r="F86"/>
  <c r="K71"/>
  <c r="O120" i="1" l="1"/>
  <c r="O113"/>
  <c r="O110"/>
  <c r="O109" s="1"/>
  <c r="O106"/>
  <c r="O103"/>
  <c r="O135"/>
  <c r="O134" s="1"/>
  <c r="O94"/>
  <c r="O90"/>
  <c r="P84"/>
  <c r="P85" s="1"/>
  <c r="P86" s="1"/>
  <c r="P87" s="1"/>
  <c r="P88" s="1"/>
  <c r="O82"/>
  <c r="O71"/>
  <c r="O60"/>
  <c r="O59" s="1"/>
  <c r="O56"/>
  <c r="O53" s="1"/>
  <c r="O54"/>
  <c r="O48"/>
  <c r="O47" s="1"/>
  <c r="O43"/>
  <c r="O37"/>
  <c r="O34"/>
  <c r="O26"/>
  <c r="O21"/>
  <c r="O16"/>
  <c r="O11"/>
  <c r="O6" l="1"/>
  <c r="O66"/>
  <c r="O65" s="1"/>
  <c r="O5"/>
  <c r="O4" s="1"/>
</calcChain>
</file>

<file path=xl/comments1.xml><?xml version="1.0" encoding="utf-8"?>
<comments xmlns="http://schemas.openxmlformats.org/spreadsheetml/2006/main">
  <authors>
    <author>Galaz, Julio</author>
  </authors>
  <commentList>
    <comment ref="B56" authorId="0">
      <text>
        <r>
          <rPr>
            <b/>
            <sz val="9"/>
            <color indexed="81"/>
            <rFont val="Tahoma"/>
            <family val="2"/>
          </rPr>
          <t>Galaz, Julio:</t>
        </r>
        <r>
          <rPr>
            <sz val="9"/>
            <color indexed="81"/>
            <rFont val="Tahoma"/>
            <family val="2"/>
          </rPr>
          <t xml:space="preserve">
Ocultar este nodo para el AT 2021 para empresas 14D3.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Galaz, Julio:</t>
        </r>
        <r>
          <rPr>
            <sz val="9"/>
            <color indexed="81"/>
            <rFont val="Tahoma"/>
            <family val="2"/>
          </rPr>
          <t xml:space="preserve">
Ocultar este nodo para el AT 2021 para empresas 14D3.</t>
        </r>
      </text>
    </comment>
  </commentList>
</comments>
</file>

<file path=xl/sharedStrings.xml><?xml version="1.0" encoding="utf-8"?>
<sst xmlns="http://schemas.openxmlformats.org/spreadsheetml/2006/main" count="2134" uniqueCount="449">
  <si>
    <t>=</t>
  </si>
  <si>
    <t>Base Imponible</t>
  </si>
  <si>
    <t>AMBOS</t>
  </si>
  <si>
    <t>+</t>
  </si>
  <si>
    <t xml:space="preserve">Total Ingresos </t>
  </si>
  <si>
    <t>Ingresos percibidos</t>
  </si>
  <si>
    <t>Ingresos percibidos del Giro</t>
  </si>
  <si>
    <t>a</t>
  </si>
  <si>
    <t>Ingresos percibidos del art 20 n° 1 LIR</t>
  </si>
  <si>
    <t>Desarrollo de una actividad agrícola</t>
  </si>
  <si>
    <t>Arriendo de bienes raices agrícolas</t>
  </si>
  <si>
    <t>Arriendo de bienes raices no agrícolas</t>
  </si>
  <si>
    <t>Intereses de depósitos o instrumentos financieros</t>
  </si>
  <si>
    <t>Mayor valor en el rescate de cuotas de FM o FI</t>
  </si>
  <si>
    <t>Participación en contratos de participación o cuentas de participación</t>
  </si>
  <si>
    <t>SOLO 14D8</t>
  </si>
  <si>
    <t>Retiros o dividendos recibidos desde otras empresas acogidas al regimen 14A, 14B o 14D3</t>
  </si>
  <si>
    <t>Monto Liquido recibido</t>
  </si>
  <si>
    <t>b</t>
  </si>
  <si>
    <t>Incremento por crédito IDPC</t>
  </si>
  <si>
    <t>Incremento por crédito IPE</t>
  </si>
  <si>
    <t>Ingresos percibidos por la enajenación de inversiones</t>
  </si>
  <si>
    <t>Renta percibida en la enajenación de las inversiones en capitales mobiliarios</t>
  </si>
  <si>
    <t>Renta percibida en la enajenación de contratos de asociación o cuentas en participación</t>
  </si>
  <si>
    <t>Enajenación de Acciones</t>
  </si>
  <si>
    <t>Enajenación de derechos sociales</t>
  </si>
  <si>
    <t>Terrenos</t>
  </si>
  <si>
    <t>Otros  bienes que no se pueden depreciar</t>
  </si>
  <si>
    <t>Ingresos percibidos por la enajenación de bienes depreciables</t>
  </si>
  <si>
    <t>Reajustes percibidos</t>
  </si>
  <si>
    <t>Reajuste de PPM</t>
  </si>
  <si>
    <t>c</t>
  </si>
  <si>
    <t>Reajuste del remanente de IVA crédito fiscal</t>
  </si>
  <si>
    <t>Reajustes de depósitos a plazos en UF</t>
  </si>
  <si>
    <t>Reajustes de préstamos en moneda extanjera</t>
  </si>
  <si>
    <t>Otros ingresos percibidos</t>
  </si>
  <si>
    <t>Ingresos devengados</t>
  </si>
  <si>
    <t>Ingresos devengados con empresas relacionadas acogidas al régimen 14 Letra A.</t>
  </si>
  <si>
    <t>Ingresos diferidos</t>
  </si>
  <si>
    <t>Ingreso diferido según art. 14 o 15 transitorio Ley n°21.210</t>
  </si>
  <si>
    <t>Ingreso diferido incrementado imputado en el año</t>
  </si>
  <si>
    <t>d</t>
  </si>
  <si>
    <t>AMBOS,  pero AT 2021 solo 14D8</t>
  </si>
  <si>
    <t xml:space="preserve">Ingreso diferido para empresas que ingresaron  al régimen de transparencia tributaria </t>
  </si>
  <si>
    <t>Otros Ajustes que se agregan a la Base Imponible</t>
  </si>
  <si>
    <t>Crédito art. 33 Bis LIR</t>
  </si>
  <si>
    <t>Crédito total disponible por IPE</t>
  </si>
  <si>
    <t>Otros agregados</t>
  </si>
  <si>
    <t>-</t>
  </si>
  <si>
    <t>Total Egresos</t>
  </si>
  <si>
    <t>Egresos pagados</t>
  </si>
  <si>
    <t>Gastos pagados asociados  en la adquisión de activo realizable o para la prestación de servicios</t>
  </si>
  <si>
    <t>Montos pagados por la compra de activos fijos depreciables</t>
  </si>
  <si>
    <t>Compra de activos fijos depreciables</t>
  </si>
  <si>
    <t>Montos pagados asociados a la mantención del giro</t>
  </si>
  <si>
    <t>Remuneraciones pagadas</t>
  </si>
  <si>
    <t>Honorarios pagados</t>
  </si>
  <si>
    <t xml:space="preserve">intereses pagados por préstamos </t>
  </si>
  <si>
    <t>Impuestos que no sean de la LIR</t>
  </si>
  <si>
    <t>Arriendos pagados</t>
  </si>
  <si>
    <t>Egresos pagados por la adquisición de inversiones o activos en el año de la percepción por la enajenación</t>
  </si>
  <si>
    <t>Monto pagado reajustado por inversiones en capitales mobiliarios</t>
  </si>
  <si>
    <t>a.1</t>
  </si>
  <si>
    <t>Monto pagado reajustado por contratos de asociación o cuentas en participación</t>
  </si>
  <si>
    <t>Monto pagado reajustado por adquisición de acciones</t>
  </si>
  <si>
    <t>Monto pagado reajustado por adquisición de derechos sociales</t>
  </si>
  <si>
    <t>Monto pagado reajustado por adquisición de terrenos</t>
  </si>
  <si>
    <t>Monto pagado reajustado por adquisición de otros bienes que no se deprecian</t>
  </si>
  <si>
    <t>SOLO 14D3</t>
  </si>
  <si>
    <t>Gastos afectos al articulo 21 LIR</t>
  </si>
  <si>
    <t>Gastos afectos al inciso 1°, del art 21 LIR</t>
  </si>
  <si>
    <t>e</t>
  </si>
  <si>
    <t>Gastos afectos al inciso 3°, del art 21 LIR</t>
  </si>
  <si>
    <t>Gastos rechazados pagados no gravados con el art. 21 LIR</t>
  </si>
  <si>
    <t>Partidas pagadas del inciso 1° del art 21, no afectas al I.U.</t>
  </si>
  <si>
    <t>Pago de IDPC</t>
  </si>
  <si>
    <t>Pago de IDPC AT 2020 o anteriores que depuran REX</t>
  </si>
  <si>
    <t>Gastos asociados a INR</t>
  </si>
  <si>
    <t>Pago 30% ISFUT</t>
  </si>
  <si>
    <t>Otras partidas pagadas del inciso 2° del art 21, distintos de los anteriores</t>
  </si>
  <si>
    <r>
      <rPr>
        <sz val="11"/>
        <color rgb="FFFF0000"/>
        <rFont val="Calibri"/>
        <family val="2"/>
        <scheme val="minor"/>
      </rPr>
      <t>Agregado</t>
    </r>
    <r>
      <rPr>
        <sz val="11"/>
        <color theme="1"/>
        <rFont val="Calibri"/>
        <family val="2"/>
        <scheme val="minor"/>
      </rPr>
      <t xml:space="preserve"> por gastos rechazados pagados</t>
    </r>
  </si>
  <si>
    <t>Gastos rechazados pagados</t>
  </si>
  <si>
    <t>Gastos pagados que no cumplen los requisitos del art 31 LIR</t>
  </si>
  <si>
    <t>Créditos Incobrables por ingresos que ya se reconocieron sobre base devengada</t>
  </si>
  <si>
    <t>Créditos incobrables castigados</t>
  </si>
  <si>
    <t>Créditos incobrables</t>
  </si>
  <si>
    <t>Ajustes en el año por cambio de régimen</t>
  </si>
  <si>
    <t>Ajustes en el año por cambio de régimen, al ingresar al régimen del Art. 14D</t>
  </si>
  <si>
    <t>Valor Neto de Activos fijos depreciables</t>
  </si>
  <si>
    <t>Existencias del activo relizable</t>
  </si>
  <si>
    <t>Gastos diferidos que se mantenian en el activo</t>
  </si>
  <si>
    <t>Gastos adeudados asociados a ingresos devengados con empresas relacionadas del régimen 14A</t>
  </si>
  <si>
    <t>Pérdida del año anterior</t>
  </si>
  <si>
    <t>f</t>
  </si>
  <si>
    <t>Ingresos Exentos de IDPC</t>
  </si>
  <si>
    <t>Ingresos no rentas</t>
  </si>
  <si>
    <t>Otras deducciones a la RLI</t>
  </si>
  <si>
    <t>Franquicia Letra E, Art 14 LIR</t>
  </si>
  <si>
    <t>g</t>
  </si>
  <si>
    <t>Deducción por pago IDPC Voluntario en años anteriores</t>
  </si>
  <si>
    <t>h</t>
  </si>
  <si>
    <t>TIPO REGIMEN</t>
  </si>
  <si>
    <t>ORDEN</t>
  </si>
  <si>
    <t>TEMARIO</t>
  </si>
  <si>
    <t>ARBOL</t>
  </si>
  <si>
    <t>TEMAS GENERALES</t>
  </si>
  <si>
    <t>DETALLE</t>
  </si>
  <si>
    <t>Volver</t>
  </si>
  <si>
    <t>Tema 1</t>
  </si>
  <si>
    <t>Cuando es:</t>
  </si>
  <si>
    <t xml:space="preserve">Ambos se aplica </t>
  </si>
  <si>
    <t>Art. 14 D N° 3 Régimen Pro Pyme  General</t>
  </si>
  <si>
    <t>Art. 14 D N° 8 Régimen Pro Pyme  Transparente</t>
  </si>
  <si>
    <t>AT 2021 para el LP Conta es año o periodo 2020</t>
  </si>
  <si>
    <t>Tema 2</t>
  </si>
  <si>
    <t>Circular 62/20 SII esta detallada de esta manera</t>
  </si>
  <si>
    <t>Homologar a como se va a ingresar la información en HR RAD</t>
  </si>
  <si>
    <t>I1</t>
  </si>
  <si>
    <t>pero con los siguientes cuidados</t>
  </si>
  <si>
    <t>Si la empresa al 31.12.2019 era Renta Atribuida o Semi Integrado (esto esta en los Datos Empresa - Tipo Contribuyente)</t>
  </si>
  <si>
    <t>Para este item de Ingresos Percibidos tiene que mostrar documentos con Fecha</t>
  </si>
  <si>
    <t>desde el 01.01.2020</t>
  </si>
  <si>
    <t>Si la empresa al 31.12.2019 era Articulo 14 Ter A(esto esta en los Datos Empresa - Tipo Contribuyente)</t>
  </si>
  <si>
    <t>Debe mostrar todos los documentos independiente el año</t>
  </si>
  <si>
    <t>Cuidado 1 AC 2020</t>
  </si>
  <si>
    <t>Cuidado 2 AC 2020</t>
  </si>
  <si>
    <t>Este campo sera de obtención de información del sistema  (sin ingreso manual)</t>
  </si>
  <si>
    <t>Cuidado 3 AC 2021</t>
  </si>
  <si>
    <t>Si la empresa al 31.12.2020 era Art. 14 A Regimen General (esto esta en los Datos Empresa - Tipo Contribuyente)</t>
  </si>
  <si>
    <t>desde el 01.01.2021</t>
  </si>
  <si>
    <t>Cuidado 4 AC 2021</t>
  </si>
  <si>
    <t>Si la empresa al 31.12.2020 era Articulo 14 D N° 3 o 8  (esto esta en los Datos Empresa - Tipo Contribuyente)</t>
  </si>
  <si>
    <t>Base Imponible Primera Categoría 14 TER A)</t>
  </si>
  <si>
    <t>Total de ingresos anuales percibidos en el ejercicio (y devengados en los casos que corresponda), a valor nominal</t>
  </si>
  <si>
    <t>Ingreso diferido imputado en el ejercicio</t>
  </si>
  <si>
    <t>Participaciones e intereses percibidos</t>
  </si>
  <si>
    <t>Otros ingresos percibidos o devengados</t>
  </si>
  <si>
    <t>Crédito sobre activos fijos adquiridos y pagados en el ejercicio</t>
  </si>
  <si>
    <t>Total de egresos anuales efectivamente pagados en el ejercicio, a valor nominal</t>
  </si>
  <si>
    <t>Costo directo de los bienes o servicios</t>
  </si>
  <si>
    <t>Remuneraciones</t>
  </si>
  <si>
    <t>Adquisición de bienes del activo realizable y fijo</t>
  </si>
  <si>
    <t>Intereses pagados</t>
  </si>
  <si>
    <t>Pérdidas de ejercicios anteriores</t>
  </si>
  <si>
    <t>Otros gastos deducidos de los ingresos</t>
  </si>
  <si>
    <t>Base imponible del impuesto de primera categoría</t>
  </si>
  <si>
    <t>Mayor valor enajenación bienes del activo fisico no depreciables, de acuerdo a la LIR</t>
  </si>
  <si>
    <t>PERMANECE CON RESTRICCIONES</t>
  </si>
  <si>
    <t>COMENTARIO</t>
  </si>
  <si>
    <t>I2</t>
  </si>
  <si>
    <t>Los siguientes item</t>
  </si>
  <si>
    <t>Se debera crear la siguiente pantalla</t>
  </si>
  <si>
    <t xml:space="preserve">Fecha </t>
  </si>
  <si>
    <t>Descripción</t>
  </si>
  <si>
    <t>Valor  Nominal</t>
  </si>
  <si>
    <t>Columna</t>
  </si>
  <si>
    <t>Fecha</t>
  </si>
  <si>
    <t>Restricciones</t>
  </si>
  <si>
    <t>Rango de fecha 01.01.AT-1 hasta el 31.12.AT-1</t>
  </si>
  <si>
    <t>Descripcion</t>
  </si>
  <si>
    <t>Solo los tres item indicado arriba</t>
  </si>
  <si>
    <t>Valor Nominal</t>
  </si>
  <si>
    <t>Cifra Entera mayor a $0</t>
  </si>
  <si>
    <t>Consideraciones</t>
  </si>
  <si>
    <t>Combinacion Fecha y Descripcion es unica y no se puede repetir</t>
  </si>
  <si>
    <t>Traspaso Sistema</t>
  </si>
  <si>
    <t>Ingreso Manual</t>
  </si>
  <si>
    <t>I3</t>
  </si>
  <si>
    <t>Ingresos percibidos por la tenencia de capitales mobiliarios (distinto de dividendos)</t>
  </si>
  <si>
    <t>I4</t>
  </si>
  <si>
    <t>Monto Liquido Recibido</t>
  </si>
  <si>
    <t>Debera cumplir el mismo requisito de Participaciones e Intereses Percibidos</t>
  </si>
  <si>
    <t>Sera de ingreso manual con la siguiente pantalla</t>
  </si>
  <si>
    <t>PERMANECE</t>
  </si>
  <si>
    <t>I5</t>
  </si>
  <si>
    <t>El siguiente Item</t>
  </si>
  <si>
    <t>I6</t>
  </si>
  <si>
    <t>I7</t>
  </si>
  <si>
    <t>I8</t>
  </si>
  <si>
    <t>Debera cumplir el mismo requisito de otros Ingresos Percibidos o Devengados</t>
  </si>
  <si>
    <t>I9</t>
  </si>
  <si>
    <t>I10</t>
  </si>
  <si>
    <t>I11</t>
  </si>
  <si>
    <t>I12</t>
  </si>
  <si>
    <t>Solo el siguiente item</t>
  </si>
  <si>
    <t>Solo Fecha 31.12.AT-1</t>
  </si>
  <si>
    <t>Debera cumplir el mismo requisito que Crédito sobre Activos Fijos Adquiridos y pagados en el ejercicio</t>
  </si>
  <si>
    <t>SE ELIMINA</t>
  </si>
  <si>
    <t>Debera cumplir el mismo requisito que Ingreso Diferido imputado en el ejercicio</t>
  </si>
  <si>
    <t>Especificamente</t>
  </si>
  <si>
    <t>Ingresos devengados y no percibidos de Empresas Relacionadas al cierre del ejercicio</t>
  </si>
  <si>
    <t>Con las nuevas normas de Relación a partir del 01.01.2020</t>
  </si>
  <si>
    <t>PERMANECE CON NUEVOS REQUISITOS</t>
  </si>
  <si>
    <t>La primera Columna del "ARBOL" indica "TIPO DE REGIMEN"</t>
  </si>
  <si>
    <t>Los campos seran aplicables dependiendo el tipo de Regimen</t>
  </si>
  <si>
    <t xml:space="preserve">El orden el arbol de esta manera ya que </t>
  </si>
  <si>
    <t>Los "Ingresos Percibidos del Giro" son igual al item con las instrucciones al 31.12.2019</t>
  </si>
  <si>
    <t>Datos de Empresa al 31.12.2019</t>
  </si>
  <si>
    <t xml:space="preserve">Debera Traspasar </t>
  </si>
  <si>
    <t>31/12/AT -1</t>
  </si>
  <si>
    <t>Traspaso LP Conta</t>
  </si>
  <si>
    <t>Explicación</t>
  </si>
  <si>
    <t>1°</t>
  </si>
  <si>
    <t>2°</t>
  </si>
  <si>
    <t>AT - 1 es igual a Año tributario menos 1</t>
  </si>
  <si>
    <t>AT 2021 - 1 = 2020</t>
  </si>
  <si>
    <t>3°</t>
  </si>
  <si>
    <t>de Traspaso LP Conta</t>
  </si>
  <si>
    <t>4°</t>
  </si>
  <si>
    <t>Columna Valor Nominal es que esta reflejado en este item</t>
  </si>
  <si>
    <t>TRASPASO A HR RAD</t>
  </si>
  <si>
    <t>Ingreso Manual o Traspaso</t>
  </si>
  <si>
    <t>INGRESO MANUAL</t>
  </si>
  <si>
    <t>TRASPASO</t>
  </si>
  <si>
    <t>En la Configuracion Cuentas Ajustes 14 D LIR</t>
  </si>
  <si>
    <t>1° Se deben seleccionar los ajustes con los siguientes atributos</t>
  </si>
  <si>
    <t>Se deben tomar con los siguientes requisitos</t>
  </si>
  <si>
    <t>Comprobantes de Ingreso (Tipo Ambos)</t>
  </si>
  <si>
    <t>Desde el el 01/01 al 31/12</t>
  </si>
  <si>
    <t>del item indicado</t>
  </si>
  <si>
    <t>Columna Descripción señala que la información proviene</t>
  </si>
  <si>
    <t>E1</t>
  </si>
  <si>
    <t>Debera cumplir el mismo requisito que Costo Directo de los Bienes o Servicios</t>
  </si>
  <si>
    <t>E2</t>
  </si>
  <si>
    <t>E3</t>
  </si>
  <si>
    <t>Debera cumplir el mismo requisito que Remuneraciones</t>
  </si>
  <si>
    <t>Comprobantes de Egreso (Tipo Ambos)</t>
  </si>
  <si>
    <t>Se deben seleccionar los ajustes con los siguientes atributos</t>
  </si>
  <si>
    <t>Honorarios Pagados</t>
  </si>
  <si>
    <t>Debera cumplir el mismo requisito que Intereses Pagados</t>
  </si>
  <si>
    <t>Intereses Pagados</t>
  </si>
  <si>
    <t>Se debe crear el codigo "1140 Arriendos" en el Detalle de Ajustes Art. 14 D</t>
  </si>
  <si>
    <t>Arriendos</t>
  </si>
  <si>
    <t xml:space="preserve">Costo pagado actualizado </t>
  </si>
  <si>
    <t>Solo los seis item indicado arriba</t>
  </si>
  <si>
    <t>E4</t>
  </si>
  <si>
    <t>E5</t>
  </si>
  <si>
    <t>Proviene del codigo "1144 Partidas pagadas del inciso 1° del art 21, no afectas al I.U." en el Detalle de Ajustes Art. 14 D</t>
  </si>
  <si>
    <t>E6</t>
  </si>
  <si>
    <t>E7</t>
  </si>
  <si>
    <t xml:space="preserve">Toda esta informacion proviene de E6 </t>
  </si>
  <si>
    <r>
      <rPr>
        <b/>
        <sz val="11"/>
        <color rgb="FFFF0000"/>
        <rFont val="Calibri"/>
        <family val="2"/>
        <scheme val="minor"/>
      </rPr>
      <t>Agregado</t>
    </r>
    <r>
      <rPr>
        <b/>
        <sz val="11"/>
        <color theme="1"/>
        <rFont val="Calibri"/>
        <family val="2"/>
        <scheme val="minor"/>
      </rPr>
      <t xml:space="preserve"> por gastos rechazados pagados</t>
    </r>
  </si>
  <si>
    <t>E8</t>
  </si>
  <si>
    <t>Monto Nominal</t>
  </si>
  <si>
    <t>Columna  Monto Nominal es que esta reflejado en este item</t>
  </si>
  <si>
    <t>E9</t>
  </si>
  <si>
    <t>Toda esta informacion proviene de E8</t>
  </si>
  <si>
    <t>Comprobantes de Traspaso (Tipo Ambos)</t>
  </si>
  <si>
    <t>E10</t>
  </si>
  <si>
    <t>E11</t>
  </si>
  <si>
    <t>Para este item de Gastos Adeudados  tiene que mostrar documentos con Fecha</t>
  </si>
  <si>
    <t>Debera cumplir el mismo requisito que Costo Directo de los Bienes o Servicios pero considerando los relacionados</t>
  </si>
  <si>
    <t>(ver requisitos de relacion)</t>
  </si>
  <si>
    <t>Para este item de Gastos Adeudados tiene que mostrar documentos con Fecha</t>
  </si>
  <si>
    <t>Para este item de Gasto Pagado  tiene que mostrar documentos con Fecha</t>
  </si>
  <si>
    <t>Para este item de Gastos Pagado tiene que mostrar documentos con Fecha</t>
  </si>
  <si>
    <t>Debera cumplir el mismo requisito que Otros Gastos Deducidos de los ingresos</t>
  </si>
  <si>
    <t>Solo para este año sera ingreso manual</t>
  </si>
  <si>
    <t>Para el año 2021 sera la base imponible negativa del año anterior que debera traspasar aca</t>
  </si>
  <si>
    <t>INGRESO MANUAL - TRASPASO</t>
  </si>
  <si>
    <t>E12</t>
  </si>
  <si>
    <t>Columna Descripción sera el E12 que describe a este item</t>
  </si>
  <si>
    <t>Ingreso Manual **</t>
  </si>
  <si>
    <t xml:space="preserve">Ingreso Manual  </t>
  </si>
  <si>
    <t>Con los siguientes Cuidados</t>
  </si>
  <si>
    <t>Columna  Costo Pago Actualizado es que esta reflejado en este item</t>
  </si>
  <si>
    <t>Cuidado 1 Año Comercial 2020</t>
  </si>
  <si>
    <t>Cuidado 2 Año Comercial 2020</t>
  </si>
  <si>
    <t>Cuidado 3 Año Comercial 2021</t>
  </si>
  <si>
    <t>Cuidado 4 Año Comercial 2021</t>
  </si>
  <si>
    <t xml:space="preserve">Cuidado 5 </t>
  </si>
  <si>
    <t>Cuando un monto percibido de un documento sea mayor al Neto</t>
  </si>
  <si>
    <t xml:space="preserve">solo debe considerarse como percibido hasta el tope del monto </t>
  </si>
  <si>
    <t>neto y la factura se daria como pagada para efectos de este</t>
  </si>
  <si>
    <t>sistema tributario</t>
  </si>
  <si>
    <t xml:space="preserve">Factura </t>
  </si>
  <si>
    <t>Neto</t>
  </si>
  <si>
    <t>IVA</t>
  </si>
  <si>
    <t>Total</t>
  </si>
  <si>
    <t>Cliente</t>
  </si>
  <si>
    <t>Venta</t>
  </si>
  <si>
    <t>IVA DF</t>
  </si>
  <si>
    <t>Pago Factura por $ 307</t>
  </si>
  <si>
    <t>Caja</t>
  </si>
  <si>
    <t>Para efecto de los libros Ingresos serian</t>
  </si>
  <si>
    <t>Para Efecto de Libro Caja</t>
  </si>
  <si>
    <t>Ejemplo 1</t>
  </si>
  <si>
    <t>Ejemplo 2</t>
  </si>
  <si>
    <t>Pago Factura por $ 200</t>
  </si>
  <si>
    <t>Para la Base Imponible 14D</t>
  </si>
  <si>
    <t>(para el año siguiente si se cancela la factura solo quedarian pendiente $ 100)</t>
  </si>
  <si>
    <t>Solo los dos item indicado arriba</t>
  </si>
  <si>
    <t>(para el año siguiente si se cancela la factura ya no habria nada que reconocer como ingreso percibido o devengado)</t>
  </si>
  <si>
    <t>2° Se deben tomar con los siguientes requisitos</t>
  </si>
  <si>
    <t>Solo los cuatro item indicado arriba</t>
  </si>
  <si>
    <t>Reconocer hasta el tope del monto neto</t>
  </si>
  <si>
    <t>Mat Prima</t>
  </si>
  <si>
    <t>Proveedores</t>
  </si>
  <si>
    <t>Para efecto de los libros Egresos serian</t>
  </si>
  <si>
    <t>(para el año siguiente si se cancela la factura ya no habria nada que reconocer como egreso percibido o devengado)</t>
  </si>
  <si>
    <t>IVA CF</t>
  </si>
  <si>
    <t xml:space="preserve">Debera cumplir el mismo requisito que Adquisición de Bienes del Activo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</si>
  <si>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</si>
  <si>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</si>
  <si>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</si>
  <si>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</si>
  <si>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</si>
  <si>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</si>
  <si>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</si>
  <si>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</si>
  <si>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</si>
  <si>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</si>
  <si>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</si>
  <si>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</si>
  <si>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</si>
  <si>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</si>
  <si>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</si>
  <si>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</si>
  <si>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</si>
  <si>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</si>
  <si>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</si>
  <si>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</si>
  <si>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</si>
  <si>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</si>
  <si>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</si>
  <si>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</si>
  <si>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</si>
  <si>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</si>
  <si>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</si>
  <si>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</si>
  <si>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</si>
  <si>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</si>
  <si>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</si>
  <si>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</si>
  <si>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</si>
  <si>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</si>
  <si>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</si>
  <si>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</si>
  <si>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</si>
  <si>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</si>
  <si>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</si>
  <si>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</si>
  <si>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</si>
  <si>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</si>
  <si>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</si>
  <si>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</si>
  <si>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</si>
  <si>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</si>
  <si>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</si>
  <si>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</si>
  <si>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</si>
  <si>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</si>
  <si>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</si>
  <si>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</si>
  <si>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</si>
  <si>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</si>
  <si>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</si>
  <si>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</si>
  <si>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</si>
  <si>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</si>
  <si>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</si>
  <si>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</si>
  <si>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</si>
  <si>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</si>
  <si>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</si>
  <si>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</si>
  <si>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</si>
  <si>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</si>
  <si>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</si>
  <si>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</si>
  <si>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Tener el cuidado con los otros Impuestos</t>
  </si>
  <si>
    <t>CONEXIÓN CPT SIMPLIFCADO / BASE IMPONIBLE</t>
  </si>
  <si>
    <t>Algunas partidas que conforman el CPT Simplificado se conectaran con la Base Imponible 14 D</t>
  </si>
  <si>
    <t>Tema se elaborara cuando la Base Imponible 14 D se encuentre OK</t>
  </si>
  <si>
    <t>BASE IMPONIBLE ANTIGUA AL 31.12.2019</t>
  </si>
  <si>
    <t>Los item a traspasar son</t>
  </si>
  <si>
    <t>Base de Impuesto Primera Categoria</t>
  </si>
  <si>
    <t>Gastos Rechazado Inc. 2 Art. 21</t>
  </si>
  <si>
    <t>Gastos Rechazados Inc. 1 Art. 21 No Pagan 40%</t>
  </si>
  <si>
    <t>Reposición Perdida Arrastre</t>
  </si>
  <si>
    <t>Otros Ajustes (Disminuciones)</t>
  </si>
  <si>
    <t>Otros Ajustes (Aumentos)</t>
  </si>
  <si>
    <t>Renta de Fuente Extranjera</t>
  </si>
  <si>
    <t>I1.1</t>
  </si>
  <si>
    <t>Renta Fuente Extranjera</t>
  </si>
  <si>
    <t>T1.1</t>
  </si>
  <si>
    <t>Otros Ingresos Devengados</t>
  </si>
  <si>
    <t>I9.1</t>
  </si>
  <si>
    <t>T23.1</t>
  </si>
  <si>
    <t>Existencias o Insumos del Negocio Pagados</t>
  </si>
  <si>
    <t>Servicios Pagados</t>
  </si>
  <si>
    <t>E1.1</t>
  </si>
  <si>
    <t>Debiese indicar</t>
  </si>
  <si>
    <t>T29.1</t>
  </si>
  <si>
    <t>***</t>
  </si>
  <si>
    <t>Gastos de Rentas de Fuente Extranjera</t>
  </si>
  <si>
    <t>T35.1</t>
  </si>
  <si>
    <t>Gastos de Renta de Fuente Extranjera</t>
  </si>
  <si>
    <t>T61.1</t>
  </si>
  <si>
    <t>Gasto por pérdida tributaria en cambio de régimen</t>
  </si>
  <si>
    <t>Otros Gastos que se deducen de la Base Imponible</t>
  </si>
  <si>
    <t>Gastos por responsabilidad social</t>
  </si>
  <si>
    <t>Gastos por inversión en investigación y desarrollo no certificados por CORFO</t>
  </si>
  <si>
    <t>Gastos por inversión en investigación y desarrollo certificados por CORFO</t>
  </si>
  <si>
    <t>Amortización de intangibles, art. 22° transitorio bis, inc. 4°, 5° y 6° Ley N° 21.210</t>
  </si>
  <si>
    <t>Gastos aceptados por donaciones</t>
  </si>
  <si>
    <t>T63.1</t>
  </si>
  <si>
    <t>T63.2</t>
  </si>
  <si>
    <t>T63.3</t>
  </si>
  <si>
    <t>T63.4</t>
  </si>
  <si>
    <t>T63.5</t>
  </si>
  <si>
    <t>Ajustes a la Base Imponible</t>
  </si>
  <si>
    <t>Ajustes art 14 Letra E y art 14 A n°6, ambos de la LIR</t>
  </si>
  <si>
    <r>
      <t>Ingresos percibidos por la tenencia de capitales mobiliarios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(distinto de dividendos)</t>
    </r>
  </si>
  <si>
    <t>Gasto por Pérdida Tributaria en cambio de Régimen</t>
  </si>
  <si>
    <t>SOLO 14 D3</t>
  </si>
  <si>
    <t>Columna Descripción sera el T1 que describe a este item</t>
  </si>
  <si>
    <t>Combinación Fecha y Descripcion es unica y no se puede repetir</t>
  </si>
  <si>
    <t>Columna Descripción sera el "T1.1" que describe a este item</t>
  </si>
  <si>
    <t>Solo el item indicado arriba</t>
  </si>
  <si>
    <t>Combinación Fecha y Descripción es unica y no se puede repetir</t>
  </si>
  <si>
    <t>En la Configuración Cuentas Ajustes 14 D LIR</t>
  </si>
  <si>
    <t>Columna Descripción sera el T2, T3, T4  que describe a cada item</t>
  </si>
  <si>
    <t>Son Traspaso/Ingreso Manual</t>
  </si>
  <si>
    <t>Columna Descripción sera el T5, T6, T7  que describe a cada item</t>
  </si>
  <si>
    <t>Columna Descripción sera el T8, T9, T10  que describe a cada item</t>
  </si>
  <si>
    <t>Columna Descripción sera el T11 a T16 que describe a cada item</t>
  </si>
  <si>
    <t>Columna Descripción sera el T7 que describe a este item</t>
  </si>
  <si>
    <t>Columna Descripción sera el T18 a T21 que describe a cada item</t>
  </si>
  <si>
    <t>Columna Descripción sera el T22 que describe a este item</t>
  </si>
  <si>
    <t>Columna Descripción sera el T21 que describe a este item</t>
  </si>
  <si>
    <t>Columna Descripción sera el T23.1 que describe a este item</t>
  </si>
  <si>
    <t>Columna Descripción sera el T24 que describe a este item</t>
  </si>
  <si>
    <t>Columna Descripción sera el T25 que describe a este item</t>
  </si>
  <si>
    <t>Columna Descripción sera de T26 a T28 que describe a este item</t>
  </si>
  <si>
    <t>Columna Descripción sera el T29 que describe a este item</t>
  </si>
  <si>
    <t>Columna Descripción sera T29.1 que describe a este item</t>
  </si>
  <si>
    <t>Columna Descripción sera el T30 que describe a este item</t>
  </si>
  <si>
    <t>Columna Descripción desde T31 a T35.1 que describe a este item</t>
  </si>
  <si>
    <t>Columna Descripción sera desde T36 a T41 que describe a este item</t>
  </si>
  <si>
    <t>Columna Descripción sera el T42 a T43 que describe a este item</t>
  </si>
  <si>
    <t>Columna Descripción sera desde T44 a T49 que describe a este item</t>
  </si>
  <si>
    <t>Columna Descripción desde T50 a T55 es la que describe a este item</t>
  </si>
  <si>
    <t>Columna Descripción sera el T56 que describe a este item</t>
  </si>
  <si>
    <t>Columna Descripción sera el T57 que describe a este item</t>
  </si>
  <si>
    <t>Columna Descripción sera el T58 que describe a este item</t>
  </si>
  <si>
    <t>Columna Descripción sera desde T59 a T61.1 que describe a este item</t>
  </si>
  <si>
    <t>Codigo Fairware</t>
  </si>
  <si>
    <t>MANUAL POR AHORA</t>
  </si>
</sst>
</file>

<file path=xl/styles.xml><?xml version="1.0" encoding="utf-8"?>
<styleSheet xmlns="http://schemas.openxmlformats.org/spreadsheetml/2006/main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164" fontId="3" fillId="2" borderId="1" xfId="1" applyFont="1" applyFill="1" applyBorder="1"/>
    <xf numFmtId="0" fontId="0" fillId="0" borderId="0" xfId="0" applyAlignment="1">
      <alignment horizontal="center"/>
    </xf>
    <xf numFmtId="164" fontId="3" fillId="3" borderId="2" xfId="1" applyFont="1" applyFill="1" applyBorder="1"/>
    <xf numFmtId="164" fontId="0" fillId="4" borderId="3" xfId="1" applyFont="1" applyFill="1" applyBorder="1"/>
    <xf numFmtId="164" fontId="0" fillId="5" borderId="3" xfId="1" applyFont="1" applyFill="1" applyBorder="1"/>
    <xf numFmtId="164" fontId="0" fillId="0" borderId="3" xfId="1" applyFont="1" applyBorder="1"/>
    <xf numFmtId="164" fontId="0" fillId="0" borderId="0" xfId="1" applyFont="1"/>
    <xf numFmtId="0" fontId="2" fillId="0" borderId="0" xfId="0" applyFont="1"/>
    <xf numFmtId="164" fontId="3" fillId="3" borderId="3" xfId="1" applyFont="1" applyFill="1" applyBorder="1"/>
    <xf numFmtId="0" fontId="0" fillId="6" borderId="0" xfId="0" applyFill="1"/>
    <xf numFmtId="0" fontId="2" fillId="0" borderId="0" xfId="0" applyFont="1" applyAlignment="1">
      <alignment horizontal="center"/>
    </xf>
    <xf numFmtId="0" fontId="0" fillId="7" borderId="0" xfId="0" applyFill="1"/>
    <xf numFmtId="0" fontId="3" fillId="7" borderId="0" xfId="0" applyFont="1" applyFill="1"/>
    <xf numFmtId="164" fontId="0" fillId="8" borderId="3" xfId="1" applyFont="1" applyFill="1" applyBorder="1"/>
    <xf numFmtId="0" fontId="3" fillId="0" borderId="0" xfId="0" applyFont="1" applyAlignment="1">
      <alignment horizontal="right"/>
    </xf>
    <xf numFmtId="0" fontId="0" fillId="8" borderId="0" xfId="0" applyFill="1" applyAlignment="1">
      <alignment horizontal="center"/>
    </xf>
    <xf numFmtId="0" fontId="0" fillId="8" borderId="0" xfId="0" applyFill="1"/>
    <xf numFmtId="0" fontId="6" fillId="8" borderId="0" xfId="2" applyFill="1" applyAlignment="1">
      <alignment horizontal="center"/>
    </xf>
    <xf numFmtId="0" fontId="6" fillId="0" borderId="0" xfId="2"/>
    <xf numFmtId="0" fontId="6" fillId="8" borderId="0" xfId="2" applyFill="1"/>
    <xf numFmtId="0" fontId="0" fillId="0" borderId="0" xfId="0" applyAlignment="1">
      <alignment horizontal="left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6" fillId="0" borderId="0" xfId="2" applyAlignment="1">
      <alignment horizontal="center"/>
    </xf>
    <xf numFmtId="0" fontId="7" fillId="8" borderId="0" xfId="0" applyFont="1" applyFill="1"/>
    <xf numFmtId="0" fontId="6" fillId="6" borderId="0" xfId="2" applyFill="1" applyAlignment="1">
      <alignment horizontal="center"/>
    </xf>
    <xf numFmtId="0" fontId="8" fillId="8" borderId="0" xfId="0" applyFont="1" applyFill="1"/>
    <xf numFmtId="0" fontId="0" fillId="0" borderId="3" xfId="0" applyBorder="1"/>
    <xf numFmtId="0" fontId="9" fillId="8" borderId="0" xfId="0" applyFont="1" applyFill="1"/>
    <xf numFmtId="0" fontId="0" fillId="8" borderId="3" xfId="0" applyFill="1" applyBorder="1"/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/>
    <xf numFmtId="0" fontId="3" fillId="0" borderId="3" xfId="0" applyFont="1" applyBorder="1" applyAlignment="1">
      <alignment horizontal="center"/>
    </xf>
    <xf numFmtId="0" fontId="6" fillId="9" borderId="0" xfId="2" applyFill="1" applyAlignment="1">
      <alignment horizontal="center"/>
    </xf>
    <xf numFmtId="0" fontId="7" fillId="10" borderId="0" xfId="0" applyFont="1" applyFill="1"/>
    <xf numFmtId="0" fontId="3" fillId="8" borderId="3" xfId="0" applyFont="1" applyFill="1" applyBorder="1" applyAlignment="1">
      <alignment horizontal="center"/>
    </xf>
    <xf numFmtId="0" fontId="2" fillId="6" borderId="0" xfId="0" applyFont="1" applyFill="1"/>
    <xf numFmtId="0" fontId="0" fillId="8" borderId="0" xfId="0" applyFill="1" applyAlignment="1">
      <alignment horizontal="right"/>
    </xf>
    <xf numFmtId="165" fontId="0" fillId="8" borderId="0" xfId="3" applyFont="1" applyFill="1"/>
    <xf numFmtId="14" fontId="0" fillId="8" borderId="0" xfId="0" applyNumberFormat="1" applyFill="1"/>
    <xf numFmtId="0" fontId="7" fillId="6" borderId="0" xfId="0" applyFont="1" applyFill="1" applyAlignment="1">
      <alignment horizontal="center"/>
    </xf>
    <xf numFmtId="0" fontId="10" fillId="6" borderId="0" xfId="0" applyFont="1" applyFill="1"/>
    <xf numFmtId="0" fontId="3" fillId="8" borderId="3" xfId="0" applyFont="1" applyFill="1" applyBorder="1" applyAlignment="1">
      <alignment horizontal="center"/>
    </xf>
    <xf numFmtId="0" fontId="6" fillId="8" borderId="0" xfId="2" applyFont="1" applyFill="1"/>
    <xf numFmtId="0" fontId="0" fillId="8" borderId="0" xfId="0" applyFont="1" applyFill="1"/>
    <xf numFmtId="164" fontId="0" fillId="0" borderId="0" xfId="1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6" borderId="0" xfId="0" applyFill="1" applyBorder="1"/>
    <xf numFmtId="0" fontId="6" fillId="0" borderId="0" xfId="2" applyBorder="1" applyAlignment="1">
      <alignment horizontal="center"/>
    </xf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0" fillId="0" borderId="0" xfId="1" applyFont="1" applyFill="1" applyBorder="1"/>
    <xf numFmtId="0" fontId="2" fillId="8" borderId="0" xfId="0" applyFont="1" applyFill="1"/>
    <xf numFmtId="165" fontId="7" fillId="8" borderId="0" xfId="3" applyFont="1" applyFill="1"/>
    <xf numFmtId="0" fontId="3" fillId="0" borderId="0" xfId="0" applyFont="1" applyBorder="1"/>
    <xf numFmtId="0" fontId="3" fillId="0" borderId="0" xfId="0" applyFont="1" applyFill="1" applyBorder="1"/>
    <xf numFmtId="0" fontId="12" fillId="8" borderId="0" xfId="0" applyFont="1" applyFill="1"/>
    <xf numFmtId="0" fontId="0" fillId="8" borderId="0" xfId="0" applyFont="1" applyFill="1" applyBorder="1" applyAlignment="1">
      <alignment vertical="top"/>
    </xf>
    <xf numFmtId="0" fontId="3" fillId="0" borderId="0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4">
    <cellStyle name="Comma [0]" xfId="3" builtinId="6"/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408533</xdr:colOff>
      <xdr:row>26</xdr:row>
      <xdr:rowOff>132876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CF03E35F-CF08-43B8-AA8A-38F9407E9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09728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60960</xdr:colOff>
      <xdr:row>11</xdr:row>
      <xdr:rowOff>38100</xdr:rowOff>
    </xdr:from>
    <xdr:to>
      <xdr:col>10</xdr:col>
      <xdr:colOff>426720</xdr:colOff>
      <xdr:row>12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F02578C6-6D59-4E5B-B395-DE1469FAD6F5}"/>
            </a:ext>
          </a:extLst>
        </xdr:cNvPr>
        <xdr:cNvSpPr/>
      </xdr:nvSpPr>
      <xdr:spPr>
        <a:xfrm>
          <a:off x="853440" y="204978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14</xdr:col>
      <xdr:colOff>144780</xdr:colOff>
      <xdr:row>30</xdr:row>
      <xdr:rowOff>15240</xdr:rowOff>
    </xdr:from>
    <xdr:to>
      <xdr:col>25</xdr:col>
      <xdr:colOff>789405</xdr:colOff>
      <xdr:row>58</xdr:row>
      <xdr:rowOff>123171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C59F4EE-5496-46C7-8618-B6E7F7D02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39500" y="5501640"/>
          <a:ext cx="9361905" cy="5228571"/>
        </a:xfrm>
        <a:prstGeom prst="rect">
          <a:avLst/>
        </a:prstGeom>
      </xdr:spPr>
    </xdr:pic>
    <xdr:clientData/>
  </xdr:twoCellAnchor>
  <xdr:twoCellAnchor>
    <xdr:from>
      <xdr:col>10</xdr:col>
      <xdr:colOff>335280</xdr:colOff>
      <xdr:row>31</xdr:row>
      <xdr:rowOff>106680</xdr:rowOff>
    </xdr:from>
    <xdr:to>
      <xdr:col>18</xdr:col>
      <xdr:colOff>167640</xdr:colOff>
      <xdr:row>37</xdr:row>
      <xdr:rowOff>144780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BC9E30ED-E278-4ACD-ADAC-D53474DBB90D}"/>
            </a:ext>
          </a:extLst>
        </xdr:cNvPr>
        <xdr:cNvCxnSpPr/>
      </xdr:nvCxnSpPr>
      <xdr:spPr>
        <a:xfrm>
          <a:off x="8260080" y="5775960"/>
          <a:ext cx="617220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274320</xdr:colOff>
      <xdr:row>37</xdr:row>
      <xdr:rowOff>45720</xdr:rowOff>
    </xdr:from>
    <xdr:to>
      <xdr:col>20</xdr:col>
      <xdr:colOff>266700</xdr:colOff>
      <xdr:row>39</xdr:row>
      <xdr:rowOff>137160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xmlns="" id="{3FCE16FA-EFDC-477A-B62E-F58A46931EB0}"/>
            </a:ext>
          </a:extLst>
        </xdr:cNvPr>
        <xdr:cNvSpPr/>
      </xdr:nvSpPr>
      <xdr:spPr>
        <a:xfrm>
          <a:off x="14538960" y="6812280"/>
          <a:ext cx="157734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301853</xdr:colOff>
      <xdr:row>35</xdr:row>
      <xdr:rowOff>132876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FE8FD6A0-4785-4B5D-8B75-3BE06970D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256032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22</xdr:row>
      <xdr:rowOff>121920</xdr:rowOff>
    </xdr:from>
    <xdr:to>
      <xdr:col>10</xdr:col>
      <xdr:colOff>373380</xdr:colOff>
      <xdr:row>23</xdr:row>
      <xdr:rowOff>83820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5B53DCB1-3BE3-46D9-B962-B0C451E7E1F5}"/>
            </a:ext>
          </a:extLst>
        </xdr:cNvPr>
        <xdr:cNvSpPr/>
      </xdr:nvSpPr>
      <xdr:spPr>
        <a:xfrm>
          <a:off x="800100" y="396240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11</xdr:col>
      <xdr:colOff>408533</xdr:colOff>
      <xdr:row>31</xdr:row>
      <xdr:rowOff>132876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87C634C9-0910-444D-9F51-A2DC97572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256032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19</xdr:row>
      <xdr:rowOff>91440</xdr:rowOff>
    </xdr:from>
    <xdr:to>
      <xdr:col>10</xdr:col>
      <xdr:colOff>373380</xdr:colOff>
      <xdr:row>20</xdr:row>
      <xdr:rowOff>53340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E11867D7-2DDB-4E82-9624-3511DDB99795}"/>
            </a:ext>
          </a:extLst>
        </xdr:cNvPr>
        <xdr:cNvSpPr/>
      </xdr:nvSpPr>
      <xdr:spPr>
        <a:xfrm>
          <a:off x="800100" y="356616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754380</xdr:colOff>
      <xdr:row>8</xdr:row>
      <xdr:rowOff>129540</xdr:rowOff>
    </xdr:from>
    <xdr:to>
      <xdr:col>11</xdr:col>
      <xdr:colOff>370433</xdr:colOff>
      <xdr:row>29</xdr:row>
      <xdr:rowOff>79536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31DEEFE-6E0F-49A1-BFD3-407705A67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380" y="159258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22860</xdr:colOff>
      <xdr:row>14</xdr:row>
      <xdr:rowOff>144780</xdr:rowOff>
    </xdr:from>
    <xdr:to>
      <xdr:col>10</xdr:col>
      <xdr:colOff>388620</xdr:colOff>
      <xdr:row>15</xdr:row>
      <xdr:rowOff>106680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45CDDCE5-5627-4456-82DB-687DCD570B3B}"/>
            </a:ext>
          </a:extLst>
        </xdr:cNvPr>
        <xdr:cNvSpPr/>
      </xdr:nvSpPr>
      <xdr:spPr>
        <a:xfrm>
          <a:off x="815340" y="270510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13</xdr:row>
      <xdr:rowOff>152400</xdr:rowOff>
    </xdr:from>
    <xdr:to>
      <xdr:col>10</xdr:col>
      <xdr:colOff>766673</xdr:colOff>
      <xdr:row>34</xdr:row>
      <xdr:rowOff>94776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CA77363-B016-472D-8C9C-7E36427D8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2628900"/>
          <a:ext cx="8110448" cy="3942876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23</xdr:row>
      <xdr:rowOff>68580</xdr:rowOff>
    </xdr:from>
    <xdr:to>
      <xdr:col>10</xdr:col>
      <xdr:colOff>403860</xdr:colOff>
      <xdr:row>24</xdr:row>
      <xdr:rowOff>30480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39186C4A-EA59-4D06-A3A2-2F494F720E0C}"/>
            </a:ext>
          </a:extLst>
        </xdr:cNvPr>
        <xdr:cNvSpPr/>
      </xdr:nvSpPr>
      <xdr:spPr>
        <a:xfrm>
          <a:off x="830580" y="445770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12</xdr:row>
      <xdr:rowOff>83820</xdr:rowOff>
    </xdr:from>
    <xdr:to>
      <xdr:col>10</xdr:col>
      <xdr:colOff>218033</xdr:colOff>
      <xdr:row>33</xdr:row>
      <xdr:rowOff>33816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39608E40-94E4-4B10-89CC-01A894487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240" y="264414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24</xdr:row>
      <xdr:rowOff>45720</xdr:rowOff>
    </xdr:from>
    <xdr:to>
      <xdr:col>10</xdr:col>
      <xdr:colOff>396240</xdr:colOff>
      <xdr:row>25</xdr:row>
      <xdr:rowOff>7620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33E200D0-B8F8-4B77-863F-1802A73CB1B6}"/>
            </a:ext>
          </a:extLst>
        </xdr:cNvPr>
        <xdr:cNvSpPr/>
      </xdr:nvSpPr>
      <xdr:spPr>
        <a:xfrm>
          <a:off x="822960" y="480060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13</xdr:row>
      <xdr:rowOff>83820</xdr:rowOff>
    </xdr:from>
    <xdr:to>
      <xdr:col>11</xdr:col>
      <xdr:colOff>393293</xdr:colOff>
      <xdr:row>34</xdr:row>
      <xdr:rowOff>33816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A62A478-86D7-4A95-AC03-3D3997A4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240" y="264414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27</xdr:row>
      <xdr:rowOff>7620</xdr:rowOff>
    </xdr:from>
    <xdr:to>
      <xdr:col>10</xdr:col>
      <xdr:colOff>411480</xdr:colOff>
      <xdr:row>27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19EB4D66-D4B2-4A2A-A9EE-1C40283CEDF1}"/>
            </a:ext>
          </a:extLst>
        </xdr:cNvPr>
        <xdr:cNvSpPr/>
      </xdr:nvSpPr>
      <xdr:spPr>
        <a:xfrm>
          <a:off x="838200" y="512826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762000</xdr:colOff>
      <xdr:row>17</xdr:row>
      <xdr:rowOff>60960</xdr:rowOff>
    </xdr:from>
    <xdr:to>
      <xdr:col>10</xdr:col>
      <xdr:colOff>73253</xdr:colOff>
      <xdr:row>38</xdr:row>
      <xdr:rowOff>10956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43751DC7-89D6-481B-8271-ECA83D4C5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316992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45720</xdr:colOff>
      <xdr:row>30</xdr:row>
      <xdr:rowOff>7620</xdr:rowOff>
    </xdr:from>
    <xdr:to>
      <xdr:col>10</xdr:col>
      <xdr:colOff>411480</xdr:colOff>
      <xdr:row>30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5ACA96DB-8369-454C-A3CA-4B404A7CEEEE}"/>
            </a:ext>
          </a:extLst>
        </xdr:cNvPr>
        <xdr:cNvSpPr/>
      </xdr:nvSpPr>
      <xdr:spPr>
        <a:xfrm>
          <a:off x="838200" y="512826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oneCellAnchor>
    <xdr:from>
      <xdr:col>0</xdr:col>
      <xdr:colOff>762000</xdr:colOff>
      <xdr:row>64</xdr:row>
      <xdr:rowOff>60960</xdr:rowOff>
    </xdr:from>
    <xdr:ext cx="8333333" cy="3790476"/>
    <xdr:pic>
      <xdr:nvPicPr>
        <xdr:cNvPr id="4" name="Imagen 3">
          <a:extLst>
            <a:ext uri="{FF2B5EF4-FFF2-40B4-BE49-F238E27FC236}">
              <a16:creationId xmlns:a16="http://schemas.microsoft.com/office/drawing/2014/main" xmlns="" id="{F7F586C9-680A-492B-ACE6-9EAA12FA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0" y="2987040"/>
          <a:ext cx="8333333" cy="3790476"/>
        </a:xfrm>
        <a:prstGeom prst="rect">
          <a:avLst/>
        </a:prstGeom>
      </xdr:spPr>
    </xdr:pic>
    <xdr:clientData/>
  </xdr:oneCellAnchor>
  <xdr:twoCellAnchor>
    <xdr:from>
      <xdr:col>1</xdr:col>
      <xdr:colOff>15240</xdr:colOff>
      <xdr:row>78</xdr:row>
      <xdr:rowOff>137160</xdr:rowOff>
    </xdr:from>
    <xdr:to>
      <xdr:col>10</xdr:col>
      <xdr:colOff>381000</xdr:colOff>
      <xdr:row>79</xdr:row>
      <xdr:rowOff>99060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3B70F40D-518F-47FA-9B38-C6414FF40837}"/>
            </a:ext>
          </a:extLst>
        </xdr:cNvPr>
        <xdr:cNvSpPr/>
      </xdr:nvSpPr>
      <xdr:spPr>
        <a:xfrm>
          <a:off x="807720" y="1403604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777240</xdr:colOff>
      <xdr:row>24</xdr:row>
      <xdr:rowOff>83820</xdr:rowOff>
    </xdr:from>
    <xdr:to>
      <xdr:col>10</xdr:col>
      <xdr:colOff>553313</xdr:colOff>
      <xdr:row>45</xdr:row>
      <xdr:rowOff>33816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714534F7-B886-4F84-9B5C-59DE5A1A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240" y="264414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36</xdr:row>
      <xdr:rowOff>45720</xdr:rowOff>
    </xdr:from>
    <xdr:to>
      <xdr:col>10</xdr:col>
      <xdr:colOff>396240</xdr:colOff>
      <xdr:row>37</xdr:row>
      <xdr:rowOff>7620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10053B20-77C9-497C-BF01-982FCC7A5A75}"/>
            </a:ext>
          </a:extLst>
        </xdr:cNvPr>
        <xdr:cNvSpPr/>
      </xdr:nvSpPr>
      <xdr:spPr>
        <a:xfrm>
          <a:off x="822960" y="480060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14</xdr:col>
      <xdr:colOff>144780</xdr:colOff>
      <xdr:row>49</xdr:row>
      <xdr:rowOff>15240</xdr:rowOff>
    </xdr:from>
    <xdr:to>
      <xdr:col>25</xdr:col>
      <xdr:colOff>789405</xdr:colOff>
      <xdr:row>77</xdr:row>
      <xdr:rowOff>123171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15DA7C6F-8564-45C7-A62D-7F8D5959A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39500" y="5501640"/>
          <a:ext cx="9361905" cy="5228571"/>
        </a:xfrm>
        <a:prstGeom prst="rect">
          <a:avLst/>
        </a:prstGeom>
      </xdr:spPr>
    </xdr:pic>
    <xdr:clientData/>
  </xdr:twoCellAnchor>
  <xdr:twoCellAnchor>
    <xdr:from>
      <xdr:col>10</xdr:col>
      <xdr:colOff>335280</xdr:colOff>
      <xdr:row>50</xdr:row>
      <xdr:rowOff>106680</xdr:rowOff>
    </xdr:from>
    <xdr:to>
      <xdr:col>18</xdr:col>
      <xdr:colOff>167640</xdr:colOff>
      <xdr:row>56</xdr:row>
      <xdr:rowOff>144780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xmlns="" id="{DC277F80-FF07-4341-92C8-5EFB0C76E668}"/>
            </a:ext>
          </a:extLst>
        </xdr:cNvPr>
        <xdr:cNvCxnSpPr/>
      </xdr:nvCxnSpPr>
      <xdr:spPr>
        <a:xfrm>
          <a:off x="8260080" y="5775960"/>
          <a:ext cx="6172200" cy="11353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274320</xdr:colOff>
      <xdr:row>56</xdr:row>
      <xdr:rowOff>45720</xdr:rowOff>
    </xdr:from>
    <xdr:to>
      <xdr:col>20</xdr:col>
      <xdr:colOff>266700</xdr:colOff>
      <xdr:row>58</xdr:row>
      <xdr:rowOff>137160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xmlns="" id="{BC19C51C-8980-4242-B4CB-6A7AEB9AD106}"/>
            </a:ext>
          </a:extLst>
        </xdr:cNvPr>
        <xdr:cNvSpPr/>
      </xdr:nvSpPr>
      <xdr:spPr>
        <a:xfrm>
          <a:off x="14538960" y="6812280"/>
          <a:ext cx="157734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0</xdr:col>
      <xdr:colOff>777240</xdr:colOff>
      <xdr:row>131</xdr:row>
      <xdr:rowOff>83820</xdr:rowOff>
    </xdr:from>
    <xdr:to>
      <xdr:col>10</xdr:col>
      <xdr:colOff>553313</xdr:colOff>
      <xdr:row>152</xdr:row>
      <xdr:rowOff>33816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FB562AB2-05D5-4A37-AC1A-17AFD0D24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240" y="2644140"/>
          <a:ext cx="8333333" cy="379047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147</xdr:row>
      <xdr:rowOff>83820</xdr:rowOff>
    </xdr:from>
    <xdr:to>
      <xdr:col>10</xdr:col>
      <xdr:colOff>373380</xdr:colOff>
      <xdr:row>148</xdr:row>
      <xdr:rowOff>45720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xmlns="" id="{3B5A3E00-E8BA-4742-B1AC-D25D426EC601}"/>
            </a:ext>
          </a:extLst>
        </xdr:cNvPr>
        <xdr:cNvSpPr/>
      </xdr:nvSpPr>
      <xdr:spPr>
        <a:xfrm>
          <a:off x="800100" y="24041100"/>
          <a:ext cx="7498080" cy="1447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C8"/>
  <sheetViews>
    <sheetView zoomScale="180" zoomScaleNormal="180" workbookViewId="0">
      <selection activeCell="A2" sqref="A2"/>
    </sheetView>
  </sheetViews>
  <sheetFormatPr defaultColWidth="11.5703125" defaultRowHeight="15"/>
  <cols>
    <col min="1" max="1" width="11.5703125" style="19"/>
    <col min="2" max="2" width="15.28515625" style="18" customWidth="1"/>
    <col min="3" max="16384" width="11.5703125" style="19"/>
  </cols>
  <sheetData>
    <row r="4" spans="2:3">
      <c r="B4" s="24" t="s">
        <v>102</v>
      </c>
      <c r="C4" s="25" t="s">
        <v>106</v>
      </c>
    </row>
    <row r="5" spans="2:3">
      <c r="B5" s="20">
        <v>1</v>
      </c>
      <c r="C5" s="19" t="s">
        <v>103</v>
      </c>
    </row>
    <row r="6" spans="2:3">
      <c r="B6" s="20">
        <v>2</v>
      </c>
      <c r="C6" s="19" t="s">
        <v>104</v>
      </c>
    </row>
    <row r="7" spans="2:3">
      <c r="B7" s="20">
        <v>3</v>
      </c>
      <c r="C7" s="19" t="s">
        <v>105</v>
      </c>
    </row>
    <row r="8" spans="2:3">
      <c r="B8" s="20">
        <v>4</v>
      </c>
      <c r="C8" s="19" t="s">
        <v>371</v>
      </c>
    </row>
  </sheetData>
  <hyperlinks>
    <hyperlink ref="B5" location="TEMARIO!A1" display="TEMARIO!A1"/>
    <hyperlink ref="B6" location="ARBOL!A1" display="ARBOL!A1"/>
    <hyperlink ref="B7" location="'Temas Generales'!A1" display="'Temas Generales'!A1"/>
    <hyperlink ref="B8" location="'BI CPT'!A1" display="'BI CP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D20" sqref="D20:I20"/>
    </sheetView>
  </sheetViews>
  <sheetFormatPr defaultColWidth="11.5703125" defaultRowHeight="15"/>
  <cols>
    <col min="1" max="9" width="11.5703125" style="19"/>
    <col min="10" max="10" width="22.7109375" style="19" customWidth="1"/>
    <col min="11" max="16384" width="11.5703125" style="19"/>
  </cols>
  <sheetData>
    <row r="1" spans="1:7">
      <c r="A1" s="22" t="s">
        <v>107</v>
      </c>
    </row>
    <row r="3" spans="1:7">
      <c r="B3" s="25" t="s">
        <v>28</v>
      </c>
    </row>
    <row r="5" spans="1:7">
      <c r="B5" s="19" t="s">
        <v>175</v>
      </c>
    </row>
    <row r="6" spans="1:7">
      <c r="D6" s="19" t="s">
        <v>28</v>
      </c>
    </row>
    <row r="8" spans="1:7">
      <c r="B8" s="25" t="s">
        <v>213</v>
      </c>
    </row>
    <row r="9" spans="1:7">
      <c r="C9" s="19" t="s">
        <v>421</v>
      </c>
    </row>
    <row r="11" spans="1:7">
      <c r="C11" s="19" t="s">
        <v>215</v>
      </c>
    </row>
    <row r="12" spans="1:7">
      <c r="G12" s="19" t="s">
        <v>28</v>
      </c>
    </row>
    <row r="13" spans="1:7">
      <c r="B13" s="40"/>
      <c r="C13" s="19" t="s">
        <v>293</v>
      </c>
    </row>
    <row r="14" spans="1:7">
      <c r="G14" s="19" t="s">
        <v>217</v>
      </c>
    </row>
    <row r="15" spans="1:7">
      <c r="G15" s="19" t="s">
        <v>218</v>
      </c>
    </row>
    <row r="17" spans="2:8">
      <c r="B17" s="25" t="s">
        <v>210</v>
      </c>
    </row>
    <row r="18" spans="2:8">
      <c r="C18" s="19" t="s">
        <v>198</v>
      </c>
    </row>
    <row r="20" spans="2:8">
      <c r="D20" s="24" t="s">
        <v>153</v>
      </c>
      <c r="E20" s="24" t="s">
        <v>156</v>
      </c>
      <c r="F20" s="24" t="s">
        <v>153</v>
      </c>
      <c r="G20" s="18"/>
      <c r="H20" s="24" t="s">
        <v>161</v>
      </c>
    </row>
    <row r="21" spans="2:8">
      <c r="D21" s="18" t="s">
        <v>318</v>
      </c>
      <c r="E21" s="19" t="s">
        <v>199</v>
      </c>
      <c r="F21" s="19" t="s">
        <v>28</v>
      </c>
      <c r="H21" s="41">
        <v>1000000</v>
      </c>
    </row>
    <row r="23" spans="2:8">
      <c r="C23" s="19" t="s">
        <v>201</v>
      </c>
    </row>
    <row r="24" spans="2:8">
      <c r="C24" s="40" t="s">
        <v>202</v>
      </c>
      <c r="D24" s="19" t="s">
        <v>427</v>
      </c>
    </row>
    <row r="25" spans="2:8">
      <c r="C25" s="40" t="s">
        <v>203</v>
      </c>
      <c r="D25" s="19" t="s">
        <v>204</v>
      </c>
    </row>
    <row r="26" spans="2:8">
      <c r="C26" s="40"/>
      <c r="D26" s="19" t="s">
        <v>205</v>
      </c>
    </row>
    <row r="27" spans="2:8">
      <c r="C27" s="40" t="s">
        <v>206</v>
      </c>
      <c r="D27" s="19" t="s">
        <v>220</v>
      </c>
    </row>
    <row r="28" spans="2:8">
      <c r="C28" s="40"/>
      <c r="D28" s="19" t="s">
        <v>219</v>
      </c>
    </row>
    <row r="29" spans="2:8">
      <c r="C29" s="40" t="s">
        <v>208</v>
      </c>
      <c r="D29" s="19" t="s">
        <v>209</v>
      </c>
    </row>
  </sheetData>
  <hyperlinks>
    <hyperlink ref="A1" location="ARBOL!A1" display="Volve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0"/>
  <sheetViews>
    <sheetView workbookViewId="0">
      <selection activeCell="C31" sqref="C31:D32"/>
    </sheetView>
  </sheetViews>
  <sheetFormatPr defaultColWidth="11.5703125" defaultRowHeight="15"/>
  <cols>
    <col min="1" max="6" width="11.5703125" style="19"/>
    <col min="7" max="7" width="28.42578125" style="19" customWidth="1"/>
    <col min="8" max="9" width="11.5703125" style="19"/>
    <col min="10" max="10" width="19" style="19" customWidth="1"/>
    <col min="11" max="16384" width="11.5703125" style="19"/>
  </cols>
  <sheetData>
    <row r="1" spans="1:10">
      <c r="A1" s="22" t="s">
        <v>107</v>
      </c>
    </row>
    <row r="3" spans="1:10">
      <c r="B3" s="25" t="s">
        <v>29</v>
      </c>
    </row>
    <row r="5" spans="1:10">
      <c r="B5" s="19" t="s">
        <v>150</v>
      </c>
    </row>
    <row r="6" spans="1:10">
      <c r="D6" s="19" t="s">
        <v>30</v>
      </c>
    </row>
    <row r="7" spans="1:10">
      <c r="D7" s="19" t="s">
        <v>32</v>
      </c>
    </row>
    <row r="8" spans="1:10">
      <c r="D8" s="19" t="s">
        <v>33</v>
      </c>
    </row>
    <row r="9" spans="1:10">
      <c r="D9" s="19" t="s">
        <v>34</v>
      </c>
    </row>
    <row r="11" spans="1:10">
      <c r="B11" s="25" t="s">
        <v>212</v>
      </c>
    </row>
    <row r="13" spans="1:10">
      <c r="C13" s="19" t="s">
        <v>151</v>
      </c>
    </row>
    <row r="15" spans="1:10">
      <c r="D15" s="67" t="s">
        <v>152</v>
      </c>
      <c r="E15" s="67"/>
      <c r="F15" s="67" t="s">
        <v>153</v>
      </c>
      <c r="G15" s="67"/>
      <c r="H15" s="67"/>
      <c r="I15" s="67"/>
      <c r="J15" s="33" t="s">
        <v>154</v>
      </c>
    </row>
    <row r="16" spans="1:10">
      <c r="D16" s="66"/>
      <c r="E16" s="66"/>
      <c r="F16" s="66"/>
      <c r="G16" s="66"/>
      <c r="H16" s="66"/>
      <c r="I16" s="66"/>
      <c r="J16" s="32"/>
    </row>
    <row r="17" spans="3:10">
      <c r="D17" s="66"/>
      <c r="E17" s="66"/>
      <c r="F17" s="66"/>
      <c r="G17" s="66"/>
      <c r="H17" s="66"/>
      <c r="I17" s="66"/>
      <c r="J17" s="32"/>
    </row>
    <row r="18" spans="3:10">
      <c r="D18" s="66"/>
      <c r="E18" s="66"/>
      <c r="F18" s="66"/>
      <c r="G18" s="66"/>
      <c r="H18" s="66"/>
      <c r="I18" s="66"/>
      <c r="J18" s="32"/>
    </row>
    <row r="19" spans="3:10">
      <c r="D19" s="66"/>
      <c r="E19" s="66"/>
      <c r="F19" s="66"/>
      <c r="G19" s="66"/>
      <c r="H19" s="66"/>
      <c r="I19" s="66"/>
      <c r="J19" s="32"/>
    </row>
    <row r="22" spans="3:10">
      <c r="C22" s="24" t="s">
        <v>155</v>
      </c>
      <c r="D22" s="24" t="s">
        <v>157</v>
      </c>
    </row>
    <row r="23" spans="3:10">
      <c r="C23" s="19" t="s">
        <v>156</v>
      </c>
      <c r="D23" s="19" t="s">
        <v>158</v>
      </c>
    </row>
    <row r="24" spans="3:10">
      <c r="C24" s="19" t="s">
        <v>159</v>
      </c>
      <c r="D24" s="19" t="s">
        <v>294</v>
      </c>
    </row>
    <row r="25" spans="3:10">
      <c r="E25" s="19" t="s">
        <v>30</v>
      </c>
    </row>
    <row r="26" spans="3:10">
      <c r="E26" s="19" t="s">
        <v>32</v>
      </c>
    </row>
    <row r="27" spans="3:10">
      <c r="E27" s="19" t="s">
        <v>33</v>
      </c>
    </row>
    <row r="28" spans="3:10">
      <c r="E28" s="19" t="s">
        <v>34</v>
      </c>
    </row>
    <row r="29" spans="3:10">
      <c r="C29" s="19" t="s">
        <v>161</v>
      </c>
      <c r="D29" s="19" t="s">
        <v>162</v>
      </c>
    </row>
    <row r="31" spans="3:10">
      <c r="C31" s="31" t="s">
        <v>163</v>
      </c>
    </row>
    <row r="32" spans="3:10">
      <c r="D32" s="19" t="s">
        <v>420</v>
      </c>
    </row>
    <row r="35" spans="2:8">
      <c r="B35" s="25" t="s">
        <v>210</v>
      </c>
    </row>
    <row r="36" spans="2:8">
      <c r="C36" s="19" t="s">
        <v>198</v>
      </c>
    </row>
    <row r="38" spans="2:8">
      <c r="D38" s="24" t="s">
        <v>153</v>
      </c>
      <c r="E38" s="24" t="s">
        <v>156</v>
      </c>
      <c r="F38" s="24" t="s">
        <v>153</v>
      </c>
      <c r="G38" s="18"/>
      <c r="H38" s="24" t="s">
        <v>161</v>
      </c>
    </row>
    <row r="39" spans="2:8">
      <c r="D39" s="18" t="s">
        <v>319</v>
      </c>
      <c r="E39" s="19" t="s">
        <v>199</v>
      </c>
      <c r="F39" s="19" t="s">
        <v>30</v>
      </c>
      <c r="H39" s="41">
        <v>1000000</v>
      </c>
    </row>
    <row r="40" spans="2:8">
      <c r="D40" s="18" t="s">
        <v>320</v>
      </c>
      <c r="E40" s="19" t="s">
        <v>199</v>
      </c>
      <c r="F40" s="19" t="s">
        <v>32</v>
      </c>
      <c r="H40" s="41">
        <v>1000000</v>
      </c>
    </row>
    <row r="41" spans="2:8">
      <c r="D41" s="18" t="s">
        <v>321</v>
      </c>
      <c r="E41" s="19" t="s">
        <v>199</v>
      </c>
      <c r="F41" s="19" t="s">
        <v>33</v>
      </c>
      <c r="H41" s="41">
        <v>1000000</v>
      </c>
    </row>
    <row r="42" spans="2:8">
      <c r="D42" s="18" t="s">
        <v>322</v>
      </c>
      <c r="E42" s="19" t="s">
        <v>199</v>
      </c>
      <c r="F42" s="19" t="s">
        <v>34</v>
      </c>
      <c r="H42" s="41">
        <v>1000000</v>
      </c>
    </row>
    <row r="43" spans="2:8">
      <c r="H43" s="41"/>
    </row>
    <row r="44" spans="2:8">
      <c r="C44" s="19" t="s">
        <v>201</v>
      </c>
    </row>
    <row r="45" spans="2:8">
      <c r="C45" s="40" t="s">
        <v>202</v>
      </c>
      <c r="D45" s="19" t="s">
        <v>428</v>
      </c>
    </row>
    <row r="46" spans="2:8">
      <c r="C46" s="40" t="s">
        <v>203</v>
      </c>
      <c r="D46" s="19" t="s">
        <v>204</v>
      </c>
    </row>
    <row r="47" spans="2:8">
      <c r="C47" s="40"/>
      <c r="D47" s="19" t="s">
        <v>205</v>
      </c>
    </row>
    <row r="48" spans="2:8">
      <c r="C48" s="40" t="s">
        <v>206</v>
      </c>
      <c r="D48" s="19" t="s">
        <v>220</v>
      </c>
    </row>
    <row r="49" spans="3:4">
      <c r="C49" s="40"/>
      <c r="D49" s="19" t="s">
        <v>219</v>
      </c>
    </row>
    <row r="50" spans="3:4">
      <c r="C50" s="40" t="s">
        <v>208</v>
      </c>
      <c r="D50" s="19" t="s">
        <v>209</v>
      </c>
    </row>
  </sheetData>
  <mergeCells count="10">
    <mergeCell ref="D18:E18"/>
    <mergeCell ref="F18:I18"/>
    <mergeCell ref="D19:E19"/>
    <mergeCell ref="F19:I19"/>
    <mergeCell ref="D15:E15"/>
    <mergeCell ref="F15:I15"/>
    <mergeCell ref="D16:E16"/>
    <mergeCell ref="F16:I16"/>
    <mergeCell ref="D17:E17"/>
    <mergeCell ref="F17:I17"/>
  </mergeCells>
  <hyperlinks>
    <hyperlink ref="A1" location="ARBOL!A1" display="Volve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8"/>
  <sheetViews>
    <sheetView topLeftCell="A16" workbookViewId="0">
      <selection activeCell="D9" sqref="D9"/>
    </sheetView>
  </sheetViews>
  <sheetFormatPr defaultColWidth="11.5703125" defaultRowHeight="15"/>
  <cols>
    <col min="1" max="11" width="11.5703125" style="19"/>
    <col min="12" max="12" width="17.85546875" style="19" customWidth="1"/>
    <col min="13" max="16384" width="11.5703125" style="19"/>
  </cols>
  <sheetData>
    <row r="1" spans="1:4">
      <c r="A1" s="22" t="s">
        <v>107</v>
      </c>
    </row>
    <row r="3" spans="1:4">
      <c r="B3" s="2" t="s">
        <v>35</v>
      </c>
    </row>
    <row r="5" spans="1:4">
      <c r="B5" s="19" t="s">
        <v>175</v>
      </c>
    </row>
    <row r="6" spans="1:4">
      <c r="D6" t="s">
        <v>35</v>
      </c>
    </row>
    <row r="8" spans="1:4">
      <c r="B8" s="25" t="s">
        <v>213</v>
      </c>
    </row>
    <row r="9" spans="1:4">
      <c r="D9" s="19" t="s">
        <v>179</v>
      </c>
    </row>
    <row r="36" spans="2:8">
      <c r="B36" s="25" t="s">
        <v>210</v>
      </c>
    </row>
    <row r="37" spans="2:8">
      <c r="C37" s="19" t="s">
        <v>198</v>
      </c>
    </row>
    <row r="39" spans="2:8">
      <c r="D39" s="24" t="s">
        <v>153</v>
      </c>
      <c r="E39" s="24" t="s">
        <v>156</v>
      </c>
      <c r="F39" s="24" t="s">
        <v>153</v>
      </c>
      <c r="G39" s="18"/>
      <c r="H39" s="24" t="s">
        <v>161</v>
      </c>
    </row>
    <row r="40" spans="2:8">
      <c r="D40" s="18" t="s">
        <v>323</v>
      </c>
      <c r="E40" s="18" t="s">
        <v>199</v>
      </c>
      <c r="F40" t="s">
        <v>35</v>
      </c>
      <c r="H40" s="41">
        <v>1000000</v>
      </c>
    </row>
    <row r="41" spans="2:8">
      <c r="H41" s="41"/>
    </row>
    <row r="42" spans="2:8">
      <c r="C42" s="19" t="s">
        <v>201</v>
      </c>
    </row>
    <row r="43" spans="2:8">
      <c r="C43" s="40" t="s">
        <v>202</v>
      </c>
      <c r="D43" s="19" t="s">
        <v>429</v>
      </c>
    </row>
    <row r="44" spans="2:8">
      <c r="C44" s="40" t="s">
        <v>203</v>
      </c>
      <c r="D44" s="19" t="s">
        <v>204</v>
      </c>
    </row>
    <row r="45" spans="2:8">
      <c r="C45" s="40"/>
      <c r="D45" s="19" t="s">
        <v>205</v>
      </c>
    </row>
    <row r="46" spans="2:8">
      <c r="C46" s="40" t="s">
        <v>206</v>
      </c>
      <c r="D46" s="19" t="s">
        <v>220</v>
      </c>
    </row>
    <row r="47" spans="2:8">
      <c r="C47" s="40"/>
      <c r="D47" s="19" t="s">
        <v>219</v>
      </c>
    </row>
    <row r="48" spans="2:8">
      <c r="C48" s="40" t="s">
        <v>208</v>
      </c>
      <c r="D48" s="19" t="s">
        <v>209</v>
      </c>
    </row>
  </sheetData>
  <hyperlinks>
    <hyperlink ref="A1" location="ARBOL!A1" display="Volver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53"/>
  <sheetViews>
    <sheetView topLeftCell="A7" workbookViewId="0">
      <selection activeCell="B3" sqref="B3"/>
    </sheetView>
  </sheetViews>
  <sheetFormatPr defaultColWidth="11.5703125" defaultRowHeight="15"/>
  <cols>
    <col min="1" max="11" width="11.5703125" style="19"/>
    <col min="12" max="12" width="17.85546875" style="19" customWidth="1"/>
    <col min="13" max="16384" width="11.5703125" style="19"/>
  </cols>
  <sheetData>
    <row r="1" spans="1:4">
      <c r="A1" s="22" t="s">
        <v>107</v>
      </c>
    </row>
    <row r="3" spans="1:4">
      <c r="B3" s="2" t="s">
        <v>37</v>
      </c>
    </row>
    <row r="4" spans="1:4">
      <c r="B4" s="25"/>
      <c r="D4" t="s">
        <v>37</v>
      </c>
    </row>
    <row r="5" spans="1:4">
      <c r="B5" s="25"/>
    </row>
    <row r="6" spans="1:4">
      <c r="B6" s="25" t="s">
        <v>213</v>
      </c>
    </row>
    <row r="7" spans="1:4">
      <c r="D7" s="19" t="s">
        <v>188</v>
      </c>
    </row>
    <row r="33" spans="2:8">
      <c r="B33" s="19" t="s">
        <v>189</v>
      </c>
    </row>
    <row r="34" spans="2:8">
      <c r="C34" s="63" t="s">
        <v>190</v>
      </c>
    </row>
    <row r="36" spans="2:8">
      <c r="B36" s="19" t="s">
        <v>191</v>
      </c>
    </row>
    <row r="37" spans="2:8">
      <c r="C37" s="19" t="s">
        <v>295</v>
      </c>
    </row>
    <row r="41" spans="2:8">
      <c r="B41" s="25" t="s">
        <v>210</v>
      </c>
    </row>
    <row r="42" spans="2:8">
      <c r="C42" s="19" t="s">
        <v>198</v>
      </c>
    </row>
    <row r="44" spans="2:8">
      <c r="D44" s="24" t="s">
        <v>153</v>
      </c>
      <c r="E44" s="24" t="s">
        <v>156</v>
      </c>
      <c r="F44" s="24" t="s">
        <v>153</v>
      </c>
      <c r="G44" s="24"/>
      <c r="H44" s="24" t="s">
        <v>161</v>
      </c>
    </row>
    <row r="45" spans="2:8">
      <c r="D45" s="18" t="s">
        <v>324</v>
      </c>
      <c r="E45" s="19" t="s">
        <v>199</v>
      </c>
      <c r="F45" t="s">
        <v>37</v>
      </c>
      <c r="H45" s="41">
        <v>1000000</v>
      </c>
    </row>
    <row r="46" spans="2:8">
      <c r="H46" s="41"/>
    </row>
    <row r="47" spans="2:8">
      <c r="C47" s="19" t="s">
        <v>201</v>
      </c>
    </row>
    <row r="48" spans="2:8">
      <c r="C48" s="40" t="s">
        <v>202</v>
      </c>
      <c r="D48" s="19" t="s">
        <v>430</v>
      </c>
    </row>
    <row r="49" spans="3:4">
      <c r="C49" s="40" t="s">
        <v>203</v>
      </c>
      <c r="D49" s="19" t="s">
        <v>204</v>
      </c>
    </row>
    <row r="50" spans="3:4">
      <c r="C50" s="40"/>
      <c r="D50" s="19" t="s">
        <v>205</v>
      </c>
    </row>
    <row r="51" spans="3:4">
      <c r="C51" s="40" t="s">
        <v>206</v>
      </c>
      <c r="D51" s="19" t="s">
        <v>220</v>
      </c>
    </row>
    <row r="52" spans="3:4">
      <c r="C52" s="40"/>
      <c r="D52" s="19" t="s">
        <v>219</v>
      </c>
    </row>
    <row r="53" spans="3:4">
      <c r="C53" s="40" t="s">
        <v>208</v>
      </c>
      <c r="D53" s="19" t="s">
        <v>209</v>
      </c>
    </row>
  </sheetData>
  <hyperlinks>
    <hyperlink ref="A1" location="ARBOL!A1" display="Volver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9"/>
  <sheetViews>
    <sheetView topLeftCell="A7" workbookViewId="0">
      <selection activeCell="D30" sqref="D30:I30"/>
    </sheetView>
  </sheetViews>
  <sheetFormatPr defaultColWidth="11.5703125" defaultRowHeight="15"/>
  <cols>
    <col min="1" max="9" width="11.5703125" style="19"/>
    <col min="10" max="10" width="21.140625" style="19" customWidth="1"/>
    <col min="11" max="16384" width="11.5703125" style="19"/>
  </cols>
  <sheetData>
    <row r="1" spans="1:10">
      <c r="A1" s="22" t="s">
        <v>107</v>
      </c>
    </row>
    <row r="3" spans="1:10">
      <c r="B3" s="25" t="s">
        <v>386</v>
      </c>
    </row>
    <row r="5" spans="1:10">
      <c r="B5" s="19" t="s">
        <v>175</v>
      </c>
    </row>
    <row r="6" spans="1:10">
      <c r="D6" s="19" t="s">
        <v>386</v>
      </c>
    </row>
    <row r="9" spans="1:10">
      <c r="B9" s="25" t="s">
        <v>212</v>
      </c>
    </row>
    <row r="11" spans="1:10">
      <c r="B11" s="19" t="s">
        <v>151</v>
      </c>
    </row>
    <row r="14" spans="1:10">
      <c r="D14" s="67" t="s">
        <v>152</v>
      </c>
      <c r="E14" s="67"/>
      <c r="F14" s="67" t="s">
        <v>153</v>
      </c>
      <c r="G14" s="67"/>
      <c r="H14" s="67"/>
      <c r="I14" s="67"/>
      <c r="J14" s="45" t="s">
        <v>154</v>
      </c>
    </row>
    <row r="15" spans="1:10">
      <c r="D15" s="66"/>
      <c r="E15" s="66"/>
      <c r="F15" s="66"/>
      <c r="G15" s="66"/>
      <c r="H15" s="66"/>
      <c r="I15" s="66"/>
      <c r="J15" s="32"/>
    </row>
    <row r="16" spans="1:10">
      <c r="D16" s="66"/>
      <c r="E16" s="66"/>
      <c r="F16" s="66"/>
      <c r="G16" s="66"/>
      <c r="H16" s="66"/>
      <c r="I16" s="66"/>
      <c r="J16" s="32"/>
    </row>
    <row r="17" spans="2:10">
      <c r="D17" s="66"/>
      <c r="E17" s="66"/>
      <c r="F17" s="66"/>
      <c r="G17" s="66"/>
      <c r="H17" s="66"/>
      <c r="I17" s="66"/>
      <c r="J17" s="32"/>
    </row>
    <row r="18" spans="2:10">
      <c r="D18" s="66"/>
      <c r="E18" s="66"/>
      <c r="F18" s="66"/>
      <c r="G18" s="66"/>
      <c r="H18" s="66"/>
      <c r="I18" s="66"/>
      <c r="J18" s="32"/>
    </row>
    <row r="21" spans="2:10">
      <c r="B21" s="24" t="s">
        <v>155</v>
      </c>
      <c r="C21" s="24" t="s">
        <v>157</v>
      </c>
    </row>
    <row r="22" spans="2:10">
      <c r="B22" s="19" t="s">
        <v>156</v>
      </c>
      <c r="C22" s="19" t="s">
        <v>185</v>
      </c>
      <c r="I22" s="31" t="s">
        <v>163</v>
      </c>
    </row>
    <row r="23" spans="2:10">
      <c r="B23" s="19" t="s">
        <v>159</v>
      </c>
      <c r="C23" s="19" t="s">
        <v>184</v>
      </c>
      <c r="J23" s="19" t="s">
        <v>420</v>
      </c>
    </row>
    <row r="24" spans="2:10">
      <c r="D24" s="19" t="s">
        <v>386</v>
      </c>
    </row>
    <row r="27" spans="2:10">
      <c r="B27" s="25" t="s">
        <v>210</v>
      </c>
    </row>
    <row r="28" spans="2:10">
      <c r="C28" s="19" t="s">
        <v>198</v>
      </c>
    </row>
    <row r="30" spans="2:10">
      <c r="D30" s="24" t="s">
        <v>153</v>
      </c>
      <c r="E30" s="24" t="s">
        <v>156</v>
      </c>
      <c r="F30" s="24" t="s">
        <v>153</v>
      </c>
      <c r="G30" s="24"/>
      <c r="H30" s="24" t="s">
        <v>161</v>
      </c>
    </row>
    <row r="31" spans="2:10">
      <c r="D31" s="18" t="s">
        <v>388</v>
      </c>
      <c r="E31" s="19" t="s">
        <v>199</v>
      </c>
      <c r="F31" s="19" t="s">
        <v>386</v>
      </c>
      <c r="H31" s="41">
        <v>1000000</v>
      </c>
    </row>
    <row r="32" spans="2:10">
      <c r="H32" s="41"/>
    </row>
    <row r="33" spans="3:4">
      <c r="C33" s="19" t="s">
        <v>201</v>
      </c>
    </row>
    <row r="34" spans="3:4">
      <c r="C34" s="40" t="s">
        <v>202</v>
      </c>
      <c r="D34" s="19" t="s">
        <v>431</v>
      </c>
    </row>
    <row r="35" spans="3:4">
      <c r="C35" s="40" t="s">
        <v>203</v>
      </c>
      <c r="D35" s="19" t="s">
        <v>204</v>
      </c>
    </row>
    <row r="36" spans="3:4">
      <c r="C36" s="40"/>
      <c r="D36" s="19" t="s">
        <v>205</v>
      </c>
    </row>
    <row r="37" spans="3:4">
      <c r="C37" s="40" t="s">
        <v>206</v>
      </c>
      <c r="D37" s="19" t="s">
        <v>220</v>
      </c>
    </row>
    <row r="38" spans="3:4">
      <c r="C38" s="40"/>
      <c r="D38" s="19" t="s">
        <v>219</v>
      </c>
    </row>
    <row r="39" spans="3:4">
      <c r="C39" s="40" t="s">
        <v>208</v>
      </c>
      <c r="D39" s="19" t="s">
        <v>209</v>
      </c>
    </row>
  </sheetData>
  <mergeCells count="10">
    <mergeCell ref="D17:E17"/>
    <mergeCell ref="F17:I17"/>
    <mergeCell ref="D18:E18"/>
    <mergeCell ref="F18:I18"/>
    <mergeCell ref="D14:E14"/>
    <mergeCell ref="F14:I14"/>
    <mergeCell ref="D15:E15"/>
    <mergeCell ref="F15:I15"/>
    <mergeCell ref="D16:E16"/>
    <mergeCell ref="F16:I16"/>
  </mergeCells>
  <hyperlinks>
    <hyperlink ref="A1" location="ARBOL!A1" display="Volver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activeCell="D31" sqref="D31:H31"/>
    </sheetView>
  </sheetViews>
  <sheetFormatPr defaultColWidth="11.5703125" defaultRowHeight="15"/>
  <cols>
    <col min="1" max="6" width="11.5703125" style="19"/>
    <col min="7" max="7" width="23.28515625" style="19" customWidth="1"/>
    <col min="8" max="9" width="11.5703125" style="19"/>
    <col min="10" max="10" width="17.7109375" style="19" customWidth="1"/>
    <col min="11" max="16384" width="11.5703125" style="19"/>
  </cols>
  <sheetData>
    <row r="1" spans="1:10">
      <c r="A1" s="22" t="s">
        <v>107</v>
      </c>
    </row>
    <row r="3" spans="1:10">
      <c r="B3" s="2" t="s">
        <v>39</v>
      </c>
    </row>
    <row r="5" spans="1:10">
      <c r="B5" s="19" t="s">
        <v>175</v>
      </c>
    </row>
    <row r="6" spans="1:10">
      <c r="D6" t="s">
        <v>40</v>
      </c>
    </row>
    <row r="9" spans="1:10">
      <c r="B9" s="25" t="s">
        <v>212</v>
      </c>
    </row>
    <row r="11" spans="1:10">
      <c r="B11" s="19" t="s">
        <v>151</v>
      </c>
    </row>
    <row r="14" spans="1:10">
      <c r="D14" s="67" t="s">
        <v>152</v>
      </c>
      <c r="E14" s="67"/>
      <c r="F14" s="67" t="s">
        <v>153</v>
      </c>
      <c r="G14" s="67"/>
      <c r="H14" s="67"/>
      <c r="I14" s="67"/>
      <c r="J14" s="35" t="s">
        <v>154</v>
      </c>
    </row>
    <row r="15" spans="1:10">
      <c r="D15" s="66"/>
      <c r="E15" s="66"/>
      <c r="F15" s="66"/>
      <c r="G15" s="66"/>
      <c r="H15" s="66"/>
      <c r="I15" s="66"/>
      <c r="J15" s="32"/>
    </row>
    <row r="16" spans="1:10">
      <c r="D16" s="66"/>
      <c r="E16" s="66"/>
      <c r="F16" s="66"/>
      <c r="G16" s="66"/>
      <c r="H16" s="66"/>
      <c r="I16" s="66"/>
      <c r="J16" s="32"/>
    </row>
    <row r="17" spans="2:10">
      <c r="D17" s="66"/>
      <c r="E17" s="66"/>
      <c r="F17" s="66"/>
      <c r="G17" s="66"/>
      <c r="H17" s="66"/>
      <c r="I17" s="66"/>
      <c r="J17" s="32"/>
    </row>
    <row r="18" spans="2:10">
      <c r="D18" s="66"/>
      <c r="E18" s="66"/>
      <c r="F18" s="66"/>
      <c r="G18" s="66"/>
      <c r="H18" s="66"/>
      <c r="I18" s="66"/>
      <c r="J18" s="32"/>
    </row>
    <row r="21" spans="2:10">
      <c r="B21" s="24" t="s">
        <v>155</v>
      </c>
      <c r="C21" s="24" t="s">
        <v>157</v>
      </c>
      <c r="I21" s="31" t="s">
        <v>163</v>
      </c>
    </row>
    <row r="22" spans="2:10">
      <c r="B22" s="19" t="s">
        <v>156</v>
      </c>
      <c r="C22" s="19" t="s">
        <v>185</v>
      </c>
      <c r="J22" s="19" t="s">
        <v>420</v>
      </c>
    </row>
    <row r="23" spans="2:10">
      <c r="B23" s="19" t="s">
        <v>159</v>
      </c>
      <c r="C23" s="19" t="s">
        <v>184</v>
      </c>
    </row>
    <row r="24" spans="2:10">
      <c r="D24" t="s">
        <v>40</v>
      </c>
    </row>
    <row r="28" spans="2:10">
      <c r="B28" s="25" t="s">
        <v>210</v>
      </c>
    </row>
    <row r="29" spans="2:10">
      <c r="C29" s="19" t="s">
        <v>198</v>
      </c>
    </row>
    <row r="31" spans="2:10">
      <c r="D31" s="24" t="s">
        <v>153</v>
      </c>
      <c r="E31" s="24" t="s">
        <v>156</v>
      </c>
      <c r="F31" s="24" t="s">
        <v>153</v>
      </c>
      <c r="G31" s="24"/>
      <c r="H31" s="24" t="s">
        <v>161</v>
      </c>
    </row>
    <row r="32" spans="2:10">
      <c r="D32" s="18" t="s">
        <v>325</v>
      </c>
      <c r="E32" s="19" t="s">
        <v>199</v>
      </c>
      <c r="F32" t="s">
        <v>40</v>
      </c>
      <c r="H32" s="41">
        <v>1000000</v>
      </c>
    </row>
    <row r="33" spans="3:8">
      <c r="H33" s="41"/>
    </row>
    <row r="34" spans="3:8">
      <c r="C34" s="19" t="s">
        <v>201</v>
      </c>
    </row>
    <row r="35" spans="3:8">
      <c r="C35" s="40" t="s">
        <v>202</v>
      </c>
      <c r="D35" s="19" t="s">
        <v>432</v>
      </c>
    </row>
    <row r="36" spans="3:8">
      <c r="C36" s="40" t="s">
        <v>203</v>
      </c>
      <c r="D36" s="19" t="s">
        <v>204</v>
      </c>
    </row>
    <row r="37" spans="3:8">
      <c r="C37" s="40"/>
      <c r="D37" s="19" t="s">
        <v>205</v>
      </c>
    </row>
    <row r="38" spans="3:8">
      <c r="C38" s="40" t="s">
        <v>206</v>
      </c>
      <c r="D38" s="19" t="s">
        <v>220</v>
      </c>
    </row>
    <row r="39" spans="3:8">
      <c r="C39" s="40"/>
      <c r="D39" s="19" t="s">
        <v>219</v>
      </c>
    </row>
    <row r="40" spans="3:8">
      <c r="C40" s="40" t="s">
        <v>208</v>
      </c>
      <c r="D40" s="19" t="s">
        <v>209</v>
      </c>
    </row>
  </sheetData>
  <mergeCells count="10">
    <mergeCell ref="D17:E17"/>
    <mergeCell ref="F17:I17"/>
    <mergeCell ref="D18:E18"/>
    <mergeCell ref="F18:I18"/>
    <mergeCell ref="D14:E14"/>
    <mergeCell ref="F14:I14"/>
    <mergeCell ref="D15:E15"/>
    <mergeCell ref="F15:I15"/>
    <mergeCell ref="D16:E16"/>
    <mergeCell ref="F16:I16"/>
  </mergeCells>
  <hyperlinks>
    <hyperlink ref="A1" location="ARBOL!A1" display="Volv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D30" sqref="D30:I30"/>
    </sheetView>
  </sheetViews>
  <sheetFormatPr defaultColWidth="11.5703125" defaultRowHeight="15"/>
  <cols>
    <col min="1" max="9" width="11.5703125" style="19"/>
    <col min="10" max="10" width="17" style="19" customWidth="1"/>
    <col min="11" max="16384" width="11.5703125" style="19"/>
  </cols>
  <sheetData>
    <row r="1" spans="1:10">
      <c r="A1" s="22" t="s">
        <v>107</v>
      </c>
    </row>
    <row r="3" spans="1:10">
      <c r="B3" s="25" t="s">
        <v>43</v>
      </c>
    </row>
    <row r="5" spans="1:10">
      <c r="B5" s="19" t="s">
        <v>175</v>
      </c>
    </row>
    <row r="6" spans="1:10">
      <c r="D6" s="19" t="s">
        <v>40</v>
      </c>
    </row>
    <row r="9" spans="1:10">
      <c r="B9" s="25" t="s">
        <v>212</v>
      </c>
    </row>
    <row r="11" spans="1:10">
      <c r="B11" s="19" t="s">
        <v>151</v>
      </c>
    </row>
    <row r="14" spans="1:10">
      <c r="D14" s="67" t="s">
        <v>152</v>
      </c>
      <c r="E14" s="67"/>
      <c r="F14" s="67" t="s">
        <v>153</v>
      </c>
      <c r="G14" s="67"/>
      <c r="H14" s="67"/>
      <c r="I14" s="67"/>
      <c r="J14" s="35" t="s">
        <v>154</v>
      </c>
    </row>
    <row r="15" spans="1:10">
      <c r="D15" s="66"/>
      <c r="E15" s="66"/>
      <c r="F15" s="66"/>
      <c r="G15" s="66"/>
      <c r="H15" s="66"/>
      <c r="I15" s="66"/>
      <c r="J15" s="32"/>
    </row>
    <row r="16" spans="1:10">
      <c r="D16" s="66"/>
      <c r="E16" s="66"/>
      <c r="F16" s="66"/>
      <c r="G16" s="66"/>
      <c r="H16" s="66"/>
      <c r="I16" s="66"/>
      <c r="J16" s="32"/>
    </row>
    <row r="17" spans="2:11">
      <c r="D17" s="66"/>
      <c r="E17" s="66"/>
      <c r="F17" s="66"/>
      <c r="G17" s="66"/>
      <c r="H17" s="66"/>
      <c r="I17" s="66"/>
      <c r="J17" s="32"/>
    </row>
    <row r="18" spans="2:11">
      <c r="D18" s="66"/>
      <c r="E18" s="66"/>
      <c r="F18" s="66"/>
      <c r="G18" s="66"/>
      <c r="H18" s="66"/>
      <c r="I18" s="66"/>
      <c r="J18" s="32"/>
    </row>
    <row r="21" spans="2:11">
      <c r="B21" s="24" t="s">
        <v>155</v>
      </c>
      <c r="C21" s="24" t="s">
        <v>157</v>
      </c>
      <c r="J21" s="31" t="s">
        <v>163</v>
      </c>
    </row>
    <row r="22" spans="2:11">
      <c r="B22" s="19" t="s">
        <v>156</v>
      </c>
      <c r="C22" s="19" t="s">
        <v>185</v>
      </c>
      <c r="K22" s="19" t="s">
        <v>420</v>
      </c>
    </row>
    <row r="23" spans="2:11">
      <c r="B23" s="19" t="s">
        <v>159</v>
      </c>
      <c r="C23" s="19" t="s">
        <v>184</v>
      </c>
    </row>
    <row r="24" spans="2:11">
      <c r="D24" s="19" t="s">
        <v>40</v>
      </c>
    </row>
    <row r="27" spans="2:11">
      <c r="B27" s="25" t="s">
        <v>210</v>
      </c>
    </row>
    <row r="28" spans="2:11">
      <c r="C28" s="19" t="s">
        <v>198</v>
      </c>
    </row>
    <row r="30" spans="2:11">
      <c r="D30" s="24" t="s">
        <v>153</v>
      </c>
      <c r="E30" s="24" t="s">
        <v>156</v>
      </c>
      <c r="F30" s="24" t="s">
        <v>153</v>
      </c>
      <c r="G30" s="24"/>
      <c r="H30" s="24" t="s">
        <v>161</v>
      </c>
    </row>
    <row r="31" spans="2:11">
      <c r="D31" s="18" t="s">
        <v>326</v>
      </c>
      <c r="E31" s="19" t="s">
        <v>199</v>
      </c>
      <c r="F31" s="19" t="s">
        <v>40</v>
      </c>
      <c r="H31" s="41">
        <v>1000000</v>
      </c>
    </row>
    <row r="32" spans="2:11">
      <c r="H32" s="41"/>
    </row>
    <row r="33" spans="3:4">
      <c r="C33" s="19" t="s">
        <v>201</v>
      </c>
    </row>
    <row r="34" spans="3:4">
      <c r="C34" s="40" t="s">
        <v>202</v>
      </c>
      <c r="D34" s="19" t="s">
        <v>433</v>
      </c>
    </row>
    <row r="35" spans="3:4">
      <c r="C35" s="40" t="s">
        <v>203</v>
      </c>
      <c r="D35" s="19" t="s">
        <v>204</v>
      </c>
    </row>
    <row r="36" spans="3:4">
      <c r="C36" s="40"/>
      <c r="D36" s="19" t="s">
        <v>205</v>
      </c>
    </row>
    <row r="37" spans="3:4">
      <c r="C37" s="40" t="s">
        <v>206</v>
      </c>
      <c r="D37" s="19" t="s">
        <v>220</v>
      </c>
    </row>
    <row r="38" spans="3:4">
      <c r="C38" s="40"/>
      <c r="D38" s="19" t="s">
        <v>219</v>
      </c>
    </row>
    <row r="39" spans="3:4">
      <c r="C39" s="40" t="s">
        <v>208</v>
      </c>
      <c r="D39" s="19" t="s">
        <v>209</v>
      </c>
    </row>
  </sheetData>
  <mergeCells count="10">
    <mergeCell ref="D17:E17"/>
    <mergeCell ref="F17:I17"/>
    <mergeCell ref="D18:E18"/>
    <mergeCell ref="F18:I18"/>
    <mergeCell ref="D14:E14"/>
    <mergeCell ref="F14:I14"/>
    <mergeCell ref="D15:E15"/>
    <mergeCell ref="F15:I15"/>
    <mergeCell ref="D16:E16"/>
    <mergeCell ref="F16:I16"/>
  </mergeCells>
  <hyperlinks>
    <hyperlink ref="A1" location="ARBOL!A1" display="Volver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75"/>
  <sheetViews>
    <sheetView topLeftCell="A13" workbookViewId="0">
      <selection activeCell="B9" sqref="B9:L14"/>
    </sheetView>
  </sheetViews>
  <sheetFormatPr defaultColWidth="11.5703125" defaultRowHeight="15"/>
  <cols>
    <col min="1" max="6" width="11.5703125" style="19"/>
    <col min="7" max="7" width="17.42578125" style="19" customWidth="1"/>
    <col min="8" max="11" width="11.5703125" style="19"/>
    <col min="12" max="12" width="17.85546875" style="19" customWidth="1"/>
    <col min="13" max="16384" width="11.5703125" style="19"/>
  </cols>
  <sheetData>
    <row r="1" spans="1:4">
      <c r="A1" s="22" t="s">
        <v>107</v>
      </c>
    </row>
    <row r="2" spans="1:4">
      <c r="B2" s="25" t="s">
        <v>44</v>
      </c>
    </row>
    <row r="3" spans="1:4">
      <c r="B3" s="25"/>
      <c r="D3" s="19" t="s">
        <v>45</v>
      </c>
    </row>
    <row r="4" spans="1:4">
      <c r="B4" s="25"/>
      <c r="D4" s="19" t="s">
        <v>46</v>
      </c>
    </row>
    <row r="5" spans="1:4">
      <c r="B5" s="25"/>
      <c r="D5" s="19" t="s">
        <v>47</v>
      </c>
    </row>
    <row r="6" spans="1:4">
      <c r="B6" s="25"/>
    </row>
    <row r="7" spans="1:4">
      <c r="B7" s="25" t="s">
        <v>213</v>
      </c>
    </row>
    <row r="9" spans="1:4">
      <c r="B9" s="19" t="s">
        <v>175</v>
      </c>
    </row>
    <row r="10" spans="1:4">
      <c r="D10" s="19" t="s">
        <v>45</v>
      </c>
    </row>
    <row r="12" spans="1:4">
      <c r="D12" s="19" t="s">
        <v>186</v>
      </c>
    </row>
    <row r="37" spans="2:12">
      <c r="B37" s="25" t="s">
        <v>212</v>
      </c>
    </row>
    <row r="38" spans="2:12">
      <c r="B38" s="19" t="s">
        <v>46</v>
      </c>
    </row>
    <row r="39" spans="2:12">
      <c r="B39" s="19" t="s">
        <v>47</v>
      </c>
    </row>
    <row r="41" spans="2:12">
      <c r="D41" s="19" t="s">
        <v>172</v>
      </c>
    </row>
    <row r="43" spans="2:12">
      <c r="F43" s="67" t="s">
        <v>152</v>
      </c>
      <c r="G43" s="67"/>
      <c r="H43" s="67" t="s">
        <v>153</v>
      </c>
      <c r="I43" s="67"/>
      <c r="J43" s="67"/>
      <c r="K43" s="67"/>
      <c r="L43" s="34" t="s">
        <v>154</v>
      </c>
    </row>
    <row r="44" spans="2:12">
      <c r="F44" s="66"/>
      <c r="G44" s="66"/>
      <c r="H44" s="66"/>
      <c r="I44" s="66"/>
      <c r="J44" s="66"/>
      <c r="K44" s="66"/>
      <c r="L44" s="32"/>
    </row>
    <row r="45" spans="2:12">
      <c r="F45" s="66"/>
      <c r="G45" s="66"/>
      <c r="H45" s="66"/>
      <c r="I45" s="66"/>
      <c r="J45" s="66"/>
      <c r="K45" s="66"/>
      <c r="L45" s="32"/>
    </row>
    <row r="46" spans="2:12">
      <c r="F46" s="66"/>
      <c r="G46" s="66"/>
      <c r="H46" s="66"/>
      <c r="I46" s="66"/>
      <c r="J46" s="66"/>
      <c r="K46" s="66"/>
      <c r="L46" s="32"/>
    </row>
    <row r="47" spans="2:12">
      <c r="F47" s="66"/>
      <c r="G47" s="66"/>
      <c r="H47" s="66"/>
      <c r="I47" s="66"/>
      <c r="J47" s="66"/>
      <c r="K47" s="66"/>
      <c r="L47" s="32"/>
    </row>
    <row r="50" spans="2:8">
      <c r="D50" s="24" t="s">
        <v>155</v>
      </c>
      <c r="E50" s="24" t="s">
        <v>157</v>
      </c>
    </row>
    <row r="51" spans="2:8">
      <c r="D51" s="19" t="s">
        <v>156</v>
      </c>
      <c r="E51" s="19" t="s">
        <v>158</v>
      </c>
    </row>
    <row r="52" spans="2:8">
      <c r="D52" s="19" t="s">
        <v>159</v>
      </c>
      <c r="E52" s="19" t="s">
        <v>291</v>
      </c>
    </row>
    <row r="53" spans="2:8">
      <c r="F53" s="19" t="s">
        <v>46</v>
      </c>
    </row>
    <row r="54" spans="2:8">
      <c r="F54" s="19" t="s">
        <v>47</v>
      </c>
    </row>
    <row r="56" spans="2:8">
      <c r="D56" s="31" t="s">
        <v>163</v>
      </c>
    </row>
    <row r="57" spans="2:8">
      <c r="E57" s="19" t="s">
        <v>420</v>
      </c>
    </row>
    <row r="60" spans="2:8">
      <c r="B60" s="25" t="s">
        <v>210</v>
      </c>
    </row>
    <row r="61" spans="2:8">
      <c r="C61" s="19" t="s">
        <v>198</v>
      </c>
    </row>
    <row r="63" spans="2:8">
      <c r="D63" s="24" t="s">
        <v>153</v>
      </c>
      <c r="E63" s="24" t="s">
        <v>156</v>
      </c>
      <c r="F63" s="24" t="s">
        <v>153</v>
      </c>
      <c r="G63" s="24"/>
      <c r="H63" s="24" t="s">
        <v>161</v>
      </c>
    </row>
    <row r="64" spans="2:8">
      <c r="D64" s="18" t="s">
        <v>327</v>
      </c>
      <c r="E64" s="19" t="s">
        <v>199</v>
      </c>
      <c r="F64" s="19" t="s">
        <v>45</v>
      </c>
      <c r="H64" s="41">
        <v>1000000</v>
      </c>
    </row>
    <row r="65" spans="3:8">
      <c r="D65" s="18" t="s">
        <v>328</v>
      </c>
      <c r="E65" s="19" t="s">
        <v>199</v>
      </c>
      <c r="F65" s="19" t="s">
        <v>46</v>
      </c>
      <c r="H65" s="41">
        <v>1000000</v>
      </c>
    </row>
    <row r="66" spans="3:8">
      <c r="D66" s="18" t="s">
        <v>329</v>
      </c>
      <c r="E66" s="19" t="s">
        <v>199</v>
      </c>
      <c r="F66" s="19" t="s">
        <v>47</v>
      </c>
      <c r="H66" s="41">
        <v>1000000</v>
      </c>
    </row>
    <row r="67" spans="3:8">
      <c r="H67" s="41"/>
    </row>
    <row r="68" spans="3:8">
      <c r="H68" s="41"/>
    </row>
    <row r="69" spans="3:8">
      <c r="C69" s="19" t="s">
        <v>201</v>
      </c>
    </row>
    <row r="70" spans="3:8">
      <c r="C70" s="40" t="s">
        <v>202</v>
      </c>
      <c r="D70" s="19" t="s">
        <v>434</v>
      </c>
    </row>
    <row r="71" spans="3:8">
      <c r="C71" s="40" t="s">
        <v>203</v>
      </c>
      <c r="D71" s="19" t="s">
        <v>204</v>
      </c>
    </row>
    <row r="72" spans="3:8">
      <c r="C72" s="40"/>
      <c r="D72" s="19" t="s">
        <v>205</v>
      </c>
    </row>
    <row r="73" spans="3:8">
      <c r="C73" s="40" t="s">
        <v>206</v>
      </c>
      <c r="D73" s="19" t="s">
        <v>220</v>
      </c>
    </row>
    <row r="74" spans="3:8">
      <c r="C74" s="40"/>
      <c r="D74" s="19" t="s">
        <v>219</v>
      </c>
    </row>
    <row r="75" spans="3:8">
      <c r="C75" s="40" t="s">
        <v>208</v>
      </c>
      <c r="D75" s="19" t="s">
        <v>209</v>
      </c>
    </row>
  </sheetData>
  <mergeCells count="10">
    <mergeCell ref="F46:G46"/>
    <mergeCell ref="H46:K46"/>
    <mergeCell ref="F47:G47"/>
    <mergeCell ref="H47:K47"/>
    <mergeCell ref="F43:G43"/>
    <mergeCell ref="H43:K43"/>
    <mergeCell ref="F44:G44"/>
    <mergeCell ref="H44:K44"/>
    <mergeCell ref="F45:G45"/>
    <mergeCell ref="H45:K45"/>
  </mergeCells>
  <hyperlinks>
    <hyperlink ref="A1" location="ARBOL!A1" display="Volver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12"/>
  <sheetViews>
    <sheetView topLeftCell="A91" workbookViewId="0">
      <selection activeCell="B3" sqref="B3"/>
    </sheetView>
  </sheetViews>
  <sheetFormatPr defaultColWidth="11.5703125" defaultRowHeight="15"/>
  <cols>
    <col min="1" max="6" width="11.5703125" style="19"/>
    <col min="7" max="7" width="25.7109375" style="19" customWidth="1"/>
    <col min="8" max="16384" width="11.5703125" style="19"/>
  </cols>
  <sheetData>
    <row r="1" spans="1:4">
      <c r="A1" s="22" t="s">
        <v>107</v>
      </c>
    </row>
    <row r="3" spans="1:4">
      <c r="B3" s="2" t="s">
        <v>389</v>
      </c>
    </row>
    <row r="4" spans="1:4">
      <c r="B4" s="25"/>
      <c r="D4" t="s">
        <v>389</v>
      </c>
    </row>
    <row r="5" spans="1:4">
      <c r="B5" s="25"/>
    </row>
    <row r="6" spans="1:4">
      <c r="B6" s="25" t="s">
        <v>213</v>
      </c>
    </row>
    <row r="8" spans="1:4">
      <c r="B8" s="19" t="s">
        <v>175</v>
      </c>
    </row>
    <row r="9" spans="1:4">
      <c r="D9" t="s">
        <v>389</v>
      </c>
    </row>
    <row r="11" spans="1:4">
      <c r="D11" s="19" t="s">
        <v>222</v>
      </c>
    </row>
    <row r="35" spans="2:4">
      <c r="B35" s="39" t="s">
        <v>264</v>
      </c>
      <c r="C35" s="39"/>
    </row>
    <row r="38" spans="2:4">
      <c r="B38" s="19" t="s">
        <v>266</v>
      </c>
    </row>
    <row r="39" spans="2:4">
      <c r="C39" s="19" t="s">
        <v>119</v>
      </c>
    </row>
    <row r="41" spans="2:4">
      <c r="D41" s="19" t="s">
        <v>254</v>
      </c>
    </row>
    <row r="42" spans="2:4">
      <c r="D42" s="19" t="s">
        <v>121</v>
      </c>
    </row>
    <row r="45" spans="2:4">
      <c r="B45" s="19" t="s">
        <v>267</v>
      </c>
    </row>
    <row r="46" spans="2:4" ht="25.9" customHeight="1">
      <c r="C46" s="19" t="s">
        <v>122</v>
      </c>
    </row>
    <row r="47" spans="2:4">
      <c r="D47" s="19" t="s">
        <v>123</v>
      </c>
    </row>
    <row r="49" spans="2:4">
      <c r="B49" s="19" t="s">
        <v>268</v>
      </c>
    </row>
    <row r="50" spans="2:4">
      <c r="C50" s="19" t="s">
        <v>128</v>
      </c>
    </row>
    <row r="52" spans="2:4">
      <c r="D52" s="19" t="s">
        <v>255</v>
      </c>
    </row>
    <row r="53" spans="2:4" ht="25.9" customHeight="1">
      <c r="D53" s="19" t="s">
        <v>129</v>
      </c>
    </row>
    <row r="55" spans="2:4">
      <c r="B55" s="19" t="s">
        <v>269</v>
      </c>
    </row>
    <row r="56" spans="2:4">
      <c r="C56" s="19" t="s">
        <v>131</v>
      </c>
    </row>
    <row r="58" spans="2:4">
      <c r="D58" s="19" t="s">
        <v>123</v>
      </c>
    </row>
    <row r="62" spans="2:4">
      <c r="B62" s="19" t="s">
        <v>270</v>
      </c>
    </row>
    <row r="63" spans="2:4">
      <c r="C63" s="19" t="s">
        <v>271</v>
      </c>
    </row>
    <row r="64" spans="2:4">
      <c r="C64" s="19" t="s">
        <v>272</v>
      </c>
    </row>
    <row r="65" spans="3:11">
      <c r="C65" s="19" t="s">
        <v>273</v>
      </c>
    </row>
    <row r="66" spans="3:11">
      <c r="C66" s="19" t="s">
        <v>274</v>
      </c>
    </row>
    <row r="68" spans="3:11">
      <c r="C68" s="31" t="s">
        <v>286</v>
      </c>
    </row>
    <row r="69" spans="3:11">
      <c r="D69" s="19" t="s">
        <v>275</v>
      </c>
      <c r="E69" s="19" t="s">
        <v>276</v>
      </c>
      <c r="F69" s="19">
        <v>300</v>
      </c>
      <c r="H69" s="19" t="s">
        <v>296</v>
      </c>
      <c r="J69" s="19">
        <f>F69</f>
        <v>300</v>
      </c>
    </row>
    <row r="70" spans="3:11">
      <c r="E70" s="19" t="s">
        <v>277</v>
      </c>
      <c r="F70" s="19">
        <f>F69*19%</f>
        <v>57</v>
      </c>
      <c r="H70" s="19" t="s">
        <v>277</v>
      </c>
      <c r="J70" s="19">
        <f>F70</f>
        <v>57</v>
      </c>
    </row>
    <row r="71" spans="3:11">
      <c r="E71" s="19" t="s">
        <v>278</v>
      </c>
      <c r="F71" s="19">
        <f>F69+F70</f>
        <v>357</v>
      </c>
      <c r="I71" s="19" t="s">
        <v>297</v>
      </c>
      <c r="K71" s="19">
        <f>J69+J70</f>
        <v>357</v>
      </c>
    </row>
    <row r="74" spans="3:11">
      <c r="D74" s="19" t="s">
        <v>282</v>
      </c>
      <c r="H74" s="19" t="s">
        <v>297</v>
      </c>
      <c r="J74" s="19">
        <v>307</v>
      </c>
    </row>
    <row r="75" spans="3:11">
      <c r="I75" s="19" t="s">
        <v>283</v>
      </c>
      <c r="K75" s="19">
        <v>307</v>
      </c>
    </row>
    <row r="78" spans="3:11">
      <c r="C78" s="19" t="s">
        <v>298</v>
      </c>
      <c r="G78" s="19">
        <f>J74</f>
        <v>307</v>
      </c>
    </row>
    <row r="79" spans="3:11">
      <c r="C79" s="19" t="s">
        <v>285</v>
      </c>
      <c r="G79" s="19">
        <f>J74</f>
        <v>307</v>
      </c>
    </row>
    <row r="80" spans="3:11">
      <c r="C80" s="19" t="s">
        <v>289</v>
      </c>
      <c r="G80" s="19">
        <f>MIN(G79,J69)</f>
        <v>300</v>
      </c>
    </row>
    <row r="81" spans="3:11">
      <c r="C81" s="19" t="s">
        <v>299</v>
      </c>
    </row>
    <row r="83" spans="3:11">
      <c r="C83" s="31" t="s">
        <v>287</v>
      </c>
    </row>
    <row r="84" spans="3:11">
      <c r="D84" s="19" t="s">
        <v>275</v>
      </c>
      <c r="E84" s="19" t="s">
        <v>276</v>
      </c>
      <c r="F84" s="19">
        <v>300</v>
      </c>
      <c r="H84" s="19" t="s">
        <v>296</v>
      </c>
      <c r="J84" s="19">
        <f>F84</f>
        <v>300</v>
      </c>
    </row>
    <row r="85" spans="3:11">
      <c r="E85" s="19" t="s">
        <v>277</v>
      </c>
      <c r="F85" s="19">
        <f>F84*19%</f>
        <v>57</v>
      </c>
      <c r="H85" s="19" t="s">
        <v>300</v>
      </c>
      <c r="J85" s="19">
        <f>F85</f>
        <v>57</v>
      </c>
    </row>
    <row r="86" spans="3:11">
      <c r="E86" s="19" t="s">
        <v>278</v>
      </c>
      <c r="F86" s="19">
        <f>F84+F85</f>
        <v>357</v>
      </c>
      <c r="I86" s="19" t="s">
        <v>297</v>
      </c>
      <c r="K86" s="19">
        <f>J84+J85</f>
        <v>357</v>
      </c>
    </row>
    <row r="89" spans="3:11">
      <c r="D89" s="19" t="s">
        <v>288</v>
      </c>
      <c r="H89" s="19" t="s">
        <v>297</v>
      </c>
      <c r="J89" s="19">
        <v>200</v>
      </c>
    </row>
    <row r="90" spans="3:11">
      <c r="I90" s="19" t="s">
        <v>283</v>
      </c>
      <c r="K90" s="19">
        <v>200</v>
      </c>
    </row>
    <row r="93" spans="3:11">
      <c r="C93" s="19" t="s">
        <v>298</v>
      </c>
      <c r="G93" s="19">
        <f>J89</f>
        <v>200</v>
      </c>
    </row>
    <row r="94" spans="3:11">
      <c r="C94" s="19" t="s">
        <v>285</v>
      </c>
      <c r="G94" s="19">
        <f>J89</f>
        <v>200</v>
      </c>
    </row>
    <row r="95" spans="3:11">
      <c r="C95" s="19" t="s">
        <v>289</v>
      </c>
      <c r="G95" s="19">
        <f>MIN(G94,J84)</f>
        <v>200</v>
      </c>
    </row>
    <row r="96" spans="3:11">
      <c r="C96" s="19" t="s">
        <v>290</v>
      </c>
    </row>
    <row r="97" spans="2:8">
      <c r="C97" s="19" t="s">
        <v>370</v>
      </c>
    </row>
    <row r="100" spans="2:8">
      <c r="B100" s="25" t="s">
        <v>210</v>
      </c>
    </row>
    <row r="101" spans="2:8">
      <c r="C101" s="19" t="s">
        <v>198</v>
      </c>
    </row>
    <row r="103" spans="2:8">
      <c r="D103" s="24" t="s">
        <v>153</v>
      </c>
      <c r="E103" s="24" t="s">
        <v>156</v>
      </c>
      <c r="F103" s="24" t="s">
        <v>153</v>
      </c>
      <c r="G103" s="24"/>
      <c r="H103" s="24" t="s">
        <v>161</v>
      </c>
    </row>
    <row r="104" spans="2:8">
      <c r="D104" s="18" t="s">
        <v>330</v>
      </c>
      <c r="E104" s="19" t="s">
        <v>199</v>
      </c>
      <c r="F104" t="s">
        <v>389</v>
      </c>
      <c r="H104" s="41">
        <v>1000000</v>
      </c>
    </row>
    <row r="105" spans="2:8">
      <c r="H105" s="41"/>
    </row>
    <row r="106" spans="2:8">
      <c r="C106" s="19" t="s">
        <v>201</v>
      </c>
    </row>
    <row r="107" spans="2:8">
      <c r="C107" s="40" t="s">
        <v>202</v>
      </c>
      <c r="D107" s="19" t="s">
        <v>435</v>
      </c>
    </row>
    <row r="108" spans="2:8">
      <c r="C108" s="40" t="s">
        <v>203</v>
      </c>
      <c r="D108" s="19" t="s">
        <v>204</v>
      </c>
    </row>
    <row r="109" spans="2:8">
      <c r="C109" s="40"/>
      <c r="D109" s="19" t="s">
        <v>205</v>
      </c>
    </row>
    <row r="110" spans="2:8">
      <c r="C110" s="40" t="s">
        <v>206</v>
      </c>
      <c r="D110" s="19" t="s">
        <v>220</v>
      </c>
    </row>
    <row r="111" spans="2:8">
      <c r="C111" s="40"/>
      <c r="D111" s="19" t="s">
        <v>219</v>
      </c>
    </row>
    <row r="112" spans="2:8">
      <c r="C112" s="40" t="s">
        <v>208</v>
      </c>
      <c r="D112" s="19" t="s">
        <v>209</v>
      </c>
    </row>
  </sheetData>
  <hyperlinks>
    <hyperlink ref="A1" location="ARBOL!A1" display="Volver"/>
  </hyperlink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8"/>
  <sheetViews>
    <sheetView topLeftCell="A13" workbookViewId="0">
      <selection activeCell="D28" sqref="D28:G28"/>
    </sheetView>
  </sheetViews>
  <sheetFormatPr defaultColWidth="11.5703125" defaultRowHeight="15"/>
  <cols>
    <col min="1" max="5" width="11.5703125" style="19"/>
    <col min="6" max="6" width="17.7109375" style="19" customWidth="1"/>
    <col min="7" max="7" width="21.42578125" style="19" customWidth="1"/>
    <col min="8" max="8" width="20.42578125" style="19" customWidth="1"/>
    <col min="9" max="11" width="11.5703125" style="19"/>
    <col min="12" max="12" width="22.7109375" style="19" bestFit="1" customWidth="1"/>
    <col min="13" max="16384" width="11.5703125" style="19"/>
  </cols>
  <sheetData>
    <row r="1" spans="1:12">
      <c r="A1" s="22" t="s">
        <v>107</v>
      </c>
    </row>
    <row r="3" spans="1:12">
      <c r="B3" s="25" t="s">
        <v>390</v>
      </c>
    </row>
    <row r="5" spans="1:12">
      <c r="B5" s="25" t="s">
        <v>212</v>
      </c>
    </row>
    <row r="7" spans="1:12">
      <c r="D7" s="19" t="s">
        <v>172</v>
      </c>
    </row>
    <row r="9" spans="1:12">
      <c r="F9" s="67" t="s">
        <v>152</v>
      </c>
      <c r="G9" s="67"/>
      <c r="H9" s="67" t="s">
        <v>153</v>
      </c>
      <c r="I9" s="67"/>
      <c r="J9" s="67"/>
      <c r="K9" s="67"/>
      <c r="L9" s="35" t="s">
        <v>161</v>
      </c>
    </row>
    <row r="10" spans="1:12">
      <c r="F10" s="66"/>
      <c r="G10" s="66"/>
      <c r="H10" s="66"/>
      <c r="I10" s="66"/>
      <c r="J10" s="66"/>
      <c r="K10" s="66"/>
      <c r="L10" s="32"/>
    </row>
    <row r="11" spans="1:12">
      <c r="F11" s="66"/>
      <c r="G11" s="66"/>
      <c r="H11" s="66"/>
      <c r="I11" s="66"/>
      <c r="J11" s="66"/>
      <c r="K11" s="66"/>
      <c r="L11" s="32"/>
    </row>
    <row r="12" spans="1:12">
      <c r="F12" s="66"/>
      <c r="G12" s="66"/>
      <c r="H12" s="66"/>
      <c r="I12" s="66"/>
      <c r="J12" s="66"/>
      <c r="K12" s="66"/>
      <c r="L12" s="32"/>
    </row>
    <row r="13" spans="1:12">
      <c r="F13" s="66"/>
      <c r="G13" s="66"/>
      <c r="H13" s="66"/>
      <c r="I13" s="66"/>
      <c r="J13" s="66"/>
      <c r="K13" s="66"/>
      <c r="L13" s="32"/>
    </row>
    <row r="16" spans="1:12">
      <c r="D16" s="24" t="s">
        <v>155</v>
      </c>
      <c r="E16" s="24" t="s">
        <v>157</v>
      </c>
    </row>
    <row r="17" spans="2:8">
      <c r="D17" s="19" t="s">
        <v>156</v>
      </c>
      <c r="E17" s="19" t="s">
        <v>158</v>
      </c>
    </row>
    <row r="18" spans="2:8">
      <c r="D18" s="19" t="s">
        <v>159</v>
      </c>
      <c r="E18" s="19" t="s">
        <v>392</v>
      </c>
    </row>
    <row r="19" spans="2:8">
      <c r="F19" s="47" t="s">
        <v>390</v>
      </c>
    </row>
    <row r="21" spans="2:8">
      <c r="D21" s="31" t="s">
        <v>163</v>
      </c>
    </row>
    <row r="22" spans="2:8">
      <c r="E22" s="19" t="s">
        <v>420</v>
      </c>
    </row>
    <row r="25" spans="2:8">
      <c r="B25" s="25" t="s">
        <v>210</v>
      </c>
    </row>
    <row r="26" spans="2:8">
      <c r="C26" s="19" t="s">
        <v>198</v>
      </c>
    </row>
    <row r="28" spans="2:8">
      <c r="D28" s="24" t="s">
        <v>153</v>
      </c>
      <c r="E28" s="24" t="s">
        <v>156</v>
      </c>
      <c r="F28" s="24" t="s">
        <v>153</v>
      </c>
      <c r="G28" s="24" t="s">
        <v>161</v>
      </c>
    </row>
    <row r="29" spans="2:8">
      <c r="D29" s="18" t="s">
        <v>393</v>
      </c>
      <c r="E29" s="19" t="s">
        <v>199</v>
      </c>
      <c r="F29" s="47" t="s">
        <v>390</v>
      </c>
      <c r="G29" s="41">
        <v>1000000</v>
      </c>
    </row>
    <row r="30" spans="2:8">
      <c r="H30" s="41"/>
    </row>
    <row r="31" spans="2:8">
      <c r="H31" s="41"/>
    </row>
    <row r="32" spans="2:8">
      <c r="C32" s="19" t="s">
        <v>201</v>
      </c>
    </row>
    <row r="33" spans="3:4">
      <c r="C33" s="40" t="s">
        <v>202</v>
      </c>
      <c r="D33" s="19" t="s">
        <v>436</v>
      </c>
    </row>
    <row r="34" spans="3:4">
      <c r="C34" s="40" t="s">
        <v>203</v>
      </c>
      <c r="D34" s="19" t="s">
        <v>204</v>
      </c>
    </row>
    <row r="35" spans="3:4">
      <c r="C35" s="40"/>
      <c r="D35" s="19" t="s">
        <v>205</v>
      </c>
    </row>
    <row r="36" spans="3:4">
      <c r="C36" s="40" t="s">
        <v>206</v>
      </c>
      <c r="D36" s="19" t="s">
        <v>220</v>
      </c>
    </row>
    <row r="37" spans="3:4">
      <c r="C37" s="40"/>
      <c r="D37" s="19" t="s">
        <v>219</v>
      </c>
    </row>
    <row r="38" spans="3:4">
      <c r="C38" s="40" t="s">
        <v>208</v>
      </c>
      <c r="D38" s="19" t="s">
        <v>265</v>
      </c>
    </row>
  </sheetData>
  <mergeCells count="10">
    <mergeCell ref="F12:G12"/>
    <mergeCell ref="H12:K12"/>
    <mergeCell ref="F13:G13"/>
    <mergeCell ref="H13:K13"/>
    <mergeCell ref="F9:G9"/>
    <mergeCell ref="H9:K9"/>
    <mergeCell ref="F10:G10"/>
    <mergeCell ref="H10:K10"/>
    <mergeCell ref="F11:G11"/>
    <mergeCell ref="H11:K11"/>
  </mergeCells>
  <hyperlinks>
    <hyperlink ref="A1" location="ARBOL!A1" display="Volve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52"/>
  <sheetViews>
    <sheetView tabSelected="1" topLeftCell="C66" zoomScaleNormal="100" workbookViewId="0">
      <selection activeCell="H78" sqref="H78"/>
    </sheetView>
  </sheetViews>
  <sheetFormatPr defaultColWidth="11.42578125" defaultRowHeight="15"/>
  <cols>
    <col min="1" max="1" width="17.140625" bestFit="1" customWidth="1"/>
    <col min="2" max="2" width="28.140625" bestFit="1" customWidth="1"/>
    <col min="3" max="3" width="2" bestFit="1" customWidth="1"/>
    <col min="4" max="4" width="5.140625" customWidth="1"/>
    <col min="5" max="5" width="3" customWidth="1"/>
    <col min="6" max="6" width="6.140625" customWidth="1"/>
    <col min="7" max="7" width="5" customWidth="1"/>
    <col min="13" max="13" width="26.7109375" customWidth="1"/>
    <col min="14" max="14" width="3.140625" customWidth="1"/>
    <col min="15" max="15" width="12.7109375" bestFit="1" customWidth="1"/>
    <col min="16" max="16" width="5.42578125" customWidth="1"/>
    <col min="17" max="17" width="9" style="4" customWidth="1"/>
    <col min="18" max="18" width="23.85546875" bestFit="1" customWidth="1"/>
    <col min="19" max="19" width="11.5703125" style="4"/>
  </cols>
  <sheetData>
    <row r="1" spans="1:19">
      <c r="A1" s="21" t="s">
        <v>107</v>
      </c>
    </row>
    <row r="3" spans="1:19" ht="15.75" thickBot="1">
      <c r="A3" t="s">
        <v>447</v>
      </c>
    </row>
    <row r="4" spans="1:19" ht="15.75" thickBot="1">
      <c r="A4">
        <v>1</v>
      </c>
      <c r="B4" s="17" t="s">
        <v>101</v>
      </c>
      <c r="C4" s="1" t="s">
        <v>0</v>
      </c>
      <c r="D4" s="2" t="s">
        <v>1</v>
      </c>
      <c r="E4" s="2"/>
      <c r="F4" s="2"/>
      <c r="O4" s="3">
        <f>O5+O65+O134</f>
        <v>2000000</v>
      </c>
    </row>
    <row r="5" spans="1:19">
      <c r="A5">
        <v>100</v>
      </c>
      <c r="B5" s="1" t="s">
        <v>2</v>
      </c>
      <c r="C5" s="1"/>
      <c r="D5" s="4" t="s">
        <v>3</v>
      </c>
      <c r="E5" s="2" t="s">
        <v>4</v>
      </c>
      <c r="O5" s="5">
        <f>O6+O47+O53+O59</f>
        <v>30000000</v>
      </c>
    </row>
    <row r="6" spans="1:19">
      <c r="A6">
        <f>A5+100</f>
        <v>200</v>
      </c>
      <c r="B6" s="1" t="s">
        <v>2</v>
      </c>
      <c r="C6" s="1"/>
      <c r="D6" s="4" t="s">
        <v>3</v>
      </c>
      <c r="F6" s="2" t="s">
        <v>5</v>
      </c>
      <c r="G6" s="2"/>
      <c r="O6" s="6">
        <f>O7+O11+O16+O21+O26+O34+O37+O43</f>
        <v>23000000</v>
      </c>
    </row>
    <row r="7" spans="1:19">
      <c r="A7">
        <f t="shared" ref="A7:A8" si="0">A6+100</f>
        <v>300</v>
      </c>
      <c r="B7" s="1" t="s">
        <v>2</v>
      </c>
      <c r="C7" s="1"/>
      <c r="D7" s="4" t="s">
        <v>3</v>
      </c>
      <c r="G7" t="s">
        <v>6</v>
      </c>
      <c r="O7" s="7">
        <f>SUM(O8:O9)</f>
        <v>2000000</v>
      </c>
    </row>
    <row r="8" spans="1:19">
      <c r="A8">
        <f t="shared" si="0"/>
        <v>400</v>
      </c>
      <c r="B8" s="1" t="s">
        <v>2</v>
      </c>
      <c r="C8" s="1"/>
      <c r="D8" s="4" t="s">
        <v>3</v>
      </c>
      <c r="F8">
        <v>100</v>
      </c>
      <c r="H8" t="s">
        <v>6</v>
      </c>
      <c r="O8" s="8">
        <v>1000000</v>
      </c>
      <c r="P8" t="s">
        <v>7</v>
      </c>
      <c r="Q8" s="26" t="s">
        <v>117</v>
      </c>
      <c r="R8" t="s">
        <v>165</v>
      </c>
      <c r="S8" s="4" t="s">
        <v>302</v>
      </c>
    </row>
    <row r="9" spans="1:19">
      <c r="A9">
        <f>A8+100</f>
        <v>500</v>
      </c>
      <c r="B9" s="1" t="s">
        <v>2</v>
      </c>
      <c r="C9" s="1"/>
      <c r="D9" s="4" t="s">
        <v>3</v>
      </c>
      <c r="F9">
        <v>200</v>
      </c>
      <c r="H9" t="s">
        <v>382</v>
      </c>
      <c r="O9" s="8">
        <v>1000000</v>
      </c>
      <c r="P9" t="s">
        <v>7</v>
      </c>
      <c r="Q9" s="26" t="s">
        <v>383</v>
      </c>
      <c r="R9" t="s">
        <v>166</v>
      </c>
      <c r="S9" s="4" t="s">
        <v>385</v>
      </c>
    </row>
    <row r="10" spans="1:19">
      <c r="B10" s="1"/>
      <c r="C10" s="1"/>
      <c r="D10" s="4"/>
      <c r="O10" s="9"/>
    </row>
    <row r="11" spans="1:19">
      <c r="A11">
        <f>A9+100</f>
        <v>600</v>
      </c>
      <c r="B11" s="1" t="s">
        <v>2</v>
      </c>
      <c r="C11" s="1"/>
      <c r="D11" s="4" t="s">
        <v>3</v>
      </c>
      <c r="G11" t="s">
        <v>8</v>
      </c>
      <c r="O11" s="7">
        <f>SUM(O12:O14)</f>
        <v>3000000</v>
      </c>
    </row>
    <row r="12" spans="1:19">
      <c r="A12">
        <f>A11+100</f>
        <v>700</v>
      </c>
      <c r="B12" s="1" t="s">
        <v>2</v>
      </c>
      <c r="C12" s="1"/>
      <c r="D12" s="4" t="s">
        <v>3</v>
      </c>
      <c r="F12">
        <v>300</v>
      </c>
      <c r="H12" t="s">
        <v>9</v>
      </c>
      <c r="O12" s="8">
        <v>1000000</v>
      </c>
      <c r="P12" t="s">
        <v>7</v>
      </c>
      <c r="Q12" s="26" t="s">
        <v>149</v>
      </c>
      <c r="R12" t="s">
        <v>211</v>
      </c>
      <c r="S12" s="4" t="s">
        <v>303</v>
      </c>
    </row>
    <row r="13" spans="1:19">
      <c r="A13">
        <f t="shared" ref="A13:A14" si="1">A12+100</f>
        <v>800</v>
      </c>
      <c r="B13" s="1" t="s">
        <v>2</v>
      </c>
      <c r="C13" s="1"/>
      <c r="D13" s="4" t="s">
        <v>3</v>
      </c>
      <c r="F13">
        <v>400</v>
      </c>
      <c r="H13" t="s">
        <v>10</v>
      </c>
      <c r="O13" s="8">
        <v>1000000</v>
      </c>
      <c r="P13" t="s">
        <v>7</v>
      </c>
      <c r="Q13" s="26" t="s">
        <v>149</v>
      </c>
      <c r="R13" t="s">
        <v>211</v>
      </c>
      <c r="S13" s="4" t="s">
        <v>304</v>
      </c>
    </row>
    <row r="14" spans="1:19">
      <c r="A14">
        <f t="shared" si="1"/>
        <v>900</v>
      </c>
      <c r="B14" s="1" t="s">
        <v>2</v>
      </c>
      <c r="C14" s="1"/>
      <c r="D14" s="4" t="s">
        <v>3</v>
      </c>
      <c r="F14">
        <v>500</v>
      </c>
      <c r="H14" t="s">
        <v>11</v>
      </c>
      <c r="O14" s="8">
        <v>1000000</v>
      </c>
      <c r="P14" t="s">
        <v>7</v>
      </c>
      <c r="Q14" s="26" t="s">
        <v>149</v>
      </c>
      <c r="R14" t="s">
        <v>211</v>
      </c>
      <c r="S14" s="4" t="s">
        <v>305</v>
      </c>
    </row>
    <row r="15" spans="1:19">
      <c r="B15" s="1"/>
      <c r="C15" s="1"/>
      <c r="D15" s="4"/>
      <c r="O15" s="9"/>
    </row>
    <row r="16" spans="1:19">
      <c r="A16">
        <f>A14+100</f>
        <v>1000</v>
      </c>
      <c r="B16" s="1" t="s">
        <v>2</v>
      </c>
      <c r="C16" s="1"/>
      <c r="D16" s="4" t="s">
        <v>3</v>
      </c>
      <c r="G16" t="s">
        <v>413</v>
      </c>
      <c r="O16" s="7">
        <f>SUM(O17:O19)</f>
        <v>3000000</v>
      </c>
    </row>
    <row r="17" spans="1:19">
      <c r="A17">
        <f>A16+100</f>
        <v>1100</v>
      </c>
      <c r="B17" s="1" t="s">
        <v>2</v>
      </c>
      <c r="C17" s="1"/>
      <c r="D17" s="4" t="s">
        <v>3</v>
      </c>
      <c r="H17" t="s">
        <v>12</v>
      </c>
      <c r="O17" s="8">
        <v>1000000</v>
      </c>
      <c r="P17" t="s">
        <v>7</v>
      </c>
      <c r="Q17" s="26" t="s">
        <v>167</v>
      </c>
      <c r="R17" t="s">
        <v>211</v>
      </c>
      <c r="S17" s="4" t="s">
        <v>306</v>
      </c>
    </row>
    <row r="18" spans="1:19">
      <c r="A18">
        <f t="shared" ref="A18:A19" si="2">A17+100</f>
        <v>1200</v>
      </c>
      <c r="B18" s="1" t="s">
        <v>2</v>
      </c>
      <c r="C18" s="1"/>
      <c r="D18" s="4" t="s">
        <v>3</v>
      </c>
      <c r="H18" t="s">
        <v>13</v>
      </c>
      <c r="O18" s="8">
        <v>1000000</v>
      </c>
      <c r="P18" t="s">
        <v>7</v>
      </c>
      <c r="Q18" s="26" t="s">
        <v>167</v>
      </c>
      <c r="R18" t="s">
        <v>211</v>
      </c>
      <c r="S18" s="4" t="s">
        <v>307</v>
      </c>
    </row>
    <row r="19" spans="1:19">
      <c r="A19">
        <f t="shared" si="2"/>
        <v>1300</v>
      </c>
      <c r="B19" s="1" t="s">
        <v>2</v>
      </c>
      <c r="C19" s="1"/>
      <c r="D19" s="4" t="s">
        <v>3</v>
      </c>
      <c r="H19" t="s">
        <v>14</v>
      </c>
      <c r="O19" s="8">
        <v>1000000</v>
      </c>
      <c r="P19" t="s">
        <v>7</v>
      </c>
      <c r="Q19" s="26" t="s">
        <v>167</v>
      </c>
      <c r="R19" t="s">
        <v>211</v>
      </c>
      <c r="S19" s="4" t="s">
        <v>308</v>
      </c>
    </row>
    <row r="20" spans="1:19">
      <c r="B20" s="1"/>
      <c r="C20" s="1"/>
      <c r="D20" s="4"/>
      <c r="G20" s="10"/>
      <c r="H20" s="10"/>
      <c r="I20" s="10"/>
      <c r="J20" s="10"/>
      <c r="K20" s="10"/>
      <c r="L20" s="10"/>
      <c r="M20" s="10"/>
      <c r="O20" s="9"/>
    </row>
    <row r="21" spans="1:19">
      <c r="A21">
        <f>A19+100</f>
        <v>1400</v>
      </c>
      <c r="B21" s="1" t="s">
        <v>15</v>
      </c>
      <c r="C21" s="1"/>
      <c r="D21" s="4" t="s">
        <v>3</v>
      </c>
      <c r="G21" t="s">
        <v>16</v>
      </c>
      <c r="O21" s="7">
        <f>SUM(O22:O24)</f>
        <v>3000000</v>
      </c>
    </row>
    <row r="22" spans="1:19">
      <c r="A22">
        <f>A21+100</f>
        <v>1500</v>
      </c>
      <c r="B22" s="1" t="s">
        <v>15</v>
      </c>
      <c r="C22" s="1"/>
      <c r="D22" s="4" t="s">
        <v>3</v>
      </c>
      <c r="H22" t="s">
        <v>17</v>
      </c>
      <c r="O22" s="8">
        <v>1000000</v>
      </c>
      <c r="P22" t="s">
        <v>18</v>
      </c>
      <c r="Q22" s="26" t="s">
        <v>169</v>
      </c>
      <c r="R22" t="s">
        <v>165</v>
      </c>
      <c r="S22" s="4" t="s">
        <v>309</v>
      </c>
    </row>
    <row r="23" spans="1:19">
      <c r="A23">
        <f t="shared" ref="A23:A24" si="3">A22+100</f>
        <v>1600</v>
      </c>
      <c r="B23" s="1" t="s">
        <v>15</v>
      </c>
      <c r="C23" s="1"/>
      <c r="D23" s="4" t="s">
        <v>3</v>
      </c>
      <c r="H23" t="s">
        <v>19</v>
      </c>
      <c r="O23" s="8">
        <v>1000000</v>
      </c>
      <c r="P23" t="s">
        <v>18</v>
      </c>
      <c r="Q23" s="26" t="s">
        <v>169</v>
      </c>
      <c r="R23" t="s">
        <v>166</v>
      </c>
      <c r="S23" s="4" t="s">
        <v>310</v>
      </c>
    </row>
    <row r="24" spans="1:19">
      <c r="A24">
        <f t="shared" si="3"/>
        <v>1700</v>
      </c>
      <c r="B24" s="1" t="s">
        <v>15</v>
      </c>
      <c r="C24" s="1"/>
      <c r="D24" s="4" t="s">
        <v>3</v>
      </c>
      <c r="H24" t="s">
        <v>20</v>
      </c>
      <c r="O24" s="8">
        <v>1000000</v>
      </c>
      <c r="P24" t="s">
        <v>18</v>
      </c>
      <c r="Q24" s="26" t="s">
        <v>169</v>
      </c>
      <c r="R24" t="s">
        <v>166</v>
      </c>
      <c r="S24" s="4" t="s">
        <v>311</v>
      </c>
    </row>
    <row r="25" spans="1:19">
      <c r="B25" s="1"/>
      <c r="C25" s="1"/>
      <c r="D25" s="4"/>
      <c r="G25" s="10"/>
      <c r="H25" s="10"/>
      <c r="I25" s="10"/>
      <c r="J25" s="10"/>
      <c r="K25" s="10"/>
      <c r="L25" s="10"/>
      <c r="M25" s="10"/>
      <c r="O25" s="9"/>
    </row>
    <row r="26" spans="1:19">
      <c r="A26">
        <f>A24+100</f>
        <v>1800</v>
      </c>
      <c r="B26" s="1" t="s">
        <v>2</v>
      </c>
      <c r="C26" s="1"/>
      <c r="D26" s="4" t="s">
        <v>3</v>
      </c>
      <c r="G26" t="s">
        <v>21</v>
      </c>
      <c r="O26" s="7">
        <f>SUM(O27:O32)</f>
        <v>6000000</v>
      </c>
    </row>
    <row r="27" spans="1:19">
      <c r="A27">
        <f>A26+100</f>
        <v>1900</v>
      </c>
      <c r="B27" s="1" t="s">
        <v>2</v>
      </c>
      <c r="C27" s="1"/>
      <c r="D27" s="4" t="s">
        <v>3</v>
      </c>
      <c r="H27" t="s">
        <v>22</v>
      </c>
      <c r="O27" s="8">
        <v>1000000</v>
      </c>
      <c r="P27" t="s">
        <v>7</v>
      </c>
      <c r="Q27" s="26" t="s">
        <v>174</v>
      </c>
      <c r="R27" t="s">
        <v>166</v>
      </c>
      <c r="S27" s="4" t="s">
        <v>312</v>
      </c>
    </row>
    <row r="28" spans="1:19">
      <c r="A28">
        <f t="shared" ref="A28:A32" si="4">A27+100</f>
        <v>2000</v>
      </c>
      <c r="B28" s="1" t="s">
        <v>2</v>
      </c>
      <c r="C28" s="1"/>
      <c r="D28" s="4" t="s">
        <v>3</v>
      </c>
      <c r="H28" t="s">
        <v>23</v>
      </c>
      <c r="O28" s="8">
        <v>1000000</v>
      </c>
      <c r="P28" t="s">
        <v>7</v>
      </c>
      <c r="Q28" s="26" t="s">
        <v>174</v>
      </c>
      <c r="R28" t="s">
        <v>166</v>
      </c>
      <c r="S28" s="4" t="s">
        <v>313</v>
      </c>
    </row>
    <row r="29" spans="1:19">
      <c r="A29">
        <f t="shared" si="4"/>
        <v>2100</v>
      </c>
      <c r="B29" s="1" t="s">
        <v>2</v>
      </c>
      <c r="C29" s="1"/>
      <c r="D29" s="4" t="s">
        <v>3</v>
      </c>
      <c r="H29" t="s">
        <v>24</v>
      </c>
      <c r="O29" s="8">
        <v>1000000</v>
      </c>
      <c r="P29" t="s">
        <v>7</v>
      </c>
      <c r="Q29" s="26" t="s">
        <v>174</v>
      </c>
      <c r="R29" t="s">
        <v>166</v>
      </c>
      <c r="S29" s="4" t="s">
        <v>314</v>
      </c>
    </row>
    <row r="30" spans="1:19">
      <c r="A30">
        <f t="shared" si="4"/>
        <v>2200</v>
      </c>
      <c r="B30" s="1" t="s">
        <v>2</v>
      </c>
      <c r="C30" s="1"/>
      <c r="D30" s="4" t="s">
        <v>3</v>
      </c>
      <c r="H30" t="s">
        <v>25</v>
      </c>
      <c r="O30" s="8">
        <v>1000000</v>
      </c>
      <c r="P30" t="s">
        <v>7</v>
      </c>
      <c r="Q30" s="26" t="s">
        <v>174</v>
      </c>
      <c r="R30" t="s">
        <v>166</v>
      </c>
      <c r="S30" s="4" t="s">
        <v>315</v>
      </c>
    </row>
    <row r="31" spans="1:19">
      <c r="A31">
        <f t="shared" si="4"/>
        <v>2300</v>
      </c>
      <c r="B31" s="1" t="s">
        <v>2</v>
      </c>
      <c r="C31" s="1"/>
      <c r="D31" s="4" t="s">
        <v>3</v>
      </c>
      <c r="H31" t="s">
        <v>26</v>
      </c>
      <c r="O31" s="8">
        <v>1000000</v>
      </c>
      <c r="P31" t="s">
        <v>7</v>
      </c>
      <c r="Q31" s="26" t="s">
        <v>174</v>
      </c>
      <c r="R31" t="s">
        <v>166</v>
      </c>
      <c r="S31" s="4" t="s">
        <v>316</v>
      </c>
    </row>
    <row r="32" spans="1:19">
      <c r="A32">
        <f t="shared" si="4"/>
        <v>2400</v>
      </c>
      <c r="B32" s="1" t="s">
        <v>2</v>
      </c>
      <c r="C32" s="1"/>
      <c r="D32" s="4" t="s">
        <v>3</v>
      </c>
      <c r="H32" t="s">
        <v>27</v>
      </c>
      <c r="O32" s="8">
        <v>1000000</v>
      </c>
      <c r="P32" t="s">
        <v>7</v>
      </c>
      <c r="Q32" s="26" t="s">
        <v>174</v>
      </c>
      <c r="R32" t="s">
        <v>166</v>
      </c>
      <c r="S32" s="4" t="s">
        <v>317</v>
      </c>
    </row>
    <row r="33" spans="1:19">
      <c r="B33" s="1"/>
      <c r="C33" s="1"/>
      <c r="D33" s="4"/>
      <c r="O33" s="9"/>
    </row>
    <row r="34" spans="1:19">
      <c r="A34">
        <f>A32+100</f>
        <v>2500</v>
      </c>
      <c r="B34" s="1" t="s">
        <v>2</v>
      </c>
      <c r="C34" s="1"/>
      <c r="D34" s="4" t="s">
        <v>3</v>
      </c>
      <c r="G34" t="s">
        <v>28</v>
      </c>
      <c r="O34" s="7">
        <f>SUM(O35)</f>
        <v>1000000</v>
      </c>
    </row>
    <row r="35" spans="1:19">
      <c r="A35">
        <f>A34+100</f>
        <v>2600</v>
      </c>
      <c r="B35" s="1" t="s">
        <v>2</v>
      </c>
      <c r="C35" s="1"/>
      <c r="D35" s="4" t="s">
        <v>3</v>
      </c>
      <c r="H35" t="s">
        <v>28</v>
      </c>
      <c r="O35" s="8">
        <v>1000000</v>
      </c>
      <c r="P35" t="s">
        <v>7</v>
      </c>
      <c r="Q35" s="26" t="s">
        <v>176</v>
      </c>
      <c r="R35" t="s">
        <v>165</v>
      </c>
      <c r="S35" s="4" t="s">
        <v>318</v>
      </c>
    </row>
    <row r="36" spans="1:19">
      <c r="B36" s="1"/>
      <c r="C36" s="1"/>
      <c r="D36" s="4"/>
      <c r="O36" s="9"/>
    </row>
    <row r="37" spans="1:19">
      <c r="A37">
        <f>A35+100</f>
        <v>2700</v>
      </c>
      <c r="B37" s="1" t="s">
        <v>2</v>
      </c>
      <c r="C37" s="1"/>
      <c r="D37" s="4" t="s">
        <v>3</v>
      </c>
      <c r="G37" t="s">
        <v>29</v>
      </c>
      <c r="O37" s="7">
        <f>SUM(O38:O41)</f>
        <v>4000000</v>
      </c>
    </row>
    <row r="38" spans="1:19">
      <c r="A38">
        <f>A37+100</f>
        <v>2800</v>
      </c>
      <c r="B38" s="1" t="s">
        <v>2</v>
      </c>
      <c r="C38" s="1"/>
      <c r="D38" s="4" t="s">
        <v>3</v>
      </c>
      <c r="H38" t="s">
        <v>30</v>
      </c>
      <c r="O38" s="8">
        <v>1000000</v>
      </c>
      <c r="P38" t="s">
        <v>31</v>
      </c>
      <c r="Q38" s="26" t="s">
        <v>177</v>
      </c>
      <c r="R38" t="s">
        <v>166</v>
      </c>
      <c r="S38" s="4" t="s">
        <v>319</v>
      </c>
    </row>
    <row r="39" spans="1:19">
      <c r="A39">
        <f t="shared" ref="A39:A41" si="5">A38+100</f>
        <v>2900</v>
      </c>
      <c r="B39" s="1" t="s">
        <v>2</v>
      </c>
      <c r="C39" s="1"/>
      <c r="D39" s="4" t="s">
        <v>3</v>
      </c>
      <c r="H39" t="s">
        <v>32</v>
      </c>
      <c r="O39" s="8">
        <v>1000000</v>
      </c>
      <c r="P39" t="s">
        <v>7</v>
      </c>
      <c r="Q39" s="26" t="s">
        <v>177</v>
      </c>
      <c r="R39" t="s">
        <v>166</v>
      </c>
      <c r="S39" s="4" t="s">
        <v>320</v>
      </c>
    </row>
    <row r="40" spans="1:19">
      <c r="A40">
        <f t="shared" si="5"/>
        <v>3000</v>
      </c>
      <c r="B40" s="1" t="s">
        <v>2</v>
      </c>
      <c r="C40" s="1"/>
      <c r="D40" s="4" t="s">
        <v>3</v>
      </c>
      <c r="H40" t="s">
        <v>33</v>
      </c>
      <c r="O40" s="8">
        <v>1000000</v>
      </c>
      <c r="P40" t="s">
        <v>7</v>
      </c>
      <c r="Q40" s="26" t="s">
        <v>177</v>
      </c>
      <c r="R40" t="s">
        <v>166</v>
      </c>
      <c r="S40" s="4" t="s">
        <v>321</v>
      </c>
    </row>
    <row r="41" spans="1:19">
      <c r="A41">
        <f t="shared" si="5"/>
        <v>3100</v>
      </c>
      <c r="B41" s="1" t="s">
        <v>2</v>
      </c>
      <c r="C41" s="1"/>
      <c r="D41" s="4" t="s">
        <v>3</v>
      </c>
      <c r="H41" t="s">
        <v>34</v>
      </c>
      <c r="O41" s="8">
        <v>1000000</v>
      </c>
      <c r="P41" t="s">
        <v>7</v>
      </c>
      <c r="Q41" s="26" t="s">
        <v>177</v>
      </c>
      <c r="R41" t="s">
        <v>166</v>
      </c>
      <c r="S41" s="4" t="s">
        <v>322</v>
      </c>
    </row>
    <row r="42" spans="1:19">
      <c r="B42" s="1"/>
      <c r="C42" s="1"/>
      <c r="D42" s="4"/>
      <c r="O42" s="9"/>
    </row>
    <row r="43" spans="1:19">
      <c r="A43">
        <f>A41+100</f>
        <v>3200</v>
      </c>
      <c r="B43" s="1" t="s">
        <v>2</v>
      </c>
      <c r="C43" s="1"/>
      <c r="D43" s="4" t="s">
        <v>3</v>
      </c>
      <c r="G43" t="s">
        <v>35</v>
      </c>
      <c r="O43" s="7">
        <f>SUM(O44)</f>
        <v>1000000</v>
      </c>
    </row>
    <row r="44" spans="1:19">
      <c r="A44">
        <f>A43+100</f>
        <v>3300</v>
      </c>
      <c r="B44" s="1" t="s">
        <v>2</v>
      </c>
      <c r="C44" s="1"/>
      <c r="D44" s="4" t="s">
        <v>3</v>
      </c>
      <c r="H44" t="s">
        <v>35</v>
      </c>
      <c r="O44" s="8">
        <v>1000000</v>
      </c>
      <c r="P44" t="s">
        <v>7</v>
      </c>
      <c r="Q44" s="26" t="s">
        <v>178</v>
      </c>
      <c r="R44" t="s">
        <v>165</v>
      </c>
      <c r="S44" s="4" t="s">
        <v>323</v>
      </c>
    </row>
    <row r="45" spans="1:19">
      <c r="B45" s="1"/>
      <c r="C45" s="1"/>
      <c r="D45" s="4"/>
      <c r="O45" s="48"/>
      <c r="Q45" s="26"/>
    </row>
    <row r="46" spans="1:19">
      <c r="B46" s="1"/>
      <c r="C46" s="1"/>
      <c r="D46" s="4"/>
      <c r="O46" s="9"/>
    </row>
    <row r="47" spans="1:19">
      <c r="A47">
        <f>A44+100</f>
        <v>3400</v>
      </c>
      <c r="B47" s="1" t="s">
        <v>2</v>
      </c>
      <c r="C47" s="1"/>
      <c r="D47" s="4" t="s">
        <v>3</v>
      </c>
      <c r="F47" s="2" t="s">
        <v>36</v>
      </c>
      <c r="G47" s="2"/>
      <c r="O47" s="6">
        <f>O48+O50</f>
        <v>2000000</v>
      </c>
    </row>
    <row r="48" spans="1:19">
      <c r="A48">
        <f>A47+100</f>
        <v>3500</v>
      </c>
      <c r="B48" s="1" t="s">
        <v>2</v>
      </c>
      <c r="C48" s="1"/>
      <c r="D48" s="4" t="s">
        <v>3</v>
      </c>
      <c r="G48" t="s">
        <v>37</v>
      </c>
      <c r="O48" s="7">
        <f>SUM(O49)</f>
        <v>1000000</v>
      </c>
    </row>
    <row r="49" spans="1:19">
      <c r="A49">
        <f t="shared" ref="A49:A51" si="6">A48+100</f>
        <v>3600</v>
      </c>
      <c r="B49" s="1" t="s">
        <v>2</v>
      </c>
      <c r="C49" s="1"/>
      <c r="D49" s="4" t="s">
        <v>3</v>
      </c>
      <c r="H49" t="s">
        <v>37</v>
      </c>
      <c r="O49" s="8">
        <v>1000000</v>
      </c>
      <c r="P49" t="s">
        <v>7</v>
      </c>
      <c r="Q49" s="26" t="s">
        <v>180</v>
      </c>
      <c r="R49" t="s">
        <v>165</v>
      </c>
      <c r="S49" s="4" t="s">
        <v>324</v>
      </c>
    </row>
    <row r="50" spans="1:19">
      <c r="A50">
        <f t="shared" si="6"/>
        <v>3700</v>
      </c>
      <c r="B50" s="1" t="s">
        <v>2</v>
      </c>
      <c r="C50" s="1"/>
      <c r="D50" s="4" t="s">
        <v>3</v>
      </c>
      <c r="G50" t="s">
        <v>386</v>
      </c>
      <c r="O50" s="7">
        <f>SUM(O51)</f>
        <v>1000000</v>
      </c>
      <c r="Q50" s="26"/>
    </row>
    <row r="51" spans="1:19">
      <c r="A51">
        <f t="shared" si="6"/>
        <v>3800</v>
      </c>
      <c r="B51" s="1" t="s">
        <v>2</v>
      </c>
      <c r="C51" s="1"/>
      <c r="D51" s="4" t="s">
        <v>3</v>
      </c>
      <c r="H51" t="s">
        <v>386</v>
      </c>
      <c r="O51" s="8">
        <v>1000000</v>
      </c>
      <c r="P51" t="s">
        <v>7</v>
      </c>
      <c r="Q51" s="26" t="s">
        <v>387</v>
      </c>
      <c r="R51" t="s">
        <v>166</v>
      </c>
      <c r="S51" s="4" t="s">
        <v>388</v>
      </c>
    </row>
    <row r="52" spans="1:19">
      <c r="B52" s="1"/>
      <c r="C52" s="1"/>
      <c r="D52" s="4"/>
      <c r="O52" s="9"/>
    </row>
    <row r="53" spans="1:19">
      <c r="A53">
        <f>A51+100</f>
        <v>3900</v>
      </c>
      <c r="B53" s="1" t="s">
        <v>2</v>
      </c>
      <c r="C53" s="1"/>
      <c r="D53" s="4" t="s">
        <v>3</v>
      </c>
      <c r="F53" s="2" t="s">
        <v>38</v>
      </c>
      <c r="G53" s="2"/>
      <c r="O53" s="6">
        <f>O54+O56</f>
        <v>2000000</v>
      </c>
    </row>
    <row r="54" spans="1:19">
      <c r="A54">
        <f>A53+100</f>
        <v>4000</v>
      </c>
      <c r="B54" s="1" t="s">
        <v>2</v>
      </c>
      <c r="C54" s="1"/>
      <c r="D54" s="4" t="s">
        <v>3</v>
      </c>
      <c r="G54" t="s">
        <v>39</v>
      </c>
      <c r="O54" s="7">
        <f>SUM(O55)</f>
        <v>1000000</v>
      </c>
    </row>
    <row r="55" spans="1:19">
      <c r="A55">
        <f t="shared" ref="A55:A57" si="7">A54+100</f>
        <v>4100</v>
      </c>
      <c r="B55" s="1" t="s">
        <v>2</v>
      </c>
      <c r="C55" s="1"/>
      <c r="D55" s="4" t="s">
        <v>3</v>
      </c>
      <c r="H55" t="s">
        <v>40</v>
      </c>
      <c r="O55" s="8">
        <v>1000000</v>
      </c>
      <c r="P55" t="s">
        <v>41</v>
      </c>
      <c r="Q55" s="26" t="s">
        <v>181</v>
      </c>
      <c r="R55" t="s">
        <v>166</v>
      </c>
      <c r="S55" s="4" t="s">
        <v>325</v>
      </c>
    </row>
    <row r="56" spans="1:19">
      <c r="A56">
        <f t="shared" si="7"/>
        <v>4200</v>
      </c>
      <c r="B56" s="1" t="s">
        <v>42</v>
      </c>
      <c r="C56" s="1"/>
      <c r="D56" s="4" t="s">
        <v>3</v>
      </c>
      <c r="G56" t="s">
        <v>43</v>
      </c>
      <c r="O56" s="7">
        <f>SUM(O57)</f>
        <v>1000000</v>
      </c>
    </row>
    <row r="57" spans="1:19">
      <c r="A57">
        <f t="shared" si="7"/>
        <v>4300</v>
      </c>
      <c r="B57" s="1" t="s">
        <v>42</v>
      </c>
      <c r="C57" s="1"/>
      <c r="D57" s="4" t="s">
        <v>3</v>
      </c>
      <c r="H57" t="s">
        <v>40</v>
      </c>
      <c r="O57" s="8">
        <v>1000000</v>
      </c>
      <c r="P57" t="s">
        <v>41</v>
      </c>
      <c r="Q57" s="26" t="s">
        <v>182</v>
      </c>
      <c r="R57" t="s">
        <v>166</v>
      </c>
      <c r="S57" s="4" t="s">
        <v>326</v>
      </c>
    </row>
    <row r="58" spans="1:19">
      <c r="B58" s="1"/>
      <c r="C58" s="1"/>
      <c r="D58" s="4"/>
      <c r="O58" s="9"/>
    </row>
    <row r="59" spans="1:19">
      <c r="A59">
        <f>A57+100</f>
        <v>4400</v>
      </c>
      <c r="B59" s="1" t="s">
        <v>2</v>
      </c>
      <c r="C59" s="1"/>
      <c r="D59" s="4" t="s">
        <v>3</v>
      </c>
      <c r="F59" s="2" t="s">
        <v>44</v>
      </c>
      <c r="O59" s="6">
        <f>O60</f>
        <v>3000000</v>
      </c>
    </row>
    <row r="60" spans="1:19">
      <c r="A60">
        <f>A59+100</f>
        <v>4500</v>
      </c>
      <c r="B60" s="1" t="s">
        <v>2</v>
      </c>
      <c r="C60" s="1"/>
      <c r="D60" s="4" t="s">
        <v>3</v>
      </c>
      <c r="F60" s="2"/>
      <c r="G60" t="s">
        <v>44</v>
      </c>
      <c r="O60" s="7">
        <f>SUM(O61:O63)</f>
        <v>3000000</v>
      </c>
    </row>
    <row r="61" spans="1:19">
      <c r="A61">
        <f t="shared" ref="A61:A63" si="8">A60+100</f>
        <v>4600</v>
      </c>
      <c r="B61" s="1" t="s">
        <v>2</v>
      </c>
      <c r="C61" s="1"/>
      <c r="D61" s="4" t="s">
        <v>3</v>
      </c>
      <c r="H61" t="s">
        <v>45</v>
      </c>
      <c r="O61" s="8">
        <v>1000000</v>
      </c>
      <c r="P61" t="s">
        <v>7</v>
      </c>
      <c r="Q61" s="26" t="s">
        <v>183</v>
      </c>
      <c r="R61" t="s">
        <v>165</v>
      </c>
      <c r="S61" s="4" t="s">
        <v>327</v>
      </c>
    </row>
    <row r="62" spans="1:19">
      <c r="A62">
        <f t="shared" si="8"/>
        <v>4700</v>
      </c>
      <c r="B62" s="1" t="s">
        <v>2</v>
      </c>
      <c r="C62" s="1"/>
      <c r="D62" s="4" t="s">
        <v>3</v>
      </c>
      <c r="H62" t="s">
        <v>46</v>
      </c>
      <c r="O62" s="8">
        <v>1000000</v>
      </c>
      <c r="P62" t="s">
        <v>7</v>
      </c>
      <c r="Q62" s="26" t="s">
        <v>183</v>
      </c>
      <c r="R62" t="s">
        <v>166</v>
      </c>
      <c r="S62" s="4" t="s">
        <v>328</v>
      </c>
    </row>
    <row r="63" spans="1:19">
      <c r="A63">
        <f t="shared" si="8"/>
        <v>4800</v>
      </c>
      <c r="B63" s="1" t="s">
        <v>2</v>
      </c>
      <c r="C63" s="1"/>
      <c r="D63" s="4" t="s">
        <v>3</v>
      </c>
      <c r="H63" t="s">
        <v>47</v>
      </c>
      <c r="O63" s="8">
        <v>1000000</v>
      </c>
      <c r="P63" t="s">
        <v>7</v>
      </c>
      <c r="Q63" s="26" t="s">
        <v>183</v>
      </c>
      <c r="R63" t="s">
        <v>166</v>
      </c>
      <c r="S63" s="4" t="s">
        <v>329</v>
      </c>
    </row>
    <row r="64" spans="1:19">
      <c r="B64" s="1"/>
      <c r="C64" s="1"/>
      <c r="D64" s="4"/>
      <c r="O64" s="9"/>
    </row>
    <row r="65" spans="1:20">
      <c r="A65">
        <f>A63+100</f>
        <v>4900</v>
      </c>
      <c r="B65" s="1" t="s">
        <v>2</v>
      </c>
      <c r="C65" s="1"/>
      <c r="D65" s="4" t="s">
        <v>48</v>
      </c>
      <c r="E65" s="2" t="s">
        <v>49</v>
      </c>
      <c r="O65" s="11">
        <f>O66+O109+O113+O120</f>
        <v>-32000000</v>
      </c>
    </row>
    <row r="66" spans="1:20">
      <c r="A66">
        <f>A65+100</f>
        <v>5000</v>
      </c>
      <c r="B66" s="1" t="s">
        <v>2</v>
      </c>
      <c r="C66" s="1"/>
      <c r="D66" s="4" t="s">
        <v>48</v>
      </c>
      <c r="F66" s="2" t="s">
        <v>50</v>
      </c>
      <c r="G66" s="2"/>
      <c r="O66" s="6">
        <f>O67+O71+O74+O82+O90+O94+O135+O103+O106</f>
        <v>-17000000</v>
      </c>
    </row>
    <row r="67" spans="1:20">
      <c r="A67">
        <f t="shared" ref="A67:A69" si="9">A66+100</f>
        <v>5100</v>
      </c>
      <c r="B67" s="1" t="s">
        <v>2</v>
      </c>
      <c r="C67" s="1"/>
      <c r="D67" s="4" t="s">
        <v>48</v>
      </c>
      <c r="G67" t="s">
        <v>51</v>
      </c>
      <c r="O67" s="7">
        <f>SUM(O68:O69)</f>
        <v>-2000000</v>
      </c>
    </row>
    <row r="68" spans="1:20">
      <c r="A68">
        <f t="shared" si="9"/>
        <v>5200</v>
      </c>
      <c r="B68" s="1" t="s">
        <v>2</v>
      </c>
      <c r="C68" s="1"/>
      <c r="D68" s="4" t="s">
        <v>48</v>
      </c>
      <c r="H68" t="s">
        <v>389</v>
      </c>
      <c r="O68" s="8">
        <v>-1000000</v>
      </c>
      <c r="P68" t="s">
        <v>7</v>
      </c>
      <c r="Q68" s="26" t="s">
        <v>221</v>
      </c>
      <c r="R68" t="s">
        <v>165</v>
      </c>
      <c r="S68" s="4" t="s">
        <v>330</v>
      </c>
    </row>
    <row r="69" spans="1:20">
      <c r="A69">
        <f t="shared" si="9"/>
        <v>5300</v>
      </c>
      <c r="B69" s="1" t="s">
        <v>2</v>
      </c>
      <c r="C69" s="1"/>
      <c r="D69" s="4" t="s">
        <v>48</v>
      </c>
      <c r="H69" t="s">
        <v>390</v>
      </c>
      <c r="O69" s="8">
        <v>-1000000</v>
      </c>
      <c r="P69" t="s">
        <v>7</v>
      </c>
      <c r="Q69" s="26" t="s">
        <v>391</v>
      </c>
      <c r="R69" t="s">
        <v>166</v>
      </c>
      <c r="S69" s="4" t="s">
        <v>393</v>
      </c>
      <c r="T69" t="s">
        <v>394</v>
      </c>
    </row>
    <row r="70" spans="1:20">
      <c r="B70" s="1"/>
      <c r="C70" s="1"/>
      <c r="D70" s="4"/>
      <c r="O70" s="9"/>
    </row>
    <row r="71" spans="1:20">
      <c r="A71">
        <f>A69+100</f>
        <v>5400</v>
      </c>
      <c r="B71" s="1" t="s">
        <v>2</v>
      </c>
      <c r="C71" s="1"/>
      <c r="D71" s="4" t="s">
        <v>48</v>
      </c>
      <c r="G71" t="s">
        <v>52</v>
      </c>
      <c r="O71" s="7">
        <f>SUM(O72)</f>
        <v>-1000000</v>
      </c>
    </row>
    <row r="72" spans="1:20">
      <c r="A72">
        <f>A71+100</f>
        <v>5500</v>
      </c>
      <c r="B72" s="1" t="s">
        <v>2</v>
      </c>
      <c r="C72" s="1"/>
      <c r="D72" s="4" t="s">
        <v>48</v>
      </c>
      <c r="H72" t="s">
        <v>53</v>
      </c>
      <c r="O72" s="8">
        <v>-1000000</v>
      </c>
      <c r="P72" t="s">
        <v>7</v>
      </c>
      <c r="Q72" s="26" t="s">
        <v>223</v>
      </c>
      <c r="R72" t="s">
        <v>165</v>
      </c>
      <c r="S72" s="4" t="s">
        <v>331</v>
      </c>
    </row>
    <row r="73" spans="1:20">
      <c r="B73" s="1"/>
      <c r="C73" s="1"/>
      <c r="D73" s="4" t="s">
        <v>48</v>
      </c>
      <c r="O73" s="9"/>
    </row>
    <row r="74" spans="1:20">
      <c r="A74">
        <f>A72+100</f>
        <v>5600</v>
      </c>
      <c r="B74" s="1" t="s">
        <v>2</v>
      </c>
      <c r="C74" s="1"/>
      <c r="D74" s="4" t="s">
        <v>48</v>
      </c>
      <c r="G74" t="s">
        <v>54</v>
      </c>
      <c r="O74" s="7">
        <f>SUM(O75:O80)</f>
        <v>-6000000</v>
      </c>
    </row>
    <row r="75" spans="1:20">
      <c r="A75">
        <f>A74+100</f>
        <v>5700</v>
      </c>
      <c r="B75" s="1" t="s">
        <v>2</v>
      </c>
      <c r="C75" s="1"/>
      <c r="D75" s="4" t="s">
        <v>48</v>
      </c>
      <c r="H75" t="s">
        <v>55</v>
      </c>
      <c r="O75" s="8">
        <v>-1000000</v>
      </c>
      <c r="P75" t="s">
        <v>7</v>
      </c>
      <c r="Q75" s="26" t="s">
        <v>224</v>
      </c>
      <c r="R75" t="s">
        <v>165</v>
      </c>
      <c r="S75" s="4" t="s">
        <v>332</v>
      </c>
    </row>
    <row r="76" spans="1:20">
      <c r="A76">
        <f t="shared" ref="A76:A80" si="10">A75+100</f>
        <v>5800</v>
      </c>
      <c r="B76" s="1" t="s">
        <v>2</v>
      </c>
      <c r="C76" s="1"/>
      <c r="D76" s="4" t="s">
        <v>48</v>
      </c>
      <c r="H76" t="s">
        <v>56</v>
      </c>
      <c r="O76" s="8">
        <v>-1000000</v>
      </c>
      <c r="P76" t="s">
        <v>7</v>
      </c>
      <c r="Q76" s="26" t="s">
        <v>224</v>
      </c>
      <c r="R76" t="s">
        <v>165</v>
      </c>
      <c r="S76" s="4" t="s">
        <v>333</v>
      </c>
    </row>
    <row r="77" spans="1:20">
      <c r="A77">
        <f t="shared" si="10"/>
        <v>5900</v>
      </c>
      <c r="B77" s="1" t="s">
        <v>2</v>
      </c>
      <c r="C77" s="1"/>
      <c r="D77" s="4" t="s">
        <v>48</v>
      </c>
      <c r="H77" t="s">
        <v>57</v>
      </c>
      <c r="O77" s="8">
        <v>-1000000</v>
      </c>
      <c r="P77" t="s">
        <v>7</v>
      </c>
      <c r="Q77" s="26" t="s">
        <v>224</v>
      </c>
      <c r="R77" t="s">
        <v>165</v>
      </c>
      <c r="S77" s="4" t="s">
        <v>334</v>
      </c>
    </row>
    <row r="78" spans="1:20">
      <c r="A78">
        <f t="shared" si="10"/>
        <v>6000</v>
      </c>
      <c r="B78" s="1" t="s">
        <v>2</v>
      </c>
      <c r="C78" s="1"/>
      <c r="D78" s="4" t="s">
        <v>48</v>
      </c>
      <c r="H78" s="12" t="s">
        <v>58</v>
      </c>
      <c r="I78" s="12"/>
      <c r="J78" s="12"/>
      <c r="O78" s="8">
        <v>-1000000</v>
      </c>
      <c r="P78" t="s">
        <v>7</v>
      </c>
      <c r="Q78" s="26" t="s">
        <v>224</v>
      </c>
      <c r="R78" t="s">
        <v>165</v>
      </c>
      <c r="S78" s="4" t="s">
        <v>335</v>
      </c>
    </row>
    <row r="79" spans="1:20">
      <c r="A79">
        <f t="shared" si="10"/>
        <v>6100</v>
      </c>
      <c r="B79" s="1" t="s">
        <v>2</v>
      </c>
      <c r="C79" s="1"/>
      <c r="D79" s="4" t="s">
        <v>48</v>
      </c>
      <c r="H79" t="s">
        <v>59</v>
      </c>
      <c r="O79" s="8">
        <v>-1000000</v>
      </c>
      <c r="P79" t="s">
        <v>7</v>
      </c>
      <c r="Q79" s="26" t="s">
        <v>224</v>
      </c>
      <c r="R79" t="s">
        <v>165</v>
      </c>
      <c r="S79" s="4" t="s">
        <v>336</v>
      </c>
    </row>
    <row r="80" spans="1:20">
      <c r="A80">
        <f t="shared" si="10"/>
        <v>6200</v>
      </c>
      <c r="B80" s="1" t="s">
        <v>2</v>
      </c>
      <c r="C80" s="1"/>
      <c r="D80" s="4" t="s">
        <v>48</v>
      </c>
      <c r="H80" t="s">
        <v>395</v>
      </c>
      <c r="O80" s="8">
        <v>-1000000</v>
      </c>
      <c r="P80" t="s">
        <v>7</v>
      </c>
      <c r="Q80" s="26" t="s">
        <v>224</v>
      </c>
      <c r="R80" t="s">
        <v>166</v>
      </c>
      <c r="S80" s="4" t="s">
        <v>396</v>
      </c>
    </row>
    <row r="81" spans="1:19">
      <c r="B81" s="1"/>
      <c r="C81" s="1"/>
      <c r="D81" s="4"/>
      <c r="O81" s="9"/>
    </row>
    <row r="82" spans="1:19">
      <c r="A82">
        <f>A80+100</f>
        <v>6300</v>
      </c>
      <c r="B82" s="1" t="s">
        <v>2</v>
      </c>
      <c r="C82" s="1"/>
      <c r="D82" s="4" t="s">
        <v>48</v>
      </c>
      <c r="G82" t="s">
        <v>60</v>
      </c>
      <c r="O82" s="7">
        <f>SUM(O83:O88)</f>
        <v>-6000000</v>
      </c>
    </row>
    <row r="83" spans="1:19">
      <c r="A83">
        <f>A82+100</f>
        <v>6400</v>
      </c>
      <c r="B83" s="1" t="s">
        <v>2</v>
      </c>
      <c r="C83" s="1"/>
      <c r="D83" s="4" t="s">
        <v>48</v>
      </c>
      <c r="H83" t="s">
        <v>61</v>
      </c>
      <c r="O83" s="8">
        <v>-1000000</v>
      </c>
      <c r="P83" t="s">
        <v>62</v>
      </c>
      <c r="Q83" s="26" t="s">
        <v>235</v>
      </c>
      <c r="R83" t="s">
        <v>166</v>
      </c>
      <c r="S83" s="4" t="s">
        <v>337</v>
      </c>
    </row>
    <row r="84" spans="1:19">
      <c r="A84">
        <f t="shared" ref="A84:A88" si="11">A83+100</f>
        <v>6500</v>
      </c>
      <c r="B84" s="1" t="s">
        <v>2</v>
      </c>
      <c r="C84" s="1"/>
      <c r="D84" s="4" t="s">
        <v>48</v>
      </c>
      <c r="H84" t="s">
        <v>63</v>
      </c>
      <c r="O84" s="8">
        <v>-1000000</v>
      </c>
      <c r="P84" t="str">
        <f>P83</f>
        <v>a.1</v>
      </c>
      <c r="Q84" s="26" t="s">
        <v>235</v>
      </c>
      <c r="R84" t="s">
        <v>166</v>
      </c>
      <c r="S84" s="4" t="s">
        <v>338</v>
      </c>
    </row>
    <row r="85" spans="1:19">
      <c r="A85">
        <f t="shared" si="11"/>
        <v>6600</v>
      </c>
      <c r="B85" s="1" t="s">
        <v>2</v>
      </c>
      <c r="C85" s="1"/>
      <c r="D85" s="4" t="s">
        <v>48</v>
      </c>
      <c r="H85" t="s">
        <v>64</v>
      </c>
      <c r="O85" s="8">
        <v>-1000000</v>
      </c>
      <c r="P85" t="str">
        <f t="shared" ref="P85:P88" si="12">P84</f>
        <v>a.1</v>
      </c>
      <c r="Q85" s="26" t="s">
        <v>235</v>
      </c>
      <c r="R85" t="s">
        <v>166</v>
      </c>
      <c r="S85" s="4" t="s">
        <v>339</v>
      </c>
    </row>
    <row r="86" spans="1:19">
      <c r="A86">
        <f t="shared" si="11"/>
        <v>6700</v>
      </c>
      <c r="B86" s="1" t="s">
        <v>2</v>
      </c>
      <c r="C86" s="1"/>
      <c r="D86" s="4" t="s">
        <v>48</v>
      </c>
      <c r="H86" t="s">
        <v>65</v>
      </c>
      <c r="O86" s="8">
        <v>-1000000</v>
      </c>
      <c r="P86" t="str">
        <f t="shared" si="12"/>
        <v>a.1</v>
      </c>
      <c r="Q86" s="26" t="s">
        <v>235</v>
      </c>
      <c r="R86" t="s">
        <v>166</v>
      </c>
      <c r="S86" s="4" t="s">
        <v>340</v>
      </c>
    </row>
    <row r="87" spans="1:19">
      <c r="A87">
        <f t="shared" si="11"/>
        <v>6800</v>
      </c>
      <c r="B87" s="1" t="s">
        <v>2</v>
      </c>
      <c r="C87" s="1"/>
      <c r="D87" s="4" t="s">
        <v>48</v>
      </c>
      <c r="H87" t="s">
        <v>66</v>
      </c>
      <c r="O87" s="8">
        <v>-1000000</v>
      </c>
      <c r="P87" t="str">
        <f t="shared" si="12"/>
        <v>a.1</v>
      </c>
      <c r="Q87" s="26" t="s">
        <v>235</v>
      </c>
      <c r="R87" t="s">
        <v>166</v>
      </c>
      <c r="S87" s="4" t="s">
        <v>341</v>
      </c>
    </row>
    <row r="88" spans="1:19">
      <c r="A88">
        <f t="shared" si="11"/>
        <v>6900</v>
      </c>
      <c r="B88" s="1" t="s">
        <v>2</v>
      </c>
      <c r="C88" s="1"/>
      <c r="D88" s="4" t="s">
        <v>48</v>
      </c>
      <c r="H88" t="s">
        <v>67</v>
      </c>
      <c r="O88" s="8">
        <v>-1000000</v>
      </c>
      <c r="P88" t="str">
        <f t="shared" si="12"/>
        <v>a.1</v>
      </c>
      <c r="Q88" s="26" t="s">
        <v>235</v>
      </c>
      <c r="R88" t="s">
        <v>166</v>
      </c>
      <c r="S88" s="4" t="s">
        <v>342</v>
      </c>
    </row>
    <row r="89" spans="1:19">
      <c r="B89" s="1"/>
      <c r="C89" s="1"/>
      <c r="D89" s="4"/>
      <c r="O89" s="9"/>
    </row>
    <row r="90" spans="1:19">
      <c r="A90">
        <f>A88+100</f>
        <v>7000</v>
      </c>
      <c r="B90" s="1" t="s">
        <v>68</v>
      </c>
      <c r="C90" s="1"/>
      <c r="D90" s="4" t="s">
        <v>48</v>
      </c>
      <c r="G90" t="s">
        <v>69</v>
      </c>
      <c r="O90" s="7">
        <f>SUM(O91:O92)</f>
        <v>-2000000</v>
      </c>
    </row>
    <row r="91" spans="1:19">
      <c r="A91">
        <f>A90+100</f>
        <v>7100</v>
      </c>
      <c r="B91" s="1" t="s">
        <v>68</v>
      </c>
      <c r="C91" s="1"/>
      <c r="D91" s="4" t="s">
        <v>48</v>
      </c>
      <c r="H91" t="s">
        <v>70</v>
      </c>
      <c r="O91" s="8">
        <v>-1000000</v>
      </c>
      <c r="P91" t="s">
        <v>71</v>
      </c>
      <c r="Q91" s="26" t="s">
        <v>236</v>
      </c>
      <c r="R91" t="s">
        <v>165</v>
      </c>
      <c r="S91" s="4" t="s">
        <v>343</v>
      </c>
    </row>
    <row r="92" spans="1:19">
      <c r="A92">
        <f t="shared" ref="A92" si="13">A91+100</f>
        <v>7200</v>
      </c>
      <c r="B92" s="1" t="s">
        <v>68</v>
      </c>
      <c r="C92" s="1"/>
      <c r="D92" s="4" t="s">
        <v>48</v>
      </c>
      <c r="H92" t="s">
        <v>72</v>
      </c>
      <c r="O92" s="8">
        <v>-1000000</v>
      </c>
      <c r="P92" t="s">
        <v>71</v>
      </c>
      <c r="Q92" s="26" t="s">
        <v>236</v>
      </c>
      <c r="R92" t="s">
        <v>165</v>
      </c>
      <c r="S92" s="4" t="s">
        <v>344</v>
      </c>
    </row>
    <row r="93" spans="1:19">
      <c r="B93" s="1"/>
      <c r="C93" s="1"/>
      <c r="D93" s="4"/>
      <c r="O93" s="9"/>
    </row>
    <row r="94" spans="1:19">
      <c r="A94">
        <f>A92+100</f>
        <v>7300</v>
      </c>
      <c r="B94" s="1" t="s">
        <v>68</v>
      </c>
      <c r="C94" s="1"/>
      <c r="D94" s="4" t="s">
        <v>48</v>
      </c>
      <c r="G94" s="12" t="s">
        <v>73</v>
      </c>
      <c r="H94" s="12"/>
      <c r="I94" s="12"/>
      <c r="J94" s="12"/>
      <c r="K94" s="12"/>
      <c r="L94" s="12"/>
      <c r="O94" s="7">
        <f>SUM(O95:O100)</f>
        <v>-6000000</v>
      </c>
    </row>
    <row r="95" spans="1:19">
      <c r="A95">
        <f>A94+100</f>
        <v>7400</v>
      </c>
      <c r="B95" s="1" t="s">
        <v>68</v>
      </c>
      <c r="C95" s="1"/>
      <c r="D95" s="4" t="s">
        <v>48</v>
      </c>
      <c r="G95" s="12"/>
      <c r="H95" s="12" t="s">
        <v>74</v>
      </c>
      <c r="I95" s="12"/>
      <c r="J95" s="12"/>
      <c r="K95" s="12"/>
      <c r="L95" s="12"/>
      <c r="O95" s="8">
        <v>-1000000</v>
      </c>
      <c r="P95" t="s">
        <v>7</v>
      </c>
      <c r="Q95" s="26" t="s">
        <v>238</v>
      </c>
      <c r="R95" t="s">
        <v>165</v>
      </c>
      <c r="S95" s="4" t="s">
        <v>345</v>
      </c>
    </row>
    <row r="96" spans="1:19">
      <c r="A96">
        <f t="shared" ref="A96:A100" si="14">A95+100</f>
        <v>7500</v>
      </c>
      <c r="B96" s="1" t="s">
        <v>68</v>
      </c>
      <c r="C96" s="1"/>
      <c r="D96" s="4" t="s">
        <v>48</v>
      </c>
      <c r="G96" s="12"/>
      <c r="H96" s="12" t="s">
        <v>75</v>
      </c>
      <c r="I96" s="12"/>
      <c r="J96" s="12"/>
      <c r="K96" s="12"/>
      <c r="L96" s="12"/>
      <c r="O96" s="8">
        <v>-1000000</v>
      </c>
      <c r="P96" t="s">
        <v>7</v>
      </c>
      <c r="Q96" s="26" t="s">
        <v>238</v>
      </c>
      <c r="R96" t="s">
        <v>165</v>
      </c>
      <c r="S96" s="4" t="s">
        <v>346</v>
      </c>
    </row>
    <row r="97" spans="1:19">
      <c r="A97">
        <f t="shared" si="14"/>
        <v>7600</v>
      </c>
      <c r="B97" s="1" t="s">
        <v>68</v>
      </c>
      <c r="C97" s="1"/>
      <c r="D97" s="4" t="s">
        <v>48</v>
      </c>
      <c r="G97" s="12"/>
      <c r="H97" s="12" t="s">
        <v>76</v>
      </c>
      <c r="I97" s="12"/>
      <c r="J97" s="12"/>
      <c r="K97" s="12"/>
      <c r="L97" s="12"/>
      <c r="O97" s="8">
        <v>-1000000</v>
      </c>
      <c r="P97" t="s">
        <v>7</v>
      </c>
      <c r="Q97" s="26" t="s">
        <v>238</v>
      </c>
      <c r="R97" t="s">
        <v>165</v>
      </c>
      <c r="S97" s="4" t="s">
        <v>347</v>
      </c>
    </row>
    <row r="98" spans="1:19">
      <c r="A98">
        <f t="shared" si="14"/>
        <v>7700</v>
      </c>
      <c r="B98" s="1" t="s">
        <v>68</v>
      </c>
      <c r="C98" s="1"/>
      <c r="D98" s="4" t="s">
        <v>48</v>
      </c>
      <c r="G98" s="12"/>
      <c r="H98" s="12" t="s">
        <v>77</v>
      </c>
      <c r="I98" s="12"/>
      <c r="J98" s="12"/>
      <c r="K98" s="12"/>
      <c r="L98" s="12"/>
      <c r="O98" s="8">
        <v>-1000000</v>
      </c>
      <c r="P98" t="s">
        <v>7</v>
      </c>
      <c r="Q98" s="26" t="s">
        <v>238</v>
      </c>
      <c r="R98" t="s">
        <v>165</v>
      </c>
      <c r="S98" s="4" t="s">
        <v>348</v>
      </c>
    </row>
    <row r="99" spans="1:19">
      <c r="A99">
        <f t="shared" si="14"/>
        <v>7800</v>
      </c>
      <c r="B99" s="1" t="s">
        <v>68</v>
      </c>
      <c r="C99" s="1"/>
      <c r="D99" s="4" t="s">
        <v>48</v>
      </c>
      <c r="G99" s="12"/>
      <c r="H99" s="12" t="s">
        <v>78</v>
      </c>
      <c r="I99" s="12"/>
      <c r="J99" s="12"/>
      <c r="K99" s="12"/>
      <c r="L99" s="12"/>
      <c r="O99" s="8">
        <v>-1000000</v>
      </c>
      <c r="P99" t="s">
        <v>7</v>
      </c>
      <c r="Q99" s="26" t="s">
        <v>238</v>
      </c>
      <c r="R99" t="s">
        <v>165</v>
      </c>
      <c r="S99" s="4" t="s">
        <v>349</v>
      </c>
    </row>
    <row r="100" spans="1:19">
      <c r="A100">
        <f t="shared" si="14"/>
        <v>7900</v>
      </c>
      <c r="B100" s="1" t="s">
        <v>68</v>
      </c>
      <c r="C100" s="1"/>
      <c r="D100" s="4" t="s">
        <v>48</v>
      </c>
      <c r="G100" s="12"/>
      <c r="H100" s="12" t="s">
        <v>79</v>
      </c>
      <c r="I100" s="12"/>
      <c r="J100" s="12"/>
      <c r="K100" s="12"/>
      <c r="L100" s="12"/>
      <c r="O100" s="8">
        <v>-1000000</v>
      </c>
      <c r="P100" t="s">
        <v>7</v>
      </c>
      <c r="Q100" s="26" t="s">
        <v>238</v>
      </c>
      <c r="R100" t="s">
        <v>165</v>
      </c>
      <c r="S100" s="4" t="s">
        <v>350</v>
      </c>
    </row>
    <row r="101" spans="1:19">
      <c r="B101" s="1"/>
      <c r="C101" s="1"/>
      <c r="D101" s="4"/>
      <c r="O101" s="9"/>
    </row>
    <row r="102" spans="1:19">
      <c r="B102" s="1"/>
      <c r="C102" s="1"/>
      <c r="D102" s="4"/>
      <c r="O102" s="9"/>
    </row>
    <row r="103" spans="1:19">
      <c r="A103">
        <f>A100+100</f>
        <v>8000</v>
      </c>
      <c r="B103" s="1" t="s">
        <v>15</v>
      </c>
      <c r="C103" s="1"/>
      <c r="D103" s="4" t="s">
        <v>48</v>
      </c>
      <c r="G103" s="14" t="s">
        <v>81</v>
      </c>
      <c r="H103" s="15"/>
      <c r="I103" s="15"/>
      <c r="J103" s="14"/>
      <c r="K103" s="14"/>
      <c r="L103" s="14"/>
      <c r="O103" s="7">
        <f>SUM(O104)</f>
        <v>-1000000</v>
      </c>
    </row>
    <row r="104" spans="1:19">
      <c r="A104">
        <f>A103+100</f>
        <v>8100</v>
      </c>
      <c r="B104" s="1" t="s">
        <v>15</v>
      </c>
      <c r="C104" s="1"/>
      <c r="D104" s="4" t="s">
        <v>48</v>
      </c>
      <c r="G104" s="14"/>
      <c r="H104" s="14" t="s">
        <v>82</v>
      </c>
      <c r="I104" s="14"/>
      <c r="J104" s="14"/>
      <c r="K104" s="14"/>
      <c r="L104" s="14"/>
      <c r="O104" s="8">
        <v>-1000000</v>
      </c>
      <c r="P104" t="s">
        <v>7</v>
      </c>
      <c r="Q104" s="26" t="s">
        <v>242</v>
      </c>
      <c r="R104" t="s">
        <v>166</v>
      </c>
      <c r="S104" s="4" t="s">
        <v>357</v>
      </c>
    </row>
    <row r="105" spans="1:19">
      <c r="B105" s="1"/>
      <c r="C105" s="1"/>
      <c r="D105" s="4"/>
      <c r="O105" s="9"/>
    </row>
    <row r="106" spans="1:19">
      <c r="A106">
        <f>A104+100</f>
        <v>8200</v>
      </c>
      <c r="B106" s="1" t="s">
        <v>15</v>
      </c>
      <c r="C106" s="1"/>
      <c r="D106" s="13" t="s">
        <v>3</v>
      </c>
      <c r="G106" s="14" t="s">
        <v>80</v>
      </c>
      <c r="H106" s="15"/>
      <c r="I106" s="15"/>
      <c r="J106" s="14"/>
      <c r="K106" s="14"/>
      <c r="L106" s="14"/>
      <c r="O106" s="7">
        <f>SUM(O107)</f>
        <v>1000000</v>
      </c>
    </row>
    <row r="107" spans="1:19">
      <c r="A107">
        <f>A106+100</f>
        <v>8300</v>
      </c>
      <c r="B107" s="1" t="s">
        <v>15</v>
      </c>
      <c r="C107" s="1"/>
      <c r="D107" s="13" t="s">
        <v>3</v>
      </c>
      <c r="G107" s="14"/>
      <c r="H107" s="14" t="s">
        <v>82</v>
      </c>
      <c r="I107" s="14"/>
      <c r="J107" s="14"/>
      <c r="K107" s="14"/>
      <c r="L107" s="14"/>
      <c r="O107" s="8">
        <v>1000000</v>
      </c>
      <c r="P107" t="s">
        <v>7</v>
      </c>
      <c r="Q107" s="26" t="s">
        <v>245</v>
      </c>
      <c r="R107" t="s">
        <v>165</v>
      </c>
      <c r="S107" s="4" t="s">
        <v>358</v>
      </c>
    </row>
    <row r="108" spans="1:19">
      <c r="B108" s="1"/>
      <c r="C108" s="1"/>
      <c r="D108" s="4"/>
      <c r="O108" s="9"/>
    </row>
    <row r="109" spans="1:19">
      <c r="A109">
        <f>A107+100</f>
        <v>8400</v>
      </c>
      <c r="B109" s="1" t="s">
        <v>2</v>
      </c>
      <c r="C109" s="1"/>
      <c r="D109" s="4" t="s">
        <v>48</v>
      </c>
      <c r="F109" s="2" t="s">
        <v>83</v>
      </c>
      <c r="O109" s="6">
        <f>O110</f>
        <v>-1000000</v>
      </c>
    </row>
    <row r="110" spans="1:19">
      <c r="A110">
        <f>A109+100</f>
        <v>8500</v>
      </c>
      <c r="B110" s="1" t="s">
        <v>2</v>
      </c>
      <c r="C110" s="1"/>
      <c r="D110" s="4" t="s">
        <v>48</v>
      </c>
      <c r="G110" t="s">
        <v>84</v>
      </c>
      <c r="O110" s="7">
        <f>SUM(O111)</f>
        <v>-1000000</v>
      </c>
    </row>
    <row r="111" spans="1:19">
      <c r="A111">
        <f t="shared" ref="A111" si="15">A110+100</f>
        <v>8600</v>
      </c>
      <c r="B111" s="1" t="s">
        <v>2</v>
      </c>
      <c r="C111" s="1"/>
      <c r="D111" s="4" t="s">
        <v>48</v>
      </c>
      <c r="H111" t="s">
        <v>85</v>
      </c>
      <c r="O111" s="8">
        <v>-1000000</v>
      </c>
      <c r="P111" t="s">
        <v>7</v>
      </c>
      <c r="Q111" s="26" t="s">
        <v>248</v>
      </c>
      <c r="R111" t="s">
        <v>165</v>
      </c>
      <c r="S111" s="4" t="s">
        <v>359</v>
      </c>
    </row>
    <row r="112" spans="1:19">
      <c r="B112" s="1"/>
      <c r="C112" s="1"/>
      <c r="D112" s="4"/>
      <c r="O112" s="9"/>
    </row>
    <row r="113" spans="1:20">
      <c r="A113">
        <f>A111+100</f>
        <v>8700</v>
      </c>
      <c r="B113" s="1" t="s">
        <v>2</v>
      </c>
      <c r="C113" s="1"/>
      <c r="D113" s="4" t="s">
        <v>48</v>
      </c>
      <c r="F113" s="2" t="s">
        <v>86</v>
      </c>
      <c r="O113" s="6">
        <f>O114</f>
        <v>-4000000</v>
      </c>
    </row>
    <row r="114" spans="1:20">
      <c r="A114">
        <f>A113+100</f>
        <v>8800</v>
      </c>
      <c r="B114" s="1" t="s">
        <v>2</v>
      </c>
      <c r="C114" s="1"/>
      <c r="D114" s="4" t="s">
        <v>48</v>
      </c>
      <c r="G114" t="s">
        <v>87</v>
      </c>
      <c r="O114" s="7">
        <f>SUM(O115:O118)</f>
        <v>-4000000</v>
      </c>
    </row>
    <row r="115" spans="1:20">
      <c r="A115">
        <f t="shared" ref="A115:A118" si="16">A114+100</f>
        <v>8900</v>
      </c>
      <c r="B115" s="1" t="s">
        <v>2</v>
      </c>
      <c r="C115" s="1"/>
      <c r="D115" s="4" t="s">
        <v>48</v>
      </c>
      <c r="H115" t="s">
        <v>88</v>
      </c>
      <c r="O115" s="8">
        <v>-1000000</v>
      </c>
      <c r="P115" t="s">
        <v>7</v>
      </c>
      <c r="Q115" s="26" t="s">
        <v>249</v>
      </c>
      <c r="R115" t="s">
        <v>166</v>
      </c>
      <c r="S115" s="4" t="s">
        <v>360</v>
      </c>
    </row>
    <row r="116" spans="1:20">
      <c r="A116">
        <f t="shared" si="16"/>
        <v>9000</v>
      </c>
      <c r="B116" s="1" t="s">
        <v>2</v>
      </c>
      <c r="C116" s="1"/>
      <c r="D116" s="4" t="s">
        <v>48</v>
      </c>
      <c r="H116" t="s">
        <v>89</v>
      </c>
      <c r="O116" s="8">
        <v>-1000000</v>
      </c>
      <c r="P116" t="s">
        <v>7</v>
      </c>
      <c r="Q116" s="26" t="s">
        <v>249</v>
      </c>
      <c r="R116" t="s">
        <v>166</v>
      </c>
      <c r="S116" s="4" t="s">
        <v>361</v>
      </c>
    </row>
    <row r="117" spans="1:20">
      <c r="A117">
        <f t="shared" si="16"/>
        <v>9100</v>
      </c>
      <c r="B117" s="1" t="s">
        <v>2</v>
      </c>
      <c r="C117" s="1"/>
      <c r="D117" s="4" t="s">
        <v>48</v>
      </c>
      <c r="H117" t="s">
        <v>90</v>
      </c>
      <c r="O117" s="8">
        <v>-1000000</v>
      </c>
      <c r="P117" t="s">
        <v>7</v>
      </c>
      <c r="Q117" s="26" t="s">
        <v>249</v>
      </c>
      <c r="R117" t="s">
        <v>166</v>
      </c>
      <c r="S117" s="4" t="s">
        <v>362</v>
      </c>
    </row>
    <row r="118" spans="1:20">
      <c r="A118">
        <f t="shared" si="16"/>
        <v>9200</v>
      </c>
      <c r="B118" s="1" t="s">
        <v>2</v>
      </c>
      <c r="C118" s="1"/>
      <c r="D118" s="4" t="s">
        <v>48</v>
      </c>
      <c r="H118" t="s">
        <v>414</v>
      </c>
      <c r="O118" s="8">
        <v>-1000000</v>
      </c>
      <c r="P118" t="s">
        <v>7</v>
      </c>
      <c r="Q118" s="26" t="s">
        <v>249</v>
      </c>
      <c r="R118" t="s">
        <v>166</v>
      </c>
      <c r="S118" s="4" t="s">
        <v>398</v>
      </c>
      <c r="T118" t="s">
        <v>394</v>
      </c>
    </row>
    <row r="119" spans="1:20">
      <c r="B119" s="1"/>
      <c r="C119" s="1"/>
      <c r="D119" s="4"/>
      <c r="O119" s="9"/>
    </row>
    <row r="120" spans="1:20">
      <c r="A120">
        <f>A118+100</f>
        <v>9300</v>
      </c>
      <c r="B120" s="1" t="s">
        <v>2</v>
      </c>
      <c r="C120" s="1"/>
      <c r="D120" s="4" t="s">
        <v>48</v>
      </c>
      <c r="F120" s="2" t="s">
        <v>400</v>
      </c>
      <c r="O120" s="6">
        <f>O121</f>
        <v>-10000000</v>
      </c>
    </row>
    <row r="121" spans="1:20">
      <c r="A121">
        <f>A120+100</f>
        <v>9400</v>
      </c>
      <c r="B121" s="1" t="s">
        <v>2</v>
      </c>
      <c r="C121" s="1"/>
      <c r="D121" s="4" t="s">
        <v>48</v>
      </c>
      <c r="F121" s="2"/>
      <c r="G121" t="s">
        <v>400</v>
      </c>
      <c r="O121" s="7">
        <f>SUM(O122:O131)</f>
        <v>-10000000</v>
      </c>
    </row>
    <row r="122" spans="1:20">
      <c r="A122">
        <f t="shared" ref="A122:A131" si="17">A121+100</f>
        <v>9500</v>
      </c>
      <c r="B122" s="1" t="s">
        <v>2</v>
      </c>
      <c r="C122" s="1"/>
      <c r="D122" s="4" t="s">
        <v>48</v>
      </c>
      <c r="H122" t="s">
        <v>91</v>
      </c>
      <c r="O122" s="8">
        <v>-1000000</v>
      </c>
      <c r="P122" t="s">
        <v>7</v>
      </c>
      <c r="Q122" s="26" t="s">
        <v>260</v>
      </c>
      <c r="R122" t="s">
        <v>165</v>
      </c>
      <c r="S122" s="4" t="s">
        <v>363</v>
      </c>
      <c r="T122" t="s">
        <v>448</v>
      </c>
    </row>
    <row r="123" spans="1:20">
      <c r="A123">
        <f t="shared" si="17"/>
        <v>9600</v>
      </c>
      <c r="B123" s="1" t="s">
        <v>2</v>
      </c>
      <c r="C123" s="1"/>
      <c r="D123" s="4" t="s">
        <v>48</v>
      </c>
      <c r="H123" t="s">
        <v>92</v>
      </c>
      <c r="O123" s="16">
        <v>-1000000</v>
      </c>
      <c r="P123" t="s">
        <v>93</v>
      </c>
      <c r="Q123" s="26" t="s">
        <v>260</v>
      </c>
      <c r="R123" t="s">
        <v>262</v>
      </c>
      <c r="S123" s="4" t="s">
        <v>364</v>
      </c>
    </row>
    <row r="124" spans="1:20">
      <c r="A124">
        <f t="shared" si="17"/>
        <v>9700</v>
      </c>
      <c r="B124" s="1" t="s">
        <v>2</v>
      </c>
      <c r="C124" s="1"/>
      <c r="D124" s="4" t="s">
        <v>48</v>
      </c>
      <c r="H124" s="54" t="s">
        <v>401</v>
      </c>
      <c r="O124" s="16">
        <v>-1000000</v>
      </c>
      <c r="P124" t="s">
        <v>7</v>
      </c>
      <c r="Q124" s="26" t="s">
        <v>260</v>
      </c>
      <c r="R124" t="s">
        <v>263</v>
      </c>
      <c r="S124" s="4" t="s">
        <v>406</v>
      </c>
    </row>
    <row r="125" spans="1:20">
      <c r="A125">
        <f t="shared" si="17"/>
        <v>9800</v>
      </c>
      <c r="B125" s="1" t="s">
        <v>415</v>
      </c>
      <c r="C125" s="1"/>
      <c r="D125" s="4" t="s">
        <v>48</v>
      </c>
      <c r="H125" s="54" t="s">
        <v>402</v>
      </c>
      <c r="O125" s="16">
        <v>-1000000</v>
      </c>
      <c r="P125" t="s">
        <v>7</v>
      </c>
      <c r="Q125" s="26" t="s">
        <v>260</v>
      </c>
      <c r="R125" t="s">
        <v>263</v>
      </c>
      <c r="S125" s="4" t="s">
        <v>407</v>
      </c>
    </row>
    <row r="126" spans="1:20">
      <c r="A126">
        <f t="shared" si="17"/>
        <v>9900</v>
      </c>
      <c r="B126" s="1" t="s">
        <v>415</v>
      </c>
      <c r="C126" s="1"/>
      <c r="D126" s="4" t="s">
        <v>48</v>
      </c>
      <c r="H126" s="54" t="s">
        <v>403</v>
      </c>
      <c r="O126" s="16">
        <v>-1000000</v>
      </c>
      <c r="P126" t="s">
        <v>7</v>
      </c>
      <c r="Q126" s="26" t="s">
        <v>260</v>
      </c>
      <c r="R126" t="s">
        <v>263</v>
      </c>
      <c r="S126" s="4" t="s">
        <v>408</v>
      </c>
    </row>
    <row r="127" spans="1:20">
      <c r="A127">
        <f t="shared" si="17"/>
        <v>10000</v>
      </c>
      <c r="B127" s="1" t="s">
        <v>2</v>
      </c>
      <c r="C127" s="1"/>
      <c r="D127" s="4" t="s">
        <v>48</v>
      </c>
      <c r="H127" s="54" t="s">
        <v>404</v>
      </c>
      <c r="O127" s="16">
        <v>-1000000</v>
      </c>
      <c r="P127" t="s">
        <v>7</v>
      </c>
      <c r="Q127" s="26" t="s">
        <v>260</v>
      </c>
      <c r="R127" t="s">
        <v>263</v>
      </c>
      <c r="S127" s="4" t="s">
        <v>409</v>
      </c>
    </row>
    <row r="128" spans="1:20">
      <c r="A128">
        <f t="shared" si="17"/>
        <v>10100</v>
      </c>
      <c r="B128" s="1" t="s">
        <v>415</v>
      </c>
      <c r="C128" s="1"/>
      <c r="D128" s="4" t="s">
        <v>48</v>
      </c>
      <c r="H128" s="54" t="s">
        <v>405</v>
      </c>
      <c r="O128" s="16">
        <v>-1000000</v>
      </c>
      <c r="P128" t="s">
        <v>7</v>
      </c>
      <c r="Q128" s="26" t="s">
        <v>260</v>
      </c>
      <c r="R128" t="s">
        <v>263</v>
      </c>
      <c r="S128" s="4" t="s">
        <v>410</v>
      </c>
    </row>
    <row r="129" spans="1:19">
      <c r="A129">
        <f t="shared" si="17"/>
        <v>10200</v>
      </c>
      <c r="B129" s="1" t="s">
        <v>415</v>
      </c>
      <c r="C129" s="1"/>
      <c r="D129" s="4" t="s">
        <v>48</v>
      </c>
      <c r="H129" t="s">
        <v>94</v>
      </c>
      <c r="O129" s="16">
        <v>-1000000</v>
      </c>
      <c r="P129" t="s">
        <v>7</v>
      </c>
      <c r="Q129" s="26" t="s">
        <v>260</v>
      </c>
      <c r="R129" t="s">
        <v>263</v>
      </c>
      <c r="S129" s="4" t="s">
        <v>365</v>
      </c>
    </row>
    <row r="130" spans="1:19">
      <c r="A130">
        <f t="shared" si="17"/>
        <v>10300</v>
      </c>
      <c r="B130" s="1" t="s">
        <v>415</v>
      </c>
      <c r="C130" s="1"/>
      <c r="D130" s="4" t="s">
        <v>48</v>
      </c>
      <c r="H130" t="s">
        <v>95</v>
      </c>
      <c r="O130" s="8">
        <v>-1000000</v>
      </c>
      <c r="P130" t="s">
        <v>7</v>
      </c>
      <c r="Q130" s="26" t="s">
        <v>260</v>
      </c>
      <c r="R130" t="s">
        <v>263</v>
      </c>
      <c r="S130" s="4" t="s">
        <v>366</v>
      </c>
    </row>
    <row r="131" spans="1:19">
      <c r="A131">
        <f t="shared" si="17"/>
        <v>10400</v>
      </c>
      <c r="B131" s="1" t="s">
        <v>2</v>
      </c>
      <c r="C131" s="1"/>
      <c r="D131" s="4" t="s">
        <v>48</v>
      </c>
      <c r="H131" t="s">
        <v>96</v>
      </c>
      <c r="O131" s="8">
        <v>-1000000</v>
      </c>
      <c r="P131" t="s">
        <v>7</v>
      </c>
      <c r="Q131" s="26" t="s">
        <v>260</v>
      </c>
      <c r="R131" t="s">
        <v>165</v>
      </c>
      <c r="S131" s="4" t="s">
        <v>367</v>
      </c>
    </row>
    <row r="132" spans="1:19">
      <c r="B132" s="1"/>
      <c r="C132" s="1"/>
      <c r="D132" s="4"/>
      <c r="O132" s="48"/>
      <c r="Q132" s="26"/>
    </row>
    <row r="133" spans="1:19">
      <c r="A133">
        <f>A131+100</f>
        <v>10500</v>
      </c>
      <c r="B133" s="1"/>
      <c r="C133" s="1"/>
      <c r="D133" s="4"/>
      <c r="F133" s="2" t="s">
        <v>411</v>
      </c>
      <c r="O133" s="48"/>
      <c r="Q133" s="26"/>
    </row>
    <row r="134" spans="1:19" s="51" customFormat="1">
      <c r="A134">
        <f>A133+100</f>
        <v>10600</v>
      </c>
      <c r="B134" s="49"/>
      <c r="C134" s="49"/>
      <c r="D134" s="55"/>
      <c r="G134" s="60" t="s">
        <v>411</v>
      </c>
      <c r="H134" s="56"/>
      <c r="O134" s="11">
        <f>O135+O142</f>
        <v>4000000</v>
      </c>
      <c r="Q134" s="53"/>
      <c r="S134" s="55"/>
    </row>
    <row r="135" spans="1:19" s="51" customFormat="1">
      <c r="A135">
        <f t="shared" ref="A135:A144" si="18">A134+100</f>
        <v>10700</v>
      </c>
      <c r="B135" s="49" t="s">
        <v>68</v>
      </c>
      <c r="C135" s="49"/>
      <c r="D135" s="50" t="s">
        <v>3</v>
      </c>
      <c r="G135" s="52" t="s">
        <v>80</v>
      </c>
      <c r="H135" s="52"/>
      <c r="I135" s="52"/>
      <c r="J135" s="52"/>
      <c r="K135" s="52"/>
      <c r="L135" s="52"/>
      <c r="O135" s="7">
        <f>SUM(O136:O141)</f>
        <v>6000000</v>
      </c>
      <c r="Q135" s="55"/>
      <c r="S135" s="55"/>
    </row>
    <row r="136" spans="1:19" s="51" customFormat="1">
      <c r="A136">
        <f t="shared" si="18"/>
        <v>10800</v>
      </c>
      <c r="B136" s="49" t="s">
        <v>68</v>
      </c>
      <c r="C136" s="49"/>
      <c r="D136" s="50" t="s">
        <v>3</v>
      </c>
      <c r="G136" s="52"/>
      <c r="H136" s="52" t="s">
        <v>74</v>
      </c>
      <c r="I136" s="52"/>
      <c r="J136" s="52"/>
      <c r="K136" s="52"/>
      <c r="L136" s="52"/>
      <c r="O136" s="8">
        <v>1000000</v>
      </c>
      <c r="P136" s="51" t="s">
        <v>7</v>
      </c>
      <c r="Q136" s="53" t="s">
        <v>239</v>
      </c>
      <c r="R136" s="51" t="s">
        <v>165</v>
      </c>
      <c r="S136" s="55" t="s">
        <v>351</v>
      </c>
    </row>
    <row r="137" spans="1:19" s="51" customFormat="1">
      <c r="A137">
        <f t="shared" si="18"/>
        <v>10900</v>
      </c>
      <c r="B137" s="49" t="s">
        <v>68</v>
      </c>
      <c r="C137" s="49"/>
      <c r="D137" s="50" t="s">
        <v>3</v>
      </c>
      <c r="G137" s="52"/>
      <c r="H137" s="52" t="s">
        <v>75</v>
      </c>
      <c r="I137" s="52"/>
      <c r="J137" s="52"/>
      <c r="K137" s="52"/>
      <c r="L137" s="52"/>
      <c r="O137" s="8">
        <v>1000000</v>
      </c>
      <c r="P137" s="51" t="s">
        <v>7</v>
      </c>
      <c r="Q137" s="53" t="s">
        <v>239</v>
      </c>
      <c r="R137" s="51" t="s">
        <v>165</v>
      </c>
      <c r="S137" s="55" t="s">
        <v>352</v>
      </c>
    </row>
    <row r="138" spans="1:19" s="51" customFormat="1">
      <c r="A138">
        <f t="shared" si="18"/>
        <v>11000</v>
      </c>
      <c r="B138" s="49" t="s">
        <v>68</v>
      </c>
      <c r="C138" s="49"/>
      <c r="D138" s="50" t="s">
        <v>3</v>
      </c>
      <c r="G138" s="52"/>
      <c r="H138" s="52" t="s">
        <v>76</v>
      </c>
      <c r="I138" s="52"/>
      <c r="J138" s="52"/>
      <c r="K138" s="52"/>
      <c r="L138" s="52"/>
      <c r="O138" s="8">
        <v>1000000</v>
      </c>
      <c r="P138" s="51" t="s">
        <v>7</v>
      </c>
      <c r="Q138" s="53" t="s">
        <v>239</v>
      </c>
      <c r="R138" s="51" t="s">
        <v>165</v>
      </c>
      <c r="S138" s="55" t="s">
        <v>353</v>
      </c>
    </row>
    <row r="139" spans="1:19" s="51" customFormat="1">
      <c r="A139">
        <f t="shared" si="18"/>
        <v>11100</v>
      </c>
      <c r="B139" s="49" t="s">
        <v>68</v>
      </c>
      <c r="C139" s="49"/>
      <c r="D139" s="50" t="s">
        <v>3</v>
      </c>
      <c r="G139" s="52"/>
      <c r="H139" s="52" t="s">
        <v>77</v>
      </c>
      <c r="I139" s="52"/>
      <c r="J139" s="52"/>
      <c r="K139" s="52"/>
      <c r="L139" s="52"/>
      <c r="O139" s="8">
        <v>1000000</v>
      </c>
      <c r="P139" s="51" t="s">
        <v>7</v>
      </c>
      <c r="Q139" s="53" t="s">
        <v>239</v>
      </c>
      <c r="R139" s="51" t="s">
        <v>165</v>
      </c>
      <c r="S139" s="55" t="s">
        <v>354</v>
      </c>
    </row>
    <row r="140" spans="1:19" s="51" customFormat="1">
      <c r="A140">
        <f t="shared" si="18"/>
        <v>11200</v>
      </c>
      <c r="B140" s="49" t="s">
        <v>68</v>
      </c>
      <c r="C140" s="49"/>
      <c r="D140" s="50" t="s">
        <v>3</v>
      </c>
      <c r="G140" s="52"/>
      <c r="H140" s="52" t="s">
        <v>78</v>
      </c>
      <c r="I140" s="52"/>
      <c r="J140" s="52"/>
      <c r="K140" s="52"/>
      <c r="L140" s="52"/>
      <c r="O140" s="8">
        <v>1000000</v>
      </c>
      <c r="P140" s="51" t="s">
        <v>7</v>
      </c>
      <c r="Q140" s="53" t="s">
        <v>239</v>
      </c>
      <c r="R140" s="51" t="s">
        <v>165</v>
      </c>
      <c r="S140" s="55" t="s">
        <v>355</v>
      </c>
    </row>
    <row r="141" spans="1:19" s="51" customFormat="1">
      <c r="A141">
        <f t="shared" si="18"/>
        <v>11300</v>
      </c>
      <c r="B141" s="49" t="s">
        <v>68</v>
      </c>
      <c r="C141" s="49"/>
      <c r="D141" s="50" t="s">
        <v>3</v>
      </c>
      <c r="G141" s="52"/>
      <c r="H141" s="52" t="s">
        <v>79</v>
      </c>
      <c r="I141" s="52"/>
      <c r="J141" s="52"/>
      <c r="K141" s="52"/>
      <c r="L141" s="52"/>
      <c r="O141" s="8">
        <v>1000000</v>
      </c>
      <c r="P141" s="51" t="s">
        <v>7</v>
      </c>
      <c r="Q141" s="53" t="s">
        <v>239</v>
      </c>
      <c r="R141" s="51" t="s">
        <v>165</v>
      </c>
      <c r="S141" s="55" t="s">
        <v>356</v>
      </c>
    </row>
    <row r="142" spans="1:19" s="51" customFormat="1">
      <c r="A142">
        <f t="shared" si="18"/>
        <v>11400</v>
      </c>
      <c r="B142" s="49"/>
      <c r="C142" s="49"/>
      <c r="D142" s="55"/>
      <c r="G142" s="61" t="s">
        <v>412</v>
      </c>
      <c r="H142" s="56"/>
      <c r="O142" s="7">
        <f>O143+O144</f>
        <v>-2000000</v>
      </c>
      <c r="Q142" s="53"/>
      <c r="S142" s="55"/>
    </row>
    <row r="143" spans="1:19" s="51" customFormat="1">
      <c r="A143">
        <f t="shared" si="18"/>
        <v>11500</v>
      </c>
      <c r="B143" s="49" t="s">
        <v>68</v>
      </c>
      <c r="C143" s="49"/>
      <c r="D143" s="55" t="s">
        <v>48</v>
      </c>
      <c r="H143" s="51" t="s">
        <v>97</v>
      </c>
      <c r="O143" s="8">
        <v>-1000000</v>
      </c>
      <c r="P143" s="51" t="s">
        <v>98</v>
      </c>
      <c r="Q143" s="53" t="s">
        <v>260</v>
      </c>
      <c r="R143" s="51" t="s">
        <v>263</v>
      </c>
      <c r="S143" s="55" t="s">
        <v>368</v>
      </c>
    </row>
    <row r="144" spans="1:19" s="51" customFormat="1">
      <c r="A144">
        <f t="shared" si="18"/>
        <v>11600</v>
      </c>
      <c r="B144" s="49" t="s">
        <v>68</v>
      </c>
      <c r="C144" s="49"/>
      <c r="D144" s="55" t="s">
        <v>48</v>
      </c>
      <c r="H144" s="51" t="s">
        <v>99</v>
      </c>
      <c r="O144" s="8">
        <v>-1000000</v>
      </c>
      <c r="P144" s="51" t="s">
        <v>100</v>
      </c>
      <c r="Q144" s="53" t="s">
        <v>260</v>
      </c>
      <c r="R144" s="51" t="s">
        <v>263</v>
      </c>
      <c r="S144" s="55" t="s">
        <v>369</v>
      </c>
    </row>
    <row r="145" spans="2:19" s="51" customFormat="1">
      <c r="B145" s="49"/>
      <c r="C145" s="49"/>
      <c r="D145" s="55"/>
      <c r="H145" s="56"/>
      <c r="O145" s="57"/>
      <c r="Q145" s="53"/>
      <c r="S145" s="55"/>
    </row>
    <row r="146" spans="2:19" s="51" customFormat="1">
      <c r="B146" s="49"/>
      <c r="C146" s="49"/>
      <c r="D146" s="55"/>
      <c r="H146" s="56"/>
      <c r="O146" s="57"/>
      <c r="Q146" s="53"/>
      <c r="S146" s="55"/>
    </row>
    <row r="147" spans="2:19" s="51" customFormat="1">
      <c r="B147" s="49"/>
      <c r="C147" s="49"/>
      <c r="D147" s="55"/>
      <c r="H147" s="56"/>
      <c r="O147" s="57"/>
      <c r="Q147" s="53"/>
      <c r="S147" s="55"/>
    </row>
    <row r="148" spans="2:19" s="51" customFormat="1">
      <c r="B148" s="49"/>
      <c r="C148" s="49"/>
      <c r="D148" s="55"/>
      <c r="H148" s="56"/>
      <c r="O148" s="57"/>
      <c r="Q148" s="53"/>
      <c r="S148" s="55"/>
    </row>
    <row r="149" spans="2:19" s="51" customFormat="1">
      <c r="B149" s="49"/>
      <c r="C149" s="49"/>
      <c r="D149" s="55"/>
      <c r="H149" s="56"/>
      <c r="O149" s="57"/>
      <c r="Q149" s="53"/>
      <c r="S149" s="55"/>
    </row>
    <row r="150" spans="2:19" s="51" customFormat="1">
      <c r="B150" s="49"/>
      <c r="C150" s="49"/>
      <c r="D150" s="55"/>
      <c r="H150" s="56"/>
      <c r="O150" s="57"/>
      <c r="Q150" s="53"/>
      <c r="S150" s="55"/>
    </row>
    <row r="151" spans="2:19" s="51" customFormat="1">
      <c r="B151" s="49"/>
      <c r="C151" s="49"/>
      <c r="D151" s="55"/>
      <c r="H151" s="56"/>
      <c r="O151" s="57"/>
      <c r="Q151" s="53"/>
      <c r="S151" s="55"/>
    </row>
    <row r="152" spans="2:19" s="51" customFormat="1">
      <c r="B152" s="49"/>
      <c r="C152" s="49"/>
      <c r="D152" s="55"/>
      <c r="H152" s="56"/>
      <c r="O152" s="57"/>
      <c r="Q152" s="53"/>
      <c r="S152" s="55"/>
    </row>
  </sheetData>
  <phoneticPr fontId="11" type="noConversion"/>
  <hyperlinks>
    <hyperlink ref="A1" location="TEMARIO!A1" display="Volver"/>
    <hyperlink ref="Q8" location="'I1'!A1" display="I1"/>
    <hyperlink ref="Q12" location="'I2'!A1" display="I2"/>
    <hyperlink ref="Q13" location="'I2'!A1" display="I2"/>
    <hyperlink ref="Q14" location="'I2'!A1" display="I2"/>
    <hyperlink ref="Q17" location="'I3'!A1" display="I3"/>
    <hyperlink ref="Q18" location="'I3'!A1" display="I3"/>
    <hyperlink ref="Q19" location="'I3'!A1" display="I3"/>
    <hyperlink ref="Q22" location="'I4'!A1" display="I4"/>
    <hyperlink ref="Q23" location="'I4'!A1" display="I4"/>
    <hyperlink ref="Q24" location="'I4'!A1" display="I4"/>
    <hyperlink ref="Q27" location="'I5'!A1" display="I5"/>
    <hyperlink ref="Q28" location="'I5'!A1" display="I5"/>
    <hyperlink ref="Q29" location="'I5'!A1" display="I5"/>
    <hyperlink ref="Q30" location="'I5'!A1" display="I5"/>
    <hyperlink ref="Q31" location="'I5'!A1" display="I5"/>
    <hyperlink ref="Q32" location="'I5'!A1" display="I5"/>
    <hyperlink ref="Q35" location="'I6'!A1" display="I6"/>
    <hyperlink ref="Q44" location="'I8'!A1" display="I8"/>
    <hyperlink ref="Q55" location="'I10'!A1" display="I10"/>
    <hyperlink ref="Q57" location="'I11'!A1" display="I11"/>
    <hyperlink ref="Q61" location="'I12'!A1" display="I12"/>
    <hyperlink ref="Q62" location="'I12'!A1" display="I12"/>
    <hyperlink ref="Q63" location="'I12'!A1" display="I12"/>
    <hyperlink ref="Q49" location="'I9'!A1" display="I9"/>
    <hyperlink ref="Q38" location="'I7'!A1" display="I7"/>
    <hyperlink ref="Q39" location="'I7'!A1" display="I7"/>
    <hyperlink ref="Q40" location="'I7'!A1" display="I7"/>
    <hyperlink ref="Q41" location="'I7'!A1" display="I7"/>
    <hyperlink ref="Q68" location="'E1'!A1" display="E1"/>
    <hyperlink ref="Q72" location="'E2'!A1" display="E2"/>
    <hyperlink ref="Q75" location="'E3'!A1" display="E3"/>
    <hyperlink ref="Q76" location="'E3'!A1" display="E3"/>
    <hyperlink ref="Q77" location="'E3'!A1" display="E3"/>
    <hyperlink ref="Q78" location="'E3'!A1" display="E3"/>
    <hyperlink ref="Q79" location="'E3'!A1" display="E3"/>
    <hyperlink ref="Q83" location="'E4'!A1" display="E4"/>
    <hyperlink ref="Q84" location="'E4'!A1" display="E4"/>
    <hyperlink ref="Q85" location="'E4'!A1" display="E4"/>
    <hyperlink ref="Q86" location="'E4'!A1" display="E4"/>
    <hyperlink ref="Q87" location="'E4'!A1" display="E4"/>
    <hyperlink ref="Q88" location="'E4'!A1" display="E4"/>
    <hyperlink ref="Q91" location="'E5'!A1" display="E5"/>
    <hyperlink ref="Q92" location="'E5'!A1" display="E5"/>
    <hyperlink ref="Q95" location="'E6'!A1" display="E6"/>
    <hyperlink ref="Q96" location="'E6'!A1" display="E6"/>
    <hyperlink ref="Q97" location="'E6'!A1" display="E6"/>
    <hyperlink ref="Q98" location="'E6'!A1" display="E6"/>
    <hyperlink ref="Q99" location="'E6'!A1" display="E6"/>
    <hyperlink ref="Q100" location="'E6'!A1" display="E6"/>
    <hyperlink ref="Q136" location="'E7'!A1" display="E7"/>
    <hyperlink ref="Q137" location="'E7'!A1" display="E7"/>
    <hyperlink ref="Q138" location="'E7'!A1" display="E7"/>
    <hyperlink ref="Q139" location="'E7'!A1" display="E7"/>
    <hyperlink ref="Q140" location="'E7'!A1" display="E7"/>
    <hyperlink ref="Q141" location="'E7'!A1" display="E7"/>
    <hyperlink ref="Q104" location="'E8'!A1" display="E8"/>
    <hyperlink ref="Q107" location="'E9'!A1" display="E9"/>
    <hyperlink ref="Q111" location="'E10'!A1" display="E10"/>
    <hyperlink ref="Q115" location="'E11'!A1" display="E11"/>
    <hyperlink ref="Q116" location="'E11'!A1" display="E11"/>
    <hyperlink ref="Q117" location="'E11'!A1" display="E11"/>
    <hyperlink ref="Q122" location="'E12'!A1" display="E12"/>
    <hyperlink ref="Q123" location="'E12'!A1" display="E12"/>
    <hyperlink ref="Q129" location="'E12'!A1" display="E12"/>
    <hyperlink ref="Q130" location="'E12'!A1" display="E12"/>
    <hyperlink ref="Q131" location="'E12'!A1" display="E12"/>
    <hyperlink ref="Q143" location="'E12'!A1" display="E12"/>
    <hyperlink ref="Q144" location="'E12'!A1" display="E12"/>
    <hyperlink ref="Q9" location="I1.1!A1" display="I1.1"/>
    <hyperlink ref="Q51" location="I9.1!A1" display="I9.1"/>
    <hyperlink ref="Q69" location="E1.1!A1" display="E1.1"/>
    <hyperlink ref="Q124" location="'E12'!A1" display="E12"/>
    <hyperlink ref="Q125" location="'E12'!A1" display="E12"/>
    <hyperlink ref="Q126" location="'E12'!A1" display="E12"/>
    <hyperlink ref="Q127" location="'E12'!A1" display="E12"/>
    <hyperlink ref="Q128" location="'E12'!A1" display="E12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50"/>
  <sheetViews>
    <sheetView topLeftCell="A10" zoomScaleNormal="100" workbookViewId="0">
      <selection activeCell="B3" sqref="B3"/>
    </sheetView>
  </sheetViews>
  <sheetFormatPr defaultColWidth="11.5703125" defaultRowHeight="15"/>
  <cols>
    <col min="1" max="16384" width="11.5703125" style="19"/>
  </cols>
  <sheetData>
    <row r="1" spans="1:4">
      <c r="A1" s="22" t="s">
        <v>107</v>
      </c>
    </row>
    <row r="3" spans="1:4">
      <c r="B3" s="2" t="s">
        <v>52</v>
      </c>
    </row>
    <row r="4" spans="1:4">
      <c r="B4" s="25"/>
      <c r="D4" t="s">
        <v>53</v>
      </c>
    </row>
    <row r="5" spans="1:4">
      <c r="B5" s="25"/>
    </row>
    <row r="6" spans="1:4">
      <c r="B6" s="25"/>
    </row>
    <row r="7" spans="1:4">
      <c r="B7" s="25" t="s">
        <v>213</v>
      </c>
    </row>
    <row r="9" spans="1:4">
      <c r="B9" s="19" t="s">
        <v>175</v>
      </c>
    </row>
    <row r="10" spans="1:4">
      <c r="D10" t="s">
        <v>53</v>
      </c>
    </row>
    <row r="12" spans="1:4">
      <c r="D12" s="19" t="s">
        <v>301</v>
      </c>
    </row>
    <row r="37" spans="2:8">
      <c r="B37" s="25" t="s">
        <v>210</v>
      </c>
    </row>
    <row r="38" spans="2:8">
      <c r="C38" s="19" t="s">
        <v>198</v>
      </c>
    </row>
    <row r="40" spans="2:8">
      <c r="D40" s="24" t="s">
        <v>153</v>
      </c>
      <c r="E40" s="24" t="s">
        <v>156</v>
      </c>
      <c r="F40" s="24" t="s">
        <v>153</v>
      </c>
      <c r="H40" s="24" t="s">
        <v>161</v>
      </c>
    </row>
    <row r="41" spans="2:8">
      <c r="D41" s="18" t="s">
        <v>331</v>
      </c>
      <c r="E41" s="19" t="s">
        <v>199</v>
      </c>
      <c r="F41" t="s">
        <v>53</v>
      </c>
      <c r="H41" s="41">
        <v>1000000</v>
      </c>
    </row>
    <row r="42" spans="2:8">
      <c r="H42" s="41"/>
    </row>
    <row r="43" spans="2:8">
      <c r="H43" s="41"/>
    </row>
    <row r="44" spans="2:8">
      <c r="C44" s="19" t="s">
        <v>201</v>
      </c>
    </row>
    <row r="45" spans="2:8">
      <c r="C45" s="40" t="s">
        <v>202</v>
      </c>
      <c r="D45" s="19" t="s">
        <v>437</v>
      </c>
    </row>
    <row r="46" spans="2:8">
      <c r="C46" s="40" t="s">
        <v>203</v>
      </c>
      <c r="D46" s="19" t="s">
        <v>204</v>
      </c>
    </row>
    <row r="47" spans="2:8">
      <c r="C47" s="40"/>
      <c r="D47" s="19" t="s">
        <v>205</v>
      </c>
    </row>
    <row r="48" spans="2:8">
      <c r="C48" s="40" t="s">
        <v>206</v>
      </c>
      <c r="D48" s="19" t="s">
        <v>220</v>
      </c>
    </row>
    <row r="49" spans="3:4">
      <c r="C49" s="40"/>
      <c r="D49" s="19" t="s">
        <v>219</v>
      </c>
    </row>
    <row r="50" spans="3:4">
      <c r="C50" s="40" t="s">
        <v>208</v>
      </c>
      <c r="D50" s="19" t="s">
        <v>209</v>
      </c>
    </row>
  </sheetData>
  <hyperlinks>
    <hyperlink ref="A1" location="ARBOL!A1" display="Volver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61"/>
  <sheetViews>
    <sheetView topLeftCell="B1" zoomScaleNormal="100" workbookViewId="0">
      <selection activeCell="F122" sqref="F122"/>
    </sheetView>
  </sheetViews>
  <sheetFormatPr defaultColWidth="11.5703125" defaultRowHeight="15"/>
  <cols>
    <col min="1" max="6" width="11.5703125" style="19"/>
    <col min="7" max="7" width="27.5703125" style="19" customWidth="1"/>
    <col min="8" max="11" width="11.5703125" style="19"/>
    <col min="12" max="12" width="16.7109375" style="19" customWidth="1"/>
    <col min="13" max="16384" width="11.5703125" style="19"/>
  </cols>
  <sheetData>
    <row r="1" spans="1:4">
      <c r="A1" s="22" t="s">
        <v>107</v>
      </c>
    </row>
    <row r="3" spans="1:4">
      <c r="B3" s="25" t="s">
        <v>54</v>
      </c>
    </row>
    <row r="4" spans="1:4">
      <c r="B4" s="25"/>
      <c r="D4" s="19" t="s">
        <v>55</v>
      </c>
    </row>
    <row r="5" spans="1:4">
      <c r="B5" s="25"/>
      <c r="D5" s="19" t="s">
        <v>56</v>
      </c>
    </row>
    <row r="6" spans="1:4">
      <c r="B6" s="25"/>
      <c r="D6" s="19" t="s">
        <v>57</v>
      </c>
    </row>
    <row r="7" spans="1:4">
      <c r="B7" s="25"/>
      <c r="D7" s="19" t="s">
        <v>58</v>
      </c>
    </row>
    <row r="8" spans="1:4">
      <c r="D8" s="19" t="s">
        <v>59</v>
      </c>
    </row>
    <row r="9" spans="1:4">
      <c r="D9" s="19" t="s">
        <v>395</v>
      </c>
    </row>
    <row r="10" spans="1:4">
      <c r="B10" s="25"/>
    </row>
    <row r="11" spans="1:4">
      <c r="B11" s="25" t="s">
        <v>213</v>
      </c>
    </row>
    <row r="12" spans="1:4">
      <c r="B12" s="25"/>
    </row>
    <row r="13" spans="1:4">
      <c r="B13" s="19" t="s">
        <v>175</v>
      </c>
    </row>
    <row r="14" spans="1:4">
      <c r="D14" s="19" t="s">
        <v>55</v>
      </c>
    </row>
    <row r="16" spans="1:4">
      <c r="D16" s="19" t="s">
        <v>225</v>
      </c>
    </row>
    <row r="41" spans="2:5">
      <c r="B41" s="25" t="s">
        <v>213</v>
      </c>
    </row>
    <row r="42" spans="2:5">
      <c r="B42" s="25"/>
    </row>
    <row r="43" spans="2:5">
      <c r="B43" s="25"/>
      <c r="C43" s="19" t="s">
        <v>175</v>
      </c>
    </row>
    <row r="44" spans="2:5">
      <c r="B44" s="25"/>
      <c r="E44" s="19" t="s">
        <v>58</v>
      </c>
    </row>
    <row r="45" spans="2:5">
      <c r="B45" s="25"/>
    </row>
    <row r="46" spans="2:5">
      <c r="C46" s="19" t="s">
        <v>214</v>
      </c>
    </row>
    <row r="48" spans="2:5">
      <c r="B48" s="40" t="s">
        <v>202</v>
      </c>
      <c r="C48" s="19" t="s">
        <v>227</v>
      </c>
    </row>
    <row r="49" spans="2:7">
      <c r="G49" s="19" t="s">
        <v>58</v>
      </c>
    </row>
    <row r="51" spans="2:7">
      <c r="B51" s="40" t="s">
        <v>203</v>
      </c>
      <c r="C51" s="19" t="s">
        <v>216</v>
      </c>
    </row>
    <row r="52" spans="2:7">
      <c r="G52" s="19" t="s">
        <v>226</v>
      </c>
    </row>
    <row r="53" spans="2:7">
      <c r="G53" s="19" t="s">
        <v>218</v>
      </c>
    </row>
    <row r="58" spans="2:7">
      <c r="B58" s="25" t="s">
        <v>213</v>
      </c>
    </row>
    <row r="59" spans="2:7">
      <c r="B59" s="25"/>
    </row>
    <row r="60" spans="2:7">
      <c r="B60" s="19" t="s">
        <v>175</v>
      </c>
    </row>
    <row r="61" spans="2:7">
      <c r="D61" s="19" t="s">
        <v>57</v>
      </c>
    </row>
    <row r="63" spans="2:7">
      <c r="D63" s="19" t="s">
        <v>229</v>
      </c>
    </row>
    <row r="89" spans="2:5">
      <c r="B89" s="25" t="s">
        <v>213</v>
      </c>
    </row>
    <row r="90" spans="2:5">
      <c r="B90" s="25"/>
    </row>
    <row r="91" spans="2:5">
      <c r="B91" s="25"/>
      <c r="C91" s="19" t="s">
        <v>175</v>
      </c>
    </row>
    <row r="92" spans="2:5">
      <c r="B92" s="25"/>
      <c r="E92" s="19" t="s">
        <v>228</v>
      </c>
    </row>
    <row r="93" spans="2:5">
      <c r="B93" s="25"/>
    </row>
    <row r="94" spans="2:5">
      <c r="C94" s="19" t="s">
        <v>214</v>
      </c>
    </row>
    <row r="96" spans="2:5">
      <c r="B96" s="40" t="s">
        <v>202</v>
      </c>
      <c r="C96" s="19" t="s">
        <v>227</v>
      </c>
    </row>
    <row r="97" spans="2:7">
      <c r="G97" s="19" t="s">
        <v>56</v>
      </c>
    </row>
    <row r="99" spans="2:7">
      <c r="B99" s="40" t="s">
        <v>203</v>
      </c>
      <c r="C99" s="19" t="s">
        <v>216</v>
      </c>
    </row>
    <row r="100" spans="2:7">
      <c r="G100" s="19" t="s">
        <v>226</v>
      </c>
    </row>
    <row r="101" spans="2:7">
      <c r="G101" s="19" t="s">
        <v>218</v>
      </c>
    </row>
    <row r="107" spans="2:7">
      <c r="B107" s="25" t="s">
        <v>213</v>
      </c>
    </row>
    <row r="108" spans="2:7">
      <c r="B108" s="25"/>
    </row>
    <row r="109" spans="2:7">
      <c r="B109" s="25"/>
      <c r="C109" s="19" t="s">
        <v>175</v>
      </c>
    </row>
    <row r="110" spans="2:7">
      <c r="B110" s="25"/>
      <c r="E110" s="19" t="s">
        <v>59</v>
      </c>
    </row>
    <row r="111" spans="2:7">
      <c r="B111" s="25"/>
    </row>
    <row r="112" spans="2:7">
      <c r="B112" s="40" t="s">
        <v>202</v>
      </c>
      <c r="C112" s="19" t="s">
        <v>227</v>
      </c>
    </row>
    <row r="113" spans="2:12">
      <c r="G113" s="19" t="s">
        <v>231</v>
      </c>
    </row>
    <row r="115" spans="2:12">
      <c r="B115" s="40" t="s">
        <v>203</v>
      </c>
      <c r="C115" s="19" t="s">
        <v>216</v>
      </c>
    </row>
    <row r="116" spans="2:12">
      <c r="G116" s="19" t="s">
        <v>226</v>
      </c>
    </row>
    <row r="117" spans="2:12">
      <c r="G117" s="19" t="s">
        <v>218</v>
      </c>
    </row>
    <row r="122" spans="2:12">
      <c r="B122" s="25" t="s">
        <v>212</v>
      </c>
    </row>
    <row r="124" spans="2:12">
      <c r="C124" s="19" t="s">
        <v>175</v>
      </c>
    </row>
    <row r="125" spans="2:12">
      <c r="E125" s="19" t="s">
        <v>395</v>
      </c>
    </row>
    <row r="127" spans="2:12">
      <c r="F127" s="67" t="s">
        <v>152</v>
      </c>
      <c r="G127" s="67"/>
      <c r="H127" s="67" t="s">
        <v>153</v>
      </c>
      <c r="I127" s="67"/>
      <c r="J127" s="67"/>
      <c r="K127" s="67"/>
      <c r="L127" s="45" t="s">
        <v>243</v>
      </c>
    </row>
    <row r="128" spans="2:12">
      <c r="F128" s="66"/>
      <c r="G128" s="66"/>
      <c r="H128" s="66"/>
      <c r="I128" s="66"/>
      <c r="J128" s="66"/>
      <c r="K128" s="66"/>
      <c r="L128" s="32"/>
    </row>
    <row r="129" spans="2:12">
      <c r="F129" s="66"/>
      <c r="G129" s="66"/>
      <c r="H129" s="66"/>
      <c r="I129" s="66"/>
      <c r="J129" s="66"/>
      <c r="K129" s="66"/>
      <c r="L129" s="32"/>
    </row>
    <row r="130" spans="2:12">
      <c r="F130" s="66"/>
      <c r="G130" s="66"/>
      <c r="H130" s="66"/>
      <c r="I130" s="66"/>
      <c r="J130" s="66"/>
      <c r="K130" s="66"/>
      <c r="L130" s="32"/>
    </row>
    <row r="131" spans="2:12">
      <c r="F131" s="66"/>
      <c r="G131" s="66"/>
      <c r="H131" s="66"/>
      <c r="I131" s="66"/>
      <c r="J131" s="66"/>
      <c r="K131" s="66"/>
      <c r="L131" s="32"/>
    </row>
    <row r="134" spans="2:12">
      <c r="D134" s="24" t="s">
        <v>155</v>
      </c>
      <c r="E134" s="24" t="s">
        <v>157</v>
      </c>
    </row>
    <row r="135" spans="2:12">
      <c r="D135" s="19" t="s">
        <v>156</v>
      </c>
      <c r="E135" s="19" t="s">
        <v>158</v>
      </c>
    </row>
    <row r="136" spans="2:12">
      <c r="D136" s="19" t="s">
        <v>159</v>
      </c>
      <c r="E136" s="19" t="s">
        <v>419</v>
      </c>
    </row>
    <row r="137" spans="2:12">
      <c r="F137" s="19" t="s">
        <v>395</v>
      </c>
    </row>
    <row r="138" spans="2:12">
      <c r="D138" s="19" t="s">
        <v>163</v>
      </c>
    </row>
    <row r="139" spans="2:12">
      <c r="E139" s="19" t="s">
        <v>420</v>
      </c>
    </row>
    <row r="144" spans="2:12">
      <c r="B144" s="25" t="s">
        <v>210</v>
      </c>
    </row>
    <row r="145" spans="3:8">
      <c r="C145" s="19" t="s">
        <v>198</v>
      </c>
    </row>
    <row r="147" spans="3:8">
      <c r="D147" s="24" t="s">
        <v>153</v>
      </c>
      <c r="E147" s="24" t="s">
        <v>156</v>
      </c>
      <c r="F147" s="24" t="s">
        <v>153</v>
      </c>
      <c r="H147" s="24" t="s">
        <v>161</v>
      </c>
    </row>
    <row r="148" spans="3:8">
      <c r="D148" s="18" t="s">
        <v>332</v>
      </c>
      <c r="E148" s="19" t="s">
        <v>199</v>
      </c>
      <c r="F148" s="19" t="s">
        <v>140</v>
      </c>
      <c r="H148" s="41">
        <v>1000000</v>
      </c>
    </row>
    <row r="149" spans="3:8">
      <c r="D149" s="18" t="s">
        <v>333</v>
      </c>
      <c r="E149" s="19" t="s">
        <v>199</v>
      </c>
      <c r="F149" s="19" t="s">
        <v>228</v>
      </c>
      <c r="H149" s="41">
        <v>1000000</v>
      </c>
    </row>
    <row r="150" spans="3:8">
      <c r="D150" s="18" t="s">
        <v>334</v>
      </c>
      <c r="E150" s="19" t="s">
        <v>199</v>
      </c>
      <c r="F150" s="19" t="s">
        <v>230</v>
      </c>
      <c r="H150" s="41">
        <v>1000000</v>
      </c>
    </row>
    <row r="151" spans="3:8">
      <c r="D151" s="18" t="s">
        <v>335</v>
      </c>
      <c r="E151" s="19" t="s">
        <v>199</v>
      </c>
      <c r="F151" s="19" t="s">
        <v>58</v>
      </c>
      <c r="H151" s="41">
        <v>1000000</v>
      </c>
    </row>
    <row r="152" spans="3:8">
      <c r="D152" s="18" t="s">
        <v>336</v>
      </c>
      <c r="E152" s="19" t="s">
        <v>199</v>
      </c>
      <c r="F152" s="19" t="s">
        <v>232</v>
      </c>
      <c r="H152" s="41">
        <v>1000000</v>
      </c>
    </row>
    <row r="153" spans="3:8">
      <c r="D153" s="18" t="s">
        <v>396</v>
      </c>
      <c r="E153" s="19" t="s">
        <v>199</v>
      </c>
      <c r="F153" s="19" t="s">
        <v>397</v>
      </c>
      <c r="H153" s="41">
        <v>1000000</v>
      </c>
    </row>
    <row r="154" spans="3:8">
      <c r="H154" s="41"/>
    </row>
    <row r="155" spans="3:8">
      <c r="C155" s="19" t="s">
        <v>201</v>
      </c>
    </row>
    <row r="156" spans="3:8">
      <c r="C156" s="40" t="s">
        <v>202</v>
      </c>
      <c r="D156" s="19" t="s">
        <v>438</v>
      </c>
    </row>
    <row r="157" spans="3:8">
      <c r="C157" s="40" t="s">
        <v>203</v>
      </c>
      <c r="D157" s="19" t="s">
        <v>204</v>
      </c>
    </row>
    <row r="158" spans="3:8">
      <c r="C158" s="40"/>
      <c r="D158" s="19" t="s">
        <v>205</v>
      </c>
    </row>
    <row r="159" spans="3:8">
      <c r="C159" s="40" t="s">
        <v>206</v>
      </c>
      <c r="D159" s="19" t="s">
        <v>220</v>
      </c>
    </row>
    <row r="160" spans="3:8">
      <c r="C160" s="40"/>
      <c r="D160" s="19" t="s">
        <v>219</v>
      </c>
    </row>
    <row r="161" spans="3:4">
      <c r="C161" s="40" t="s">
        <v>208</v>
      </c>
      <c r="D161" s="19" t="s">
        <v>209</v>
      </c>
    </row>
  </sheetData>
  <mergeCells count="10">
    <mergeCell ref="F131:G131"/>
    <mergeCell ref="H131:K131"/>
    <mergeCell ref="F130:G130"/>
    <mergeCell ref="H130:K130"/>
    <mergeCell ref="F127:G127"/>
    <mergeCell ref="H127:K127"/>
    <mergeCell ref="F128:G128"/>
    <mergeCell ref="H128:K128"/>
    <mergeCell ref="F129:G129"/>
    <mergeCell ref="H129:K129"/>
  </mergeCells>
  <hyperlinks>
    <hyperlink ref="A1" location="ARBOL!A1" display="Volver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55"/>
  <sheetViews>
    <sheetView topLeftCell="A37" workbookViewId="0"/>
  </sheetViews>
  <sheetFormatPr defaultColWidth="11.5703125" defaultRowHeight="15"/>
  <cols>
    <col min="1" max="6" width="11.5703125" style="19"/>
    <col min="7" max="7" width="58.7109375" style="19" customWidth="1"/>
    <col min="8" max="8" width="20.42578125" style="19" customWidth="1"/>
    <col min="9" max="11" width="11.5703125" style="19"/>
    <col min="12" max="12" width="22.7109375" style="19" bestFit="1" customWidth="1"/>
    <col min="13" max="16384" width="11.5703125" style="19"/>
  </cols>
  <sheetData>
    <row r="1" spans="1:12">
      <c r="A1" s="22" t="s">
        <v>107</v>
      </c>
    </row>
    <row r="3" spans="1:12">
      <c r="B3" s="25" t="s">
        <v>60</v>
      </c>
    </row>
    <row r="4" spans="1:12">
      <c r="B4" s="25"/>
      <c r="D4" s="19" t="s">
        <v>61</v>
      </c>
    </row>
    <row r="5" spans="1:12">
      <c r="B5" s="25"/>
      <c r="D5" s="19" t="s">
        <v>63</v>
      </c>
    </row>
    <row r="6" spans="1:12">
      <c r="B6" s="25"/>
      <c r="D6" s="19" t="s">
        <v>64</v>
      </c>
    </row>
    <row r="7" spans="1:12">
      <c r="B7" s="25"/>
      <c r="D7" s="19" t="s">
        <v>65</v>
      </c>
    </row>
    <row r="8" spans="1:12">
      <c r="B8" s="25"/>
      <c r="D8" s="19" t="s">
        <v>66</v>
      </c>
    </row>
    <row r="9" spans="1:12">
      <c r="B9" s="25"/>
      <c r="D9" s="19" t="s">
        <v>67</v>
      </c>
    </row>
    <row r="10" spans="1:12">
      <c r="B10" s="25"/>
    </row>
    <row r="12" spans="1:12">
      <c r="B12" s="25" t="s">
        <v>212</v>
      </c>
    </row>
    <row r="14" spans="1:12">
      <c r="D14" s="19" t="s">
        <v>172</v>
      </c>
    </row>
    <row r="16" spans="1:12">
      <c r="F16" s="67" t="s">
        <v>152</v>
      </c>
      <c r="G16" s="67"/>
      <c r="H16" s="67" t="s">
        <v>153</v>
      </c>
      <c r="I16" s="67"/>
      <c r="J16" s="67"/>
      <c r="K16" s="67"/>
      <c r="L16" s="35" t="s">
        <v>233</v>
      </c>
    </row>
    <row r="17" spans="4:12">
      <c r="F17" s="66"/>
      <c r="G17" s="66"/>
      <c r="H17" s="66"/>
      <c r="I17" s="66"/>
      <c r="J17" s="66"/>
      <c r="K17" s="66"/>
      <c r="L17" s="32"/>
    </row>
    <row r="18" spans="4:12">
      <c r="F18" s="66"/>
      <c r="G18" s="66"/>
      <c r="H18" s="66"/>
      <c r="I18" s="66"/>
      <c r="J18" s="66"/>
      <c r="K18" s="66"/>
      <c r="L18" s="32"/>
    </row>
    <row r="19" spans="4:12">
      <c r="F19" s="66"/>
      <c r="G19" s="66"/>
      <c r="H19" s="66"/>
      <c r="I19" s="66"/>
      <c r="J19" s="66"/>
      <c r="K19" s="66"/>
      <c r="L19" s="32"/>
    </row>
    <row r="20" spans="4:12">
      <c r="F20" s="66"/>
      <c r="G20" s="66"/>
      <c r="H20" s="66"/>
      <c r="I20" s="66"/>
      <c r="J20" s="66"/>
      <c r="K20" s="66"/>
      <c r="L20" s="32"/>
    </row>
    <row r="23" spans="4:12">
      <c r="D23" s="24" t="s">
        <v>155</v>
      </c>
      <c r="E23" s="24" t="s">
        <v>157</v>
      </c>
    </row>
    <row r="24" spans="4:12">
      <c r="D24" s="19" t="s">
        <v>156</v>
      </c>
      <c r="E24" s="19" t="s">
        <v>158</v>
      </c>
    </row>
    <row r="25" spans="4:12">
      <c r="D25" s="19" t="s">
        <v>159</v>
      </c>
      <c r="E25" s="19" t="s">
        <v>234</v>
      </c>
    </row>
    <row r="26" spans="4:12">
      <c r="F26" s="19" t="s">
        <v>61</v>
      </c>
    </row>
    <row r="27" spans="4:12">
      <c r="F27" s="19" t="s">
        <v>63</v>
      </c>
    </row>
    <row r="28" spans="4:12">
      <c r="F28" s="19" t="s">
        <v>64</v>
      </c>
    </row>
    <row r="29" spans="4:12">
      <c r="F29" s="19" t="s">
        <v>65</v>
      </c>
    </row>
    <row r="30" spans="4:12">
      <c r="F30" s="19" t="s">
        <v>66</v>
      </c>
    </row>
    <row r="31" spans="4:12">
      <c r="F31" s="19" t="s">
        <v>67</v>
      </c>
    </row>
    <row r="33" spans="2:8">
      <c r="D33" s="19" t="s">
        <v>163</v>
      </c>
    </row>
    <row r="34" spans="2:8">
      <c r="E34" s="19" t="s">
        <v>420</v>
      </c>
    </row>
    <row r="37" spans="2:8">
      <c r="B37" s="25" t="s">
        <v>210</v>
      </c>
    </row>
    <row r="38" spans="2:8">
      <c r="C38" s="19" t="s">
        <v>198</v>
      </c>
    </row>
    <row r="40" spans="2:8">
      <c r="D40" s="24" t="s">
        <v>153</v>
      </c>
      <c r="E40" s="24" t="s">
        <v>156</v>
      </c>
      <c r="F40" s="24" t="s">
        <v>159</v>
      </c>
      <c r="G40" s="24"/>
      <c r="H40" s="64" t="s">
        <v>233</v>
      </c>
    </row>
    <row r="41" spans="2:8">
      <c r="D41" s="18" t="s">
        <v>337</v>
      </c>
      <c r="E41" s="19" t="s">
        <v>199</v>
      </c>
      <c r="F41" s="19" t="s">
        <v>61</v>
      </c>
      <c r="H41" s="41">
        <v>1000000</v>
      </c>
    </row>
    <row r="42" spans="2:8">
      <c r="D42" s="18" t="s">
        <v>338</v>
      </c>
      <c r="E42" s="19" t="s">
        <v>199</v>
      </c>
      <c r="F42" s="19" t="s">
        <v>63</v>
      </c>
      <c r="H42" s="41">
        <v>1000000</v>
      </c>
    </row>
    <row r="43" spans="2:8">
      <c r="D43" s="18" t="s">
        <v>339</v>
      </c>
      <c r="E43" s="19" t="s">
        <v>199</v>
      </c>
      <c r="F43" s="19" t="s">
        <v>64</v>
      </c>
      <c r="H43" s="41">
        <v>1000000</v>
      </c>
    </row>
    <row r="44" spans="2:8">
      <c r="D44" s="18" t="s">
        <v>340</v>
      </c>
      <c r="E44" s="19" t="s">
        <v>199</v>
      </c>
      <c r="F44" s="19" t="s">
        <v>65</v>
      </c>
      <c r="H44" s="41">
        <v>1000000</v>
      </c>
    </row>
    <row r="45" spans="2:8">
      <c r="D45" s="18" t="s">
        <v>341</v>
      </c>
      <c r="E45" s="19" t="s">
        <v>199</v>
      </c>
      <c r="F45" s="19" t="s">
        <v>66</v>
      </c>
      <c r="H45" s="41">
        <v>1000000</v>
      </c>
    </row>
    <row r="46" spans="2:8">
      <c r="D46" s="18" t="s">
        <v>342</v>
      </c>
      <c r="E46" s="19" t="s">
        <v>199</v>
      </c>
      <c r="F46" s="19" t="s">
        <v>67</v>
      </c>
      <c r="H46" s="41">
        <v>1000000</v>
      </c>
    </row>
    <row r="47" spans="2:8">
      <c r="H47" s="41"/>
    </row>
    <row r="48" spans="2:8">
      <c r="H48" s="41"/>
    </row>
    <row r="49" spans="3:4">
      <c r="C49" s="19" t="s">
        <v>201</v>
      </c>
    </row>
    <row r="50" spans="3:4">
      <c r="C50" s="40" t="s">
        <v>202</v>
      </c>
      <c r="D50" s="19" t="s">
        <v>439</v>
      </c>
    </row>
    <row r="51" spans="3:4">
      <c r="C51" s="40" t="s">
        <v>203</v>
      </c>
      <c r="D51" s="19" t="s">
        <v>204</v>
      </c>
    </row>
    <row r="52" spans="3:4">
      <c r="C52" s="40"/>
      <c r="D52" s="19" t="s">
        <v>205</v>
      </c>
    </row>
    <row r="53" spans="3:4">
      <c r="C53" s="40" t="s">
        <v>206</v>
      </c>
      <c r="D53" s="19" t="s">
        <v>220</v>
      </c>
    </row>
    <row r="54" spans="3:4">
      <c r="C54" s="40"/>
      <c r="D54" s="19" t="s">
        <v>219</v>
      </c>
    </row>
    <row r="55" spans="3:4">
      <c r="C55" s="40" t="s">
        <v>208</v>
      </c>
      <c r="D55" s="19" t="s">
        <v>265</v>
      </c>
    </row>
  </sheetData>
  <mergeCells count="10">
    <mergeCell ref="F19:G19"/>
    <mergeCell ref="H19:K19"/>
    <mergeCell ref="F20:G20"/>
    <mergeCell ref="H20:K20"/>
    <mergeCell ref="F16:G16"/>
    <mergeCell ref="H16:K16"/>
    <mergeCell ref="F17:G17"/>
    <mergeCell ref="H17:K17"/>
    <mergeCell ref="F18:G18"/>
    <mergeCell ref="H18:K18"/>
  </mergeCells>
  <hyperlinks>
    <hyperlink ref="A1" location="ARBOL!A1" display="Volver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8"/>
  <sheetViews>
    <sheetView topLeftCell="A22" workbookViewId="0">
      <selection activeCell="G17" sqref="G17:G18"/>
    </sheetView>
  </sheetViews>
  <sheetFormatPr defaultColWidth="11.5703125" defaultRowHeight="15"/>
  <cols>
    <col min="1" max="6" width="11.5703125" style="19"/>
    <col min="7" max="7" width="24.140625" style="19" customWidth="1"/>
    <col min="8" max="16384" width="11.5703125" style="19"/>
  </cols>
  <sheetData>
    <row r="1" spans="1:5">
      <c r="A1" s="22" t="s">
        <v>107</v>
      </c>
    </row>
    <row r="3" spans="1:5">
      <c r="B3" s="25" t="s">
        <v>69</v>
      </c>
    </row>
    <row r="4" spans="1:5">
      <c r="B4" s="25"/>
      <c r="D4" s="19" t="s">
        <v>70</v>
      </c>
    </row>
    <row r="5" spans="1:5">
      <c r="B5" s="25"/>
      <c r="D5" s="19" t="s">
        <v>72</v>
      </c>
    </row>
    <row r="7" spans="1:5">
      <c r="B7" s="25" t="s">
        <v>213</v>
      </c>
    </row>
    <row r="8" spans="1:5">
      <c r="B8" s="25"/>
    </row>
    <row r="9" spans="1:5">
      <c r="B9" s="25"/>
      <c r="C9" s="19" t="s">
        <v>175</v>
      </c>
    </row>
    <row r="10" spans="1:5">
      <c r="B10" s="25"/>
      <c r="E10" s="19" t="s">
        <v>70</v>
      </c>
    </row>
    <row r="11" spans="1:5">
      <c r="B11" s="25"/>
      <c r="E11" s="19" t="s">
        <v>72</v>
      </c>
    </row>
    <row r="12" spans="1:5">
      <c r="B12" s="25"/>
    </row>
    <row r="13" spans="1:5">
      <c r="B13" s="25"/>
    </row>
    <row r="14" spans="1:5">
      <c r="C14" s="19" t="s">
        <v>421</v>
      </c>
    </row>
    <row r="16" spans="1:5">
      <c r="B16" s="40" t="s">
        <v>202</v>
      </c>
      <c r="C16" s="19" t="s">
        <v>227</v>
      </c>
    </row>
    <row r="17" spans="2:8">
      <c r="G17" s="19" t="s">
        <v>70</v>
      </c>
    </row>
    <row r="18" spans="2:8">
      <c r="G18" s="19" t="s">
        <v>72</v>
      </c>
    </row>
    <row r="20" spans="2:8">
      <c r="B20" s="40" t="s">
        <v>203</v>
      </c>
      <c r="C20" s="19" t="s">
        <v>216</v>
      </c>
    </row>
    <row r="21" spans="2:8">
      <c r="G21" s="19" t="s">
        <v>226</v>
      </c>
    </row>
    <row r="22" spans="2:8">
      <c r="G22" s="19" t="s">
        <v>218</v>
      </c>
    </row>
    <row r="24" spans="2:8">
      <c r="B24" s="25" t="s">
        <v>210</v>
      </c>
    </row>
    <row r="25" spans="2:8">
      <c r="C25" s="19" t="s">
        <v>198</v>
      </c>
    </row>
    <row r="27" spans="2:8">
      <c r="D27" s="24" t="s">
        <v>153</v>
      </c>
      <c r="E27" s="24" t="s">
        <v>156</v>
      </c>
      <c r="F27" s="24" t="s">
        <v>153</v>
      </c>
      <c r="G27" s="24"/>
      <c r="H27" s="24" t="s">
        <v>161</v>
      </c>
    </row>
    <row r="28" spans="2:8">
      <c r="D28" s="18" t="s">
        <v>343</v>
      </c>
      <c r="E28" s="19" t="s">
        <v>199</v>
      </c>
      <c r="F28" s="19" t="s">
        <v>70</v>
      </c>
      <c r="H28" s="41">
        <v>1000000</v>
      </c>
    </row>
    <row r="29" spans="2:8">
      <c r="D29" s="18" t="s">
        <v>344</v>
      </c>
      <c r="E29" s="19" t="s">
        <v>199</v>
      </c>
      <c r="F29" s="19" t="s">
        <v>72</v>
      </c>
      <c r="H29" s="41">
        <v>1000000</v>
      </c>
    </row>
    <row r="30" spans="2:8">
      <c r="H30" s="41"/>
    </row>
    <row r="31" spans="2:8">
      <c r="H31" s="41"/>
    </row>
    <row r="32" spans="2:8">
      <c r="C32" s="19" t="s">
        <v>201</v>
      </c>
    </row>
    <row r="33" spans="3:4">
      <c r="C33" s="40" t="s">
        <v>202</v>
      </c>
      <c r="D33" s="19" t="s">
        <v>440</v>
      </c>
    </row>
    <row r="34" spans="3:4">
      <c r="C34" s="40" t="s">
        <v>203</v>
      </c>
      <c r="D34" s="19" t="s">
        <v>204</v>
      </c>
    </row>
    <row r="35" spans="3:4">
      <c r="C35" s="40"/>
      <c r="D35" s="19" t="s">
        <v>205</v>
      </c>
    </row>
    <row r="36" spans="3:4">
      <c r="C36" s="40" t="s">
        <v>206</v>
      </c>
      <c r="D36" s="19" t="s">
        <v>220</v>
      </c>
    </row>
    <row r="37" spans="3:4">
      <c r="C37" s="40"/>
      <c r="D37" s="19" t="s">
        <v>219</v>
      </c>
    </row>
    <row r="38" spans="3:4">
      <c r="C38" s="40" t="s">
        <v>208</v>
      </c>
      <c r="D38" s="19" t="s">
        <v>209</v>
      </c>
    </row>
  </sheetData>
  <hyperlinks>
    <hyperlink ref="A1" location="ARBOL!A1" display="Volver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4"/>
  <sheetViews>
    <sheetView topLeftCell="A25" workbookViewId="0">
      <selection activeCell="E25" sqref="E1:E1048576"/>
    </sheetView>
  </sheetViews>
  <sheetFormatPr defaultColWidth="11.5703125" defaultRowHeight="15"/>
  <cols>
    <col min="1" max="6" width="11.5703125" style="19"/>
    <col min="7" max="7" width="58.140625" style="19" customWidth="1"/>
    <col min="8" max="16384" width="11.5703125" style="19"/>
  </cols>
  <sheetData>
    <row r="1" spans="1:5">
      <c r="A1" s="22" t="s">
        <v>107</v>
      </c>
    </row>
    <row r="3" spans="1:5">
      <c r="B3" s="25" t="s">
        <v>73</v>
      </c>
    </row>
    <row r="4" spans="1:5">
      <c r="B4" s="25"/>
      <c r="D4" s="19" t="s">
        <v>74</v>
      </c>
    </row>
    <row r="5" spans="1:5">
      <c r="B5" s="25"/>
      <c r="D5" s="19" t="s">
        <v>75</v>
      </c>
    </row>
    <row r="6" spans="1:5">
      <c r="B6" s="25"/>
      <c r="D6" s="19" t="s">
        <v>76</v>
      </c>
    </row>
    <row r="7" spans="1:5">
      <c r="B7" s="25"/>
      <c r="D7" s="19" t="s">
        <v>77</v>
      </c>
    </row>
    <row r="8" spans="1:5">
      <c r="B8" s="25"/>
      <c r="D8" s="19" t="s">
        <v>78</v>
      </c>
    </row>
    <row r="9" spans="1:5">
      <c r="B9" s="25"/>
      <c r="D9" s="19" t="s">
        <v>79</v>
      </c>
    </row>
    <row r="10" spans="1:5">
      <c r="B10" s="25"/>
    </row>
    <row r="13" spans="1:5">
      <c r="B13" s="25" t="s">
        <v>213</v>
      </c>
    </row>
    <row r="14" spans="1:5">
      <c r="B14" s="25"/>
    </row>
    <row r="15" spans="1:5">
      <c r="B15" s="25"/>
      <c r="C15" s="19" t="s">
        <v>175</v>
      </c>
    </row>
    <row r="16" spans="1:5">
      <c r="B16" s="25"/>
      <c r="E16" s="19" t="s">
        <v>74</v>
      </c>
    </row>
    <row r="17" spans="2:7">
      <c r="B17" s="25"/>
    </row>
    <row r="18" spans="2:7">
      <c r="B18" s="40" t="s">
        <v>202</v>
      </c>
      <c r="C18" s="19" t="s">
        <v>227</v>
      </c>
    </row>
    <row r="19" spans="2:7">
      <c r="G19" s="19" t="s">
        <v>237</v>
      </c>
    </row>
    <row r="21" spans="2:7">
      <c r="B21" s="40" t="s">
        <v>203</v>
      </c>
      <c r="C21" s="19" t="s">
        <v>216</v>
      </c>
    </row>
    <row r="22" spans="2:7">
      <c r="G22" s="19" t="s">
        <v>226</v>
      </c>
    </row>
    <row r="23" spans="2:7">
      <c r="G23" s="19" t="s">
        <v>218</v>
      </c>
    </row>
    <row r="25" spans="2:7">
      <c r="B25" s="25" t="s">
        <v>213</v>
      </c>
    </row>
    <row r="26" spans="2:7">
      <c r="B26" s="25"/>
    </row>
    <row r="27" spans="2:7">
      <c r="B27" s="25"/>
      <c r="C27" s="19" t="s">
        <v>175</v>
      </c>
    </row>
    <row r="28" spans="2:7">
      <c r="B28" s="25"/>
      <c r="E28" s="19" t="s">
        <v>75</v>
      </c>
    </row>
    <row r="29" spans="2:7">
      <c r="B29" s="25"/>
      <c r="E29" s="19" t="s">
        <v>76</v>
      </c>
    </row>
    <row r="30" spans="2:7">
      <c r="B30" s="25"/>
      <c r="E30" s="19" t="s">
        <v>77</v>
      </c>
    </row>
    <row r="31" spans="2:7">
      <c r="B31" s="25"/>
      <c r="E31" s="19" t="s">
        <v>78</v>
      </c>
    </row>
    <row r="32" spans="2:7">
      <c r="B32" s="25"/>
      <c r="E32" s="19" t="s">
        <v>79</v>
      </c>
    </row>
    <row r="33" spans="2:7">
      <c r="B33" s="25"/>
    </row>
    <row r="34" spans="2:7">
      <c r="C34" s="19" t="s">
        <v>214</v>
      </c>
    </row>
    <row r="36" spans="2:7">
      <c r="B36" s="40" t="s">
        <v>202</v>
      </c>
      <c r="C36" s="19" t="s">
        <v>227</v>
      </c>
    </row>
    <row r="37" spans="2:7">
      <c r="G37" s="19" t="s">
        <v>75</v>
      </c>
    </row>
    <row r="38" spans="2:7">
      <c r="G38" s="19" t="s">
        <v>76</v>
      </c>
    </row>
    <row r="39" spans="2:7">
      <c r="G39" s="19" t="s">
        <v>77</v>
      </c>
    </row>
    <row r="40" spans="2:7">
      <c r="G40" s="19" t="s">
        <v>78</v>
      </c>
    </row>
    <row r="41" spans="2:7">
      <c r="G41" s="19" t="s">
        <v>79</v>
      </c>
    </row>
    <row r="43" spans="2:7">
      <c r="B43" s="40" t="s">
        <v>203</v>
      </c>
      <c r="C43" s="19" t="s">
        <v>216</v>
      </c>
    </row>
    <row r="44" spans="2:7">
      <c r="G44" s="19" t="s">
        <v>226</v>
      </c>
    </row>
    <row r="45" spans="2:7">
      <c r="G45" s="19" t="s">
        <v>218</v>
      </c>
    </row>
    <row r="47" spans="2:7">
      <c r="B47" s="25" t="s">
        <v>210</v>
      </c>
    </row>
    <row r="48" spans="2:7">
      <c r="C48" s="19" t="s">
        <v>198</v>
      </c>
    </row>
    <row r="50" spans="3:8">
      <c r="D50" s="24" t="s">
        <v>153</v>
      </c>
      <c r="E50" s="24" t="s">
        <v>156</v>
      </c>
      <c r="F50" s="24" t="s">
        <v>153</v>
      </c>
      <c r="G50" s="24"/>
      <c r="H50" s="24" t="s">
        <v>161</v>
      </c>
    </row>
    <row r="51" spans="3:8">
      <c r="D51" s="18" t="s">
        <v>345</v>
      </c>
      <c r="E51" s="19" t="s">
        <v>199</v>
      </c>
      <c r="F51" s="19" t="s">
        <v>74</v>
      </c>
      <c r="H51" s="41">
        <v>1000000</v>
      </c>
    </row>
    <row r="52" spans="3:8">
      <c r="D52" s="18" t="s">
        <v>346</v>
      </c>
      <c r="E52" s="19" t="s">
        <v>199</v>
      </c>
      <c r="F52" s="19" t="s">
        <v>75</v>
      </c>
      <c r="H52" s="41">
        <v>1000000</v>
      </c>
    </row>
    <row r="53" spans="3:8">
      <c r="D53" s="18" t="s">
        <v>347</v>
      </c>
      <c r="E53" s="19" t="s">
        <v>199</v>
      </c>
      <c r="F53" s="19" t="s">
        <v>76</v>
      </c>
      <c r="H53" s="41">
        <v>1000000</v>
      </c>
    </row>
    <row r="54" spans="3:8">
      <c r="D54" s="18" t="s">
        <v>348</v>
      </c>
      <c r="E54" s="19" t="s">
        <v>199</v>
      </c>
      <c r="F54" s="19" t="s">
        <v>77</v>
      </c>
      <c r="H54" s="41">
        <v>1000000</v>
      </c>
    </row>
    <row r="55" spans="3:8">
      <c r="D55" s="18" t="s">
        <v>349</v>
      </c>
      <c r="E55" s="19" t="s">
        <v>199</v>
      </c>
      <c r="F55" s="19" t="s">
        <v>78</v>
      </c>
      <c r="H55" s="41">
        <v>1000000</v>
      </c>
    </row>
    <row r="56" spans="3:8">
      <c r="D56" s="18" t="s">
        <v>350</v>
      </c>
      <c r="E56" s="19" t="s">
        <v>199</v>
      </c>
      <c r="F56" s="19" t="s">
        <v>79</v>
      </c>
      <c r="H56" s="41">
        <v>1000000</v>
      </c>
    </row>
    <row r="57" spans="3:8">
      <c r="H57" s="41"/>
    </row>
    <row r="58" spans="3:8">
      <c r="C58" s="19" t="s">
        <v>201</v>
      </c>
    </row>
    <row r="59" spans="3:8">
      <c r="C59" s="19" t="s">
        <v>202</v>
      </c>
      <c r="D59" s="19" t="s">
        <v>441</v>
      </c>
    </row>
    <row r="60" spans="3:8">
      <c r="C60" s="19" t="s">
        <v>203</v>
      </c>
      <c r="D60" s="19" t="s">
        <v>204</v>
      </c>
    </row>
    <row r="61" spans="3:8">
      <c r="D61" s="19" t="s">
        <v>205</v>
      </c>
    </row>
    <row r="62" spans="3:8">
      <c r="C62" s="19" t="s">
        <v>206</v>
      </c>
      <c r="D62" s="19" t="s">
        <v>220</v>
      </c>
    </row>
    <row r="63" spans="3:8">
      <c r="D63" s="19" t="s">
        <v>219</v>
      </c>
    </row>
    <row r="64" spans="3:8">
      <c r="C64" s="19" t="s">
        <v>208</v>
      </c>
      <c r="D64" s="19" t="s">
        <v>209</v>
      </c>
    </row>
  </sheetData>
  <hyperlinks>
    <hyperlink ref="A1" location="ARBOL!A1" display="Volver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4"/>
  <sheetViews>
    <sheetView topLeftCell="B1" workbookViewId="0">
      <selection activeCell="D1" sqref="D1"/>
    </sheetView>
  </sheetViews>
  <sheetFormatPr defaultColWidth="11.5703125" defaultRowHeight="15"/>
  <cols>
    <col min="1" max="6" width="11.5703125" style="19"/>
    <col min="7" max="7" width="42.28515625" style="19" customWidth="1"/>
    <col min="8" max="16384" width="11.5703125" style="19"/>
  </cols>
  <sheetData>
    <row r="1" spans="1:4">
      <c r="A1" s="22" t="s">
        <v>107</v>
      </c>
    </row>
    <row r="3" spans="1:4">
      <c r="B3" s="25" t="s">
        <v>241</v>
      </c>
    </row>
    <row r="4" spans="1:4">
      <c r="B4" s="25"/>
      <c r="D4" s="19" t="s">
        <v>74</v>
      </c>
    </row>
    <row r="5" spans="1:4">
      <c r="B5" s="25"/>
      <c r="D5" s="19" t="s">
        <v>75</v>
      </c>
    </row>
    <row r="6" spans="1:4">
      <c r="B6" s="25"/>
      <c r="D6" s="19" t="s">
        <v>76</v>
      </c>
    </row>
    <row r="7" spans="1:4">
      <c r="B7" s="25"/>
      <c r="D7" s="19" t="s">
        <v>77</v>
      </c>
    </row>
    <row r="8" spans="1:4">
      <c r="B8" s="25"/>
      <c r="D8" s="19" t="s">
        <v>78</v>
      </c>
    </row>
    <row r="9" spans="1:4">
      <c r="B9" s="25"/>
      <c r="D9" s="19" t="s">
        <v>79</v>
      </c>
    </row>
    <row r="10" spans="1:4">
      <c r="B10" s="25"/>
    </row>
    <row r="12" spans="1:4">
      <c r="B12" s="19" t="s">
        <v>240</v>
      </c>
    </row>
    <row r="15" spans="1:4">
      <c r="B15" s="25" t="s">
        <v>210</v>
      </c>
    </row>
    <row r="16" spans="1:4">
      <c r="C16" s="19" t="s">
        <v>198</v>
      </c>
    </row>
    <row r="18" spans="3:8">
      <c r="D18" s="24" t="s">
        <v>153</v>
      </c>
      <c r="E18" s="24" t="s">
        <v>156</v>
      </c>
      <c r="F18" s="24" t="s">
        <v>153</v>
      </c>
      <c r="G18" s="24"/>
      <c r="H18" s="24" t="s">
        <v>161</v>
      </c>
    </row>
    <row r="19" spans="3:8">
      <c r="D19" s="18" t="s">
        <v>351</v>
      </c>
      <c r="E19" s="19" t="s">
        <v>199</v>
      </c>
      <c r="F19" s="19" t="s">
        <v>74</v>
      </c>
      <c r="H19" s="41">
        <v>1000000</v>
      </c>
    </row>
    <row r="20" spans="3:8">
      <c r="D20" s="18" t="s">
        <v>352</v>
      </c>
      <c r="E20" s="19" t="s">
        <v>199</v>
      </c>
      <c r="F20" s="19" t="s">
        <v>75</v>
      </c>
      <c r="H20" s="41">
        <v>1000000</v>
      </c>
    </row>
    <row r="21" spans="3:8">
      <c r="D21" s="18" t="s">
        <v>353</v>
      </c>
      <c r="E21" s="19" t="s">
        <v>199</v>
      </c>
      <c r="F21" s="19" t="s">
        <v>76</v>
      </c>
      <c r="H21" s="41">
        <v>1000000</v>
      </c>
    </row>
    <row r="22" spans="3:8">
      <c r="D22" s="18" t="s">
        <v>354</v>
      </c>
      <c r="E22" s="19" t="s">
        <v>199</v>
      </c>
      <c r="F22" s="19" t="s">
        <v>77</v>
      </c>
      <c r="H22" s="41">
        <v>1000000</v>
      </c>
    </row>
    <row r="23" spans="3:8">
      <c r="D23" s="18" t="s">
        <v>355</v>
      </c>
      <c r="E23" s="19" t="s">
        <v>199</v>
      </c>
      <c r="F23" s="19" t="s">
        <v>78</v>
      </c>
      <c r="H23" s="41">
        <v>1000000</v>
      </c>
    </row>
    <row r="24" spans="3:8">
      <c r="D24" s="18" t="s">
        <v>356</v>
      </c>
      <c r="E24" s="19" t="s">
        <v>199</v>
      </c>
      <c r="F24" s="19" t="s">
        <v>79</v>
      </c>
      <c r="H24" s="41">
        <v>1000000</v>
      </c>
    </row>
    <row r="25" spans="3:8">
      <c r="H25" s="41"/>
    </row>
    <row r="26" spans="3:8">
      <c r="H26" s="41"/>
    </row>
    <row r="27" spans="3:8">
      <c r="H27" s="41"/>
    </row>
    <row r="28" spans="3:8">
      <c r="C28" s="19" t="s">
        <v>201</v>
      </c>
    </row>
    <row r="29" spans="3:8">
      <c r="C29" s="40" t="s">
        <v>202</v>
      </c>
      <c r="D29" s="19" t="s">
        <v>442</v>
      </c>
    </row>
    <row r="30" spans="3:8">
      <c r="C30" s="40" t="s">
        <v>203</v>
      </c>
      <c r="D30" s="19" t="s">
        <v>204</v>
      </c>
    </row>
    <row r="31" spans="3:8">
      <c r="C31" s="40"/>
      <c r="D31" s="19" t="s">
        <v>205</v>
      </c>
    </row>
    <row r="32" spans="3:8">
      <c r="C32" s="40" t="s">
        <v>206</v>
      </c>
      <c r="D32" s="19" t="s">
        <v>220</v>
      </c>
    </row>
    <row r="33" spans="3:4">
      <c r="C33" s="40"/>
      <c r="D33" s="19" t="s">
        <v>219</v>
      </c>
    </row>
    <row r="34" spans="3:4">
      <c r="C34" s="40" t="s">
        <v>208</v>
      </c>
      <c r="D34" s="19" t="s">
        <v>209</v>
      </c>
    </row>
  </sheetData>
  <hyperlinks>
    <hyperlink ref="A1" location="ARBOL!A1" display="Volver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C33" sqref="C33:G39"/>
    </sheetView>
  </sheetViews>
  <sheetFormatPr defaultColWidth="11.5703125" defaultRowHeight="15"/>
  <cols>
    <col min="1" max="6" width="11.5703125" style="19"/>
    <col min="7" max="7" width="45.7109375" style="19" customWidth="1"/>
    <col min="8" max="8" width="18.28515625" style="19" customWidth="1"/>
    <col min="9" max="11" width="11.5703125" style="19"/>
    <col min="12" max="12" width="23.28515625" style="19" bestFit="1" customWidth="1"/>
    <col min="13" max="16384" width="11.5703125" style="19"/>
  </cols>
  <sheetData>
    <row r="1" spans="1:12">
      <c r="A1" s="22" t="s">
        <v>107</v>
      </c>
    </row>
    <row r="3" spans="1:12">
      <c r="B3" s="25" t="s">
        <v>81</v>
      </c>
    </row>
    <row r="4" spans="1:12">
      <c r="B4" s="25"/>
      <c r="D4" s="19" t="s">
        <v>82</v>
      </c>
    </row>
    <row r="5" spans="1:12">
      <c r="B5" s="25"/>
    </row>
    <row r="7" spans="1:12">
      <c r="B7" s="25" t="s">
        <v>212</v>
      </c>
    </row>
    <row r="9" spans="1:12">
      <c r="D9" s="19" t="s">
        <v>172</v>
      </c>
    </row>
    <row r="11" spans="1:12">
      <c r="F11" s="67" t="s">
        <v>152</v>
      </c>
      <c r="G11" s="67"/>
      <c r="H11" s="67" t="s">
        <v>153</v>
      </c>
      <c r="I11" s="67"/>
      <c r="J11" s="67"/>
      <c r="K11" s="67"/>
      <c r="L11" s="38" t="s">
        <v>243</v>
      </c>
    </row>
    <row r="12" spans="1:12">
      <c r="F12" s="66"/>
      <c r="G12" s="66"/>
      <c r="H12" s="66"/>
      <c r="I12" s="66"/>
      <c r="J12" s="66"/>
      <c r="K12" s="66"/>
      <c r="L12" s="32"/>
    </row>
    <row r="13" spans="1:12">
      <c r="F13" s="66"/>
      <c r="G13" s="66"/>
      <c r="H13" s="66"/>
      <c r="I13" s="66"/>
      <c r="J13" s="66"/>
      <c r="K13" s="66"/>
      <c r="L13" s="32"/>
    </row>
    <row r="14" spans="1:12">
      <c r="F14" s="66"/>
      <c r="G14" s="66"/>
      <c r="H14" s="66"/>
      <c r="I14" s="66"/>
      <c r="J14" s="66"/>
      <c r="K14" s="66"/>
      <c r="L14" s="32"/>
    </row>
    <row r="15" spans="1:12">
      <c r="F15" s="66"/>
      <c r="G15" s="66"/>
      <c r="H15" s="66"/>
      <c r="I15" s="66"/>
      <c r="J15" s="66"/>
      <c r="K15" s="66"/>
      <c r="L15" s="32"/>
    </row>
    <row r="18" spans="2:8">
      <c r="D18" s="24" t="s">
        <v>155</v>
      </c>
      <c r="E18" s="24" t="s">
        <v>157</v>
      </c>
    </row>
    <row r="19" spans="2:8">
      <c r="D19" s="19" t="s">
        <v>156</v>
      </c>
      <c r="E19" s="19" t="s">
        <v>158</v>
      </c>
    </row>
    <row r="20" spans="2:8">
      <c r="D20" s="19" t="s">
        <v>159</v>
      </c>
      <c r="E20" s="19" t="s">
        <v>419</v>
      </c>
    </row>
    <row r="21" spans="2:8">
      <c r="F21" s="19" t="s">
        <v>82</v>
      </c>
    </row>
    <row r="22" spans="2:8">
      <c r="D22" s="19" t="s">
        <v>163</v>
      </c>
    </row>
    <row r="23" spans="2:8">
      <c r="E23" s="19" t="s">
        <v>420</v>
      </c>
    </row>
    <row r="26" spans="2:8">
      <c r="B26" s="25" t="s">
        <v>210</v>
      </c>
    </row>
    <row r="27" spans="2:8">
      <c r="C27" s="19" t="s">
        <v>198</v>
      </c>
    </row>
    <row r="29" spans="2:8">
      <c r="D29" s="24" t="s">
        <v>153</v>
      </c>
      <c r="E29" s="24" t="s">
        <v>156</v>
      </c>
      <c r="F29" s="24" t="s">
        <v>153</v>
      </c>
      <c r="G29" s="24"/>
      <c r="H29" s="65" t="s">
        <v>243</v>
      </c>
    </row>
    <row r="30" spans="2:8">
      <c r="D30" s="19" t="s">
        <v>357</v>
      </c>
      <c r="E30" s="19" t="s">
        <v>199</v>
      </c>
      <c r="F30" s="19" t="s">
        <v>82</v>
      </c>
      <c r="H30" s="41">
        <v>1000000</v>
      </c>
    </row>
    <row r="31" spans="2:8">
      <c r="H31" s="41"/>
    </row>
    <row r="32" spans="2:8">
      <c r="H32" s="41"/>
    </row>
    <row r="33" spans="3:4">
      <c r="C33" s="19" t="s">
        <v>201</v>
      </c>
    </row>
    <row r="34" spans="3:4">
      <c r="C34" s="40" t="s">
        <v>202</v>
      </c>
      <c r="D34" s="19" t="s">
        <v>443</v>
      </c>
    </row>
    <row r="35" spans="3:4">
      <c r="C35" s="40" t="s">
        <v>203</v>
      </c>
      <c r="D35" s="19" t="s">
        <v>204</v>
      </c>
    </row>
    <row r="36" spans="3:4">
      <c r="C36" s="40"/>
      <c r="D36" s="19" t="s">
        <v>205</v>
      </c>
    </row>
    <row r="37" spans="3:4">
      <c r="C37" s="40" t="s">
        <v>206</v>
      </c>
      <c r="D37" s="19" t="s">
        <v>220</v>
      </c>
    </row>
    <row r="38" spans="3:4">
      <c r="C38" s="40"/>
      <c r="D38" s="19" t="s">
        <v>219</v>
      </c>
    </row>
    <row r="39" spans="3:4">
      <c r="C39" s="40" t="s">
        <v>208</v>
      </c>
      <c r="D39" s="19" t="s">
        <v>244</v>
      </c>
    </row>
  </sheetData>
  <mergeCells count="10">
    <mergeCell ref="F14:G14"/>
    <mergeCell ref="H14:K14"/>
    <mergeCell ref="F15:G15"/>
    <mergeCell ref="H15:K15"/>
    <mergeCell ref="F11:G11"/>
    <mergeCell ref="H11:K11"/>
    <mergeCell ref="F12:G12"/>
    <mergeCell ref="H12:K12"/>
    <mergeCell ref="F13:G13"/>
    <mergeCell ref="H13:K13"/>
  </mergeCells>
  <hyperlinks>
    <hyperlink ref="A1" location="ARBOL!A1" display="Volver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C16" sqref="C16:H23"/>
    </sheetView>
  </sheetViews>
  <sheetFormatPr defaultColWidth="11.5703125" defaultRowHeight="15"/>
  <cols>
    <col min="1" max="16384" width="11.5703125" style="19"/>
  </cols>
  <sheetData>
    <row r="1" spans="1:8">
      <c r="A1" s="22" t="s">
        <v>107</v>
      </c>
    </row>
    <row r="3" spans="1:8">
      <c r="B3" s="25" t="s">
        <v>81</v>
      </c>
    </row>
    <row r="4" spans="1:8">
      <c r="B4" s="25"/>
      <c r="D4" s="19" t="s">
        <v>82</v>
      </c>
    </row>
    <row r="6" spans="1:8">
      <c r="B6" s="19" t="s">
        <v>246</v>
      </c>
    </row>
    <row r="9" spans="1:8">
      <c r="B9" s="25" t="s">
        <v>210</v>
      </c>
    </row>
    <row r="10" spans="1:8">
      <c r="C10" s="19" t="s">
        <v>198</v>
      </c>
    </row>
    <row r="12" spans="1:8">
      <c r="D12" s="24" t="s">
        <v>153</v>
      </c>
      <c r="E12" s="24" t="s">
        <v>156</v>
      </c>
      <c r="F12" s="24" t="s">
        <v>153</v>
      </c>
      <c r="G12" s="24"/>
      <c r="H12" s="24" t="s">
        <v>161</v>
      </c>
    </row>
    <row r="13" spans="1:8">
      <c r="D13" s="19" t="s">
        <v>358</v>
      </c>
      <c r="E13" s="19" t="s">
        <v>199</v>
      </c>
      <c r="F13" s="19" t="s">
        <v>82</v>
      </c>
      <c r="H13" s="41">
        <v>1000000</v>
      </c>
    </row>
    <row r="14" spans="1:8">
      <c r="H14" s="41"/>
    </row>
    <row r="15" spans="1:8">
      <c r="H15" s="41"/>
    </row>
    <row r="16" spans="1:8">
      <c r="C16" s="19" t="s">
        <v>201</v>
      </c>
      <c r="H16" s="41"/>
    </row>
    <row r="17" spans="3:8">
      <c r="C17" s="40" t="s">
        <v>202</v>
      </c>
      <c r="D17" s="19" t="s">
        <v>444</v>
      </c>
      <c r="H17" s="41"/>
    </row>
    <row r="18" spans="3:8">
      <c r="C18" s="40" t="s">
        <v>203</v>
      </c>
      <c r="D18" s="19" t="s">
        <v>204</v>
      </c>
      <c r="H18" s="41"/>
    </row>
    <row r="19" spans="3:8">
      <c r="C19" s="40"/>
      <c r="D19" s="19" t="s">
        <v>205</v>
      </c>
      <c r="H19" s="41"/>
    </row>
    <row r="20" spans="3:8">
      <c r="C20" s="40" t="s">
        <v>206</v>
      </c>
      <c r="D20" s="19" t="s">
        <v>220</v>
      </c>
      <c r="H20" s="41"/>
    </row>
    <row r="21" spans="3:8">
      <c r="C21" s="40"/>
      <c r="D21" s="19" t="s">
        <v>219</v>
      </c>
    </row>
    <row r="22" spans="3:8">
      <c r="C22" s="40" t="s">
        <v>208</v>
      </c>
      <c r="D22" s="19" t="s">
        <v>244</v>
      </c>
    </row>
  </sheetData>
  <hyperlinks>
    <hyperlink ref="A1" location="ARBOL!A1" display="Volver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36"/>
  <sheetViews>
    <sheetView topLeftCell="A31" workbookViewId="0">
      <selection activeCell="D4" sqref="D4"/>
    </sheetView>
  </sheetViews>
  <sheetFormatPr defaultColWidth="11.5703125" defaultRowHeight="15"/>
  <cols>
    <col min="1" max="16384" width="11.5703125" style="19"/>
  </cols>
  <sheetData>
    <row r="1" spans="1:7">
      <c r="A1" s="22" t="s">
        <v>107</v>
      </c>
    </row>
    <row r="3" spans="1:7">
      <c r="B3" s="25" t="s">
        <v>84</v>
      </c>
    </row>
    <row r="4" spans="1:7">
      <c r="B4" s="25"/>
      <c r="D4" t="s">
        <v>85</v>
      </c>
    </row>
    <row r="5" spans="1:7">
      <c r="B5" s="25"/>
    </row>
    <row r="7" spans="1:7">
      <c r="B7" s="25" t="s">
        <v>213</v>
      </c>
    </row>
    <row r="8" spans="1:7">
      <c r="B8" s="25"/>
    </row>
    <row r="9" spans="1:7">
      <c r="B9" s="25"/>
      <c r="C9" s="19" t="s">
        <v>175</v>
      </c>
    </row>
    <row r="10" spans="1:7">
      <c r="B10" s="25"/>
      <c r="E10" t="s">
        <v>85</v>
      </c>
    </row>
    <row r="11" spans="1:7">
      <c r="B11" s="25"/>
    </row>
    <row r="12" spans="1:7">
      <c r="C12" s="19" t="s">
        <v>214</v>
      </c>
    </row>
    <row r="14" spans="1:7">
      <c r="B14" s="40" t="s">
        <v>202</v>
      </c>
      <c r="C14" s="19" t="s">
        <v>227</v>
      </c>
    </row>
    <row r="15" spans="1:7">
      <c r="G15" t="s">
        <v>85</v>
      </c>
    </row>
    <row r="17" spans="2:8">
      <c r="B17" s="40" t="s">
        <v>203</v>
      </c>
      <c r="C17" s="19" t="s">
        <v>216</v>
      </c>
    </row>
    <row r="18" spans="2:8">
      <c r="G18" s="19" t="s">
        <v>247</v>
      </c>
    </row>
    <row r="19" spans="2:8">
      <c r="G19" s="19" t="s">
        <v>218</v>
      </c>
    </row>
    <row r="22" spans="2:8">
      <c r="B22" s="25" t="s">
        <v>210</v>
      </c>
    </row>
    <row r="23" spans="2:8">
      <c r="C23" s="19" t="s">
        <v>198</v>
      </c>
    </row>
    <row r="25" spans="2:8">
      <c r="D25" s="24" t="s">
        <v>153</v>
      </c>
      <c r="E25" s="24" t="s">
        <v>156</v>
      </c>
      <c r="F25" s="24" t="s">
        <v>159</v>
      </c>
      <c r="G25" s="18"/>
      <c r="H25" s="24" t="s">
        <v>161</v>
      </c>
    </row>
    <row r="26" spans="2:8">
      <c r="D26" s="18" t="s">
        <v>359</v>
      </c>
      <c r="E26" s="18" t="s">
        <v>199</v>
      </c>
      <c r="F26" t="s">
        <v>85</v>
      </c>
      <c r="H26" s="41">
        <v>1000000</v>
      </c>
    </row>
    <row r="30" spans="2:8">
      <c r="C30" s="19" t="s">
        <v>201</v>
      </c>
      <c r="H30" s="41"/>
    </row>
    <row r="31" spans="2:8">
      <c r="C31" s="40" t="s">
        <v>202</v>
      </c>
      <c r="D31" s="19" t="s">
        <v>445</v>
      </c>
      <c r="H31" s="41"/>
    </row>
    <row r="32" spans="2:8">
      <c r="C32" s="40" t="s">
        <v>203</v>
      </c>
      <c r="D32" s="19" t="s">
        <v>204</v>
      </c>
      <c r="H32" s="41"/>
    </row>
    <row r="33" spans="3:8">
      <c r="C33" s="40"/>
      <c r="D33" s="19" t="s">
        <v>205</v>
      </c>
      <c r="H33" s="41"/>
    </row>
    <row r="34" spans="3:8">
      <c r="C34" s="40" t="s">
        <v>206</v>
      </c>
      <c r="D34" s="19" t="s">
        <v>220</v>
      </c>
      <c r="H34" s="41"/>
    </row>
    <row r="35" spans="3:8">
      <c r="C35" s="40"/>
      <c r="D35" s="19" t="s">
        <v>219</v>
      </c>
    </row>
    <row r="36" spans="3:8">
      <c r="C36" s="40" t="s">
        <v>208</v>
      </c>
      <c r="D36" s="19" t="s">
        <v>244</v>
      </c>
    </row>
  </sheetData>
  <hyperlinks>
    <hyperlink ref="A1" location="ARBOL!A1" display="Volver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46"/>
  <sheetViews>
    <sheetView workbookViewId="0"/>
  </sheetViews>
  <sheetFormatPr defaultColWidth="11.5703125" defaultRowHeight="15"/>
  <cols>
    <col min="1" max="6" width="11.5703125" style="19"/>
    <col min="7" max="7" width="36.85546875" style="19" customWidth="1"/>
    <col min="8" max="11" width="11.5703125" style="19"/>
    <col min="12" max="12" width="21.28515625" style="19" customWidth="1"/>
    <col min="13" max="16384" width="11.5703125" style="19"/>
  </cols>
  <sheetData>
    <row r="1" spans="1:12">
      <c r="A1" s="22" t="s">
        <v>107</v>
      </c>
    </row>
    <row r="3" spans="1:12">
      <c r="B3" s="25" t="s">
        <v>87</v>
      </c>
    </row>
    <row r="4" spans="1:12">
      <c r="B4" s="25"/>
      <c r="D4" s="19" t="s">
        <v>88</v>
      </c>
    </row>
    <row r="5" spans="1:12">
      <c r="B5" s="25"/>
      <c r="D5" s="19" t="s">
        <v>89</v>
      </c>
    </row>
    <row r="6" spans="1:12">
      <c r="D6" s="19" t="s">
        <v>90</v>
      </c>
    </row>
    <row r="7" spans="1:12">
      <c r="D7" s="19" t="s">
        <v>399</v>
      </c>
    </row>
    <row r="9" spans="1:12">
      <c r="B9" s="25" t="s">
        <v>212</v>
      </c>
    </row>
    <row r="11" spans="1:12">
      <c r="D11" s="19" t="s">
        <v>172</v>
      </c>
    </row>
    <row r="13" spans="1:12">
      <c r="F13" s="67" t="s">
        <v>152</v>
      </c>
      <c r="G13" s="67"/>
      <c r="H13" s="67" t="s">
        <v>153</v>
      </c>
      <c r="I13" s="67"/>
      <c r="J13" s="67"/>
      <c r="K13" s="67"/>
      <c r="L13" s="38" t="s">
        <v>243</v>
      </c>
    </row>
    <row r="14" spans="1:12">
      <c r="F14" s="66"/>
      <c r="G14" s="66"/>
      <c r="H14" s="66"/>
      <c r="I14" s="66"/>
      <c r="J14" s="66"/>
      <c r="K14" s="66"/>
      <c r="L14" s="32"/>
    </row>
    <row r="15" spans="1:12">
      <c r="F15" s="66"/>
      <c r="G15" s="66"/>
      <c r="H15" s="66"/>
      <c r="I15" s="66"/>
      <c r="J15" s="66"/>
      <c r="K15" s="66"/>
      <c r="L15" s="32"/>
    </row>
    <row r="16" spans="1:12">
      <c r="F16" s="66"/>
      <c r="G16" s="66"/>
      <c r="H16" s="66"/>
      <c r="I16" s="66"/>
      <c r="J16" s="66"/>
      <c r="K16" s="66"/>
      <c r="L16" s="32"/>
    </row>
    <row r="17" spans="2:12">
      <c r="F17" s="66"/>
      <c r="G17" s="66"/>
      <c r="H17" s="66"/>
      <c r="I17" s="66"/>
      <c r="J17" s="66"/>
      <c r="K17" s="66"/>
      <c r="L17" s="32"/>
    </row>
    <row r="20" spans="2:12">
      <c r="D20" s="24" t="s">
        <v>155</v>
      </c>
      <c r="E20" s="24" t="s">
        <v>157</v>
      </c>
    </row>
    <row r="21" spans="2:12">
      <c r="D21" s="19" t="s">
        <v>156</v>
      </c>
      <c r="E21" s="19" t="s">
        <v>158</v>
      </c>
    </row>
    <row r="22" spans="2:12">
      <c r="D22" s="19" t="s">
        <v>159</v>
      </c>
      <c r="E22" s="19" t="s">
        <v>160</v>
      </c>
    </row>
    <row r="23" spans="2:12">
      <c r="F23" s="19" t="s">
        <v>88</v>
      </c>
    </row>
    <row r="24" spans="2:12">
      <c r="F24" s="19" t="s">
        <v>89</v>
      </c>
    </row>
    <row r="25" spans="2:12">
      <c r="F25" s="19" t="s">
        <v>90</v>
      </c>
    </row>
    <row r="26" spans="2:12">
      <c r="F26" s="19" t="s">
        <v>399</v>
      </c>
    </row>
    <row r="27" spans="2:12">
      <c r="D27" s="19" t="s">
        <v>163</v>
      </c>
    </row>
    <row r="28" spans="2:12">
      <c r="E28" s="19" t="s">
        <v>420</v>
      </c>
    </row>
    <row r="31" spans="2:12">
      <c r="B31" s="25" t="s">
        <v>210</v>
      </c>
    </row>
    <row r="32" spans="2:12">
      <c r="C32" s="19" t="s">
        <v>198</v>
      </c>
    </row>
    <row r="34" spans="3:8">
      <c r="D34" s="24" t="s">
        <v>153</v>
      </c>
      <c r="E34" s="24" t="s">
        <v>156</v>
      </c>
      <c r="F34" s="24" t="s">
        <v>153</v>
      </c>
      <c r="G34" s="18"/>
      <c r="H34" s="65" t="s">
        <v>243</v>
      </c>
    </row>
    <row r="35" spans="3:8">
      <c r="D35" s="18" t="s">
        <v>360</v>
      </c>
      <c r="E35" s="19" t="s">
        <v>199</v>
      </c>
      <c r="F35" s="19" t="s">
        <v>88</v>
      </c>
      <c r="H35" s="41">
        <v>1000000</v>
      </c>
    </row>
    <row r="36" spans="3:8">
      <c r="D36" s="18" t="s">
        <v>361</v>
      </c>
      <c r="E36" s="19" t="s">
        <v>199</v>
      </c>
      <c r="F36" s="19" t="s">
        <v>89</v>
      </c>
      <c r="H36" s="41">
        <v>1000000</v>
      </c>
    </row>
    <row r="37" spans="3:8">
      <c r="D37" s="18" t="s">
        <v>362</v>
      </c>
      <c r="E37" s="19" t="s">
        <v>199</v>
      </c>
      <c r="F37" s="19" t="s">
        <v>90</v>
      </c>
      <c r="H37" s="41">
        <v>1000000</v>
      </c>
    </row>
    <row r="38" spans="3:8">
      <c r="D38" s="18" t="s">
        <v>398</v>
      </c>
      <c r="E38" s="19" t="s">
        <v>199</v>
      </c>
      <c r="F38" s="19" t="s">
        <v>399</v>
      </c>
      <c r="H38" s="41">
        <v>1000000</v>
      </c>
    </row>
    <row r="39" spans="3:8">
      <c r="H39" s="41"/>
    </row>
    <row r="40" spans="3:8">
      <c r="C40" s="19" t="s">
        <v>201</v>
      </c>
    </row>
    <row r="41" spans="3:8">
      <c r="C41" s="19" t="s">
        <v>202</v>
      </c>
      <c r="D41" s="19" t="s">
        <v>446</v>
      </c>
    </row>
    <row r="42" spans="3:8">
      <c r="C42" s="19" t="s">
        <v>203</v>
      </c>
      <c r="D42" s="19" t="s">
        <v>204</v>
      </c>
    </row>
    <row r="43" spans="3:8">
      <c r="D43" s="19" t="s">
        <v>205</v>
      </c>
    </row>
    <row r="44" spans="3:8">
      <c r="C44" s="19" t="s">
        <v>206</v>
      </c>
      <c r="D44" s="19" t="s">
        <v>220</v>
      </c>
    </row>
    <row r="45" spans="3:8">
      <c r="D45" s="19" t="s">
        <v>219</v>
      </c>
    </row>
    <row r="46" spans="3:8">
      <c r="C46" s="19" t="s">
        <v>208</v>
      </c>
      <c r="D46" s="19" t="s">
        <v>244</v>
      </c>
    </row>
  </sheetData>
  <mergeCells count="10">
    <mergeCell ref="F16:G16"/>
    <mergeCell ref="H16:K16"/>
    <mergeCell ref="F17:G17"/>
    <mergeCell ref="H17:K17"/>
    <mergeCell ref="F13:G13"/>
    <mergeCell ref="H13:K13"/>
    <mergeCell ref="F14:G14"/>
    <mergeCell ref="H14:K14"/>
    <mergeCell ref="F15:G15"/>
    <mergeCell ref="H15:K15"/>
  </mergeCells>
  <hyperlinks>
    <hyperlink ref="A1" location="ARBOL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1"/>
  <sheetViews>
    <sheetView zoomScale="110" zoomScaleNormal="110" workbookViewId="0">
      <selection activeCell="C14" sqref="C14"/>
    </sheetView>
  </sheetViews>
  <sheetFormatPr defaultColWidth="8.140625" defaultRowHeight="15"/>
  <cols>
    <col min="1" max="16384" width="8.140625" style="19"/>
  </cols>
  <sheetData>
    <row r="1" spans="1:8">
      <c r="A1" s="22" t="s">
        <v>107</v>
      </c>
    </row>
    <row r="3" spans="1:8">
      <c r="B3" s="62" t="s">
        <v>108</v>
      </c>
    </row>
    <row r="4" spans="1:8">
      <c r="C4" s="19" t="s">
        <v>193</v>
      </c>
    </row>
    <row r="5" spans="1:8">
      <c r="C5" s="19" t="s">
        <v>194</v>
      </c>
    </row>
    <row r="6" spans="1:8">
      <c r="C6" s="19" t="s">
        <v>109</v>
      </c>
    </row>
    <row r="7" spans="1:8">
      <c r="D7" s="19" t="s">
        <v>110</v>
      </c>
    </row>
    <row r="8" spans="1:8">
      <c r="H8" s="19" t="s">
        <v>111</v>
      </c>
    </row>
    <row r="9" spans="1:8">
      <c r="H9" s="19" t="s">
        <v>112</v>
      </c>
    </row>
    <row r="11" spans="1:8">
      <c r="D11" s="23" t="s">
        <v>15</v>
      </c>
      <c r="H11" s="19" t="s">
        <v>112</v>
      </c>
    </row>
    <row r="13" spans="1:8">
      <c r="D13" s="23" t="s">
        <v>42</v>
      </c>
      <c r="H13" s="19" t="s">
        <v>113</v>
      </c>
    </row>
    <row r="15" spans="1:8">
      <c r="D15" s="23" t="s">
        <v>68</v>
      </c>
      <c r="H15" s="19" t="s">
        <v>111</v>
      </c>
    </row>
    <row r="18" spans="2:7">
      <c r="B18" s="62" t="s">
        <v>114</v>
      </c>
    </row>
    <row r="19" spans="2:7">
      <c r="C19" s="19" t="s">
        <v>195</v>
      </c>
    </row>
    <row r="20" spans="2:7">
      <c r="G20" s="19" t="s">
        <v>115</v>
      </c>
    </row>
    <row r="21" spans="2:7">
      <c r="G21" s="19" t="s">
        <v>116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P207"/>
  <sheetViews>
    <sheetView topLeftCell="A127" workbookViewId="0">
      <selection activeCell="F15" sqref="F15"/>
    </sheetView>
  </sheetViews>
  <sheetFormatPr defaultColWidth="11.5703125" defaultRowHeight="15"/>
  <cols>
    <col min="1" max="6" width="11.5703125" style="19"/>
    <col min="7" max="7" width="20.7109375" style="19" customWidth="1"/>
    <col min="8" max="11" width="11.5703125" style="19"/>
    <col min="12" max="12" width="17.5703125" style="19" customWidth="1"/>
    <col min="13" max="13" width="11.5703125" style="19"/>
    <col min="14" max="14" width="16.85546875" style="19" customWidth="1"/>
    <col min="15" max="16384" width="11.5703125" style="19"/>
  </cols>
  <sheetData>
    <row r="1" spans="1:4">
      <c r="A1" s="22" t="s">
        <v>107</v>
      </c>
    </row>
    <row r="3" spans="1:4">
      <c r="B3" s="25" t="s">
        <v>400</v>
      </c>
    </row>
    <row r="4" spans="1:4">
      <c r="B4" s="25"/>
      <c r="D4" s="19" t="s">
        <v>91</v>
      </c>
    </row>
    <row r="5" spans="1:4">
      <c r="B5" s="25"/>
      <c r="D5" s="19" t="s">
        <v>92</v>
      </c>
    </row>
    <row r="6" spans="1:4">
      <c r="D6" s="19" t="s">
        <v>401</v>
      </c>
    </row>
    <row r="7" spans="1:4">
      <c r="D7" s="19" t="s">
        <v>402</v>
      </c>
    </row>
    <row r="8" spans="1:4">
      <c r="D8" s="19" t="s">
        <v>403</v>
      </c>
    </row>
    <row r="9" spans="1:4">
      <c r="D9" s="19" t="s">
        <v>404</v>
      </c>
    </row>
    <row r="10" spans="1:4">
      <c r="D10" s="19" t="s">
        <v>405</v>
      </c>
    </row>
    <row r="11" spans="1:4">
      <c r="D11" s="19" t="s">
        <v>94</v>
      </c>
    </row>
    <row r="12" spans="1:4">
      <c r="D12" s="19" t="s">
        <v>95</v>
      </c>
    </row>
    <row r="13" spans="1:4">
      <c r="D13" s="19" t="s">
        <v>96</v>
      </c>
    </row>
    <row r="14" spans="1:4">
      <c r="D14" s="19" t="s">
        <v>97</v>
      </c>
    </row>
    <row r="15" spans="1:4">
      <c r="D15" s="19" t="s">
        <v>99</v>
      </c>
    </row>
    <row r="18" spans="2:4">
      <c r="B18" s="25" t="s">
        <v>213</v>
      </c>
    </row>
    <row r="20" spans="2:4">
      <c r="B20" s="19" t="s">
        <v>175</v>
      </c>
    </row>
    <row r="21" spans="2:4">
      <c r="D21" s="19" t="s">
        <v>91</v>
      </c>
    </row>
    <row r="23" spans="2:4">
      <c r="D23" s="19" t="s">
        <v>251</v>
      </c>
    </row>
    <row r="24" spans="2:4">
      <c r="D24" s="19" t="s">
        <v>252</v>
      </c>
    </row>
    <row r="48" spans="2:4">
      <c r="B48" s="58" t="s">
        <v>118</v>
      </c>
      <c r="C48" s="58"/>
      <c r="D48" s="58"/>
    </row>
    <row r="49" spans="2:16">
      <c r="P49" s="19" t="s">
        <v>197</v>
      </c>
    </row>
    <row r="50" spans="2:16">
      <c r="B50" s="19" t="s">
        <v>124</v>
      </c>
    </row>
    <row r="51" spans="2:16">
      <c r="C51" s="19" t="s">
        <v>119</v>
      </c>
    </row>
    <row r="53" spans="2:16">
      <c r="D53" s="19" t="s">
        <v>250</v>
      </c>
    </row>
    <row r="54" spans="2:16">
      <c r="D54" s="19" t="s">
        <v>121</v>
      </c>
    </row>
    <row r="57" spans="2:16">
      <c r="B57" s="19" t="s">
        <v>125</v>
      </c>
    </row>
    <row r="58" spans="2:16">
      <c r="C58" s="19" t="s">
        <v>122</v>
      </c>
    </row>
    <row r="60" spans="2:16">
      <c r="D60" s="19" t="s">
        <v>123</v>
      </c>
    </row>
    <row r="63" spans="2:16">
      <c r="B63" s="19" t="s">
        <v>127</v>
      </c>
    </row>
    <row r="64" spans="2:16">
      <c r="C64" s="19" t="s">
        <v>128</v>
      </c>
    </row>
    <row r="66" spans="2:4">
      <c r="D66" s="19" t="s">
        <v>253</v>
      </c>
    </row>
    <row r="67" spans="2:4">
      <c r="D67" s="19" t="s">
        <v>129</v>
      </c>
    </row>
    <row r="69" spans="2:4">
      <c r="B69" s="19" t="s">
        <v>130</v>
      </c>
    </row>
    <row r="70" spans="2:4">
      <c r="C70" s="19" t="s">
        <v>131</v>
      </c>
    </row>
    <row r="72" spans="2:4">
      <c r="D72" s="19" t="s">
        <v>123</v>
      </c>
    </row>
    <row r="75" spans="2:4">
      <c r="B75" s="19" t="s">
        <v>126</v>
      </c>
    </row>
    <row r="84" spans="2:3">
      <c r="B84" s="25" t="s">
        <v>212</v>
      </c>
    </row>
    <row r="86" spans="2:3">
      <c r="B86" s="19" t="s">
        <v>175</v>
      </c>
    </row>
    <row r="87" spans="2:3">
      <c r="C87" s="19" t="s">
        <v>97</v>
      </c>
    </row>
    <row r="88" spans="2:3">
      <c r="C88" s="19" t="s">
        <v>99</v>
      </c>
    </row>
    <row r="89" spans="2:3">
      <c r="C89" s="19" t="s">
        <v>94</v>
      </c>
    </row>
    <row r="90" spans="2:3">
      <c r="C90" s="19" t="s">
        <v>95</v>
      </c>
    </row>
    <row r="91" spans="2:3">
      <c r="C91" s="19" t="s">
        <v>401</v>
      </c>
    </row>
    <row r="92" spans="2:3">
      <c r="C92" s="19" t="s">
        <v>402</v>
      </c>
    </row>
    <row r="93" spans="2:3">
      <c r="C93" s="19" t="s">
        <v>403</v>
      </c>
    </row>
    <row r="94" spans="2:3">
      <c r="C94" s="19" t="s">
        <v>404</v>
      </c>
    </row>
    <row r="95" spans="2:3">
      <c r="C95" s="19" t="s">
        <v>405</v>
      </c>
    </row>
    <row r="98" spans="4:12">
      <c r="D98" s="19" t="s">
        <v>172</v>
      </c>
    </row>
    <row r="100" spans="4:12">
      <c r="F100" s="67" t="s">
        <v>152</v>
      </c>
      <c r="G100" s="67"/>
      <c r="H100" s="67" t="s">
        <v>153</v>
      </c>
      <c r="I100" s="67"/>
      <c r="J100" s="67"/>
      <c r="K100" s="67"/>
      <c r="L100" s="45" t="s">
        <v>243</v>
      </c>
    </row>
    <row r="101" spans="4:12">
      <c r="F101" s="66"/>
      <c r="G101" s="66"/>
      <c r="H101" s="66"/>
      <c r="I101" s="66"/>
      <c r="J101" s="66"/>
      <c r="K101" s="66"/>
      <c r="L101" s="32"/>
    </row>
    <row r="102" spans="4:12">
      <c r="F102" s="66"/>
      <c r="G102" s="66"/>
      <c r="H102" s="66"/>
      <c r="I102" s="66"/>
      <c r="J102" s="66"/>
      <c r="K102" s="66"/>
      <c r="L102" s="32"/>
    </row>
    <row r="103" spans="4:12">
      <c r="F103" s="66"/>
      <c r="G103" s="66"/>
      <c r="H103" s="66"/>
      <c r="I103" s="66"/>
      <c r="J103" s="66"/>
      <c r="K103" s="66"/>
      <c r="L103" s="32"/>
    </row>
    <row r="104" spans="4:12">
      <c r="F104" s="66"/>
      <c r="G104" s="66"/>
      <c r="H104" s="66"/>
      <c r="I104" s="66"/>
      <c r="J104" s="66"/>
      <c r="K104" s="66"/>
      <c r="L104" s="32"/>
    </row>
    <row r="107" spans="4:12">
      <c r="D107" s="24" t="s">
        <v>155</v>
      </c>
      <c r="E107" s="24" t="s">
        <v>157</v>
      </c>
    </row>
    <row r="108" spans="4:12">
      <c r="D108" s="19" t="s">
        <v>156</v>
      </c>
      <c r="E108" s="19" t="s">
        <v>158</v>
      </c>
    </row>
    <row r="109" spans="4:12">
      <c r="D109" s="19" t="s">
        <v>159</v>
      </c>
      <c r="E109" s="19" t="s">
        <v>294</v>
      </c>
    </row>
    <row r="110" spans="4:12">
      <c r="F110" s="19" t="s">
        <v>97</v>
      </c>
    </row>
    <row r="111" spans="4:12">
      <c r="F111" s="19" t="s">
        <v>99</v>
      </c>
    </row>
    <row r="112" spans="4:12">
      <c r="F112" s="19" t="s">
        <v>94</v>
      </c>
    </row>
    <row r="113" spans="2:6">
      <c r="F113" s="19" t="s">
        <v>95</v>
      </c>
    </row>
    <row r="114" spans="2:6">
      <c r="F114" s="19" t="s">
        <v>401</v>
      </c>
    </row>
    <row r="115" spans="2:6">
      <c r="F115" s="19" t="s">
        <v>402</v>
      </c>
    </row>
    <row r="116" spans="2:6">
      <c r="F116" s="19" t="s">
        <v>403</v>
      </c>
    </row>
    <row r="117" spans="2:6">
      <c r="F117" s="19" t="s">
        <v>404</v>
      </c>
    </row>
    <row r="118" spans="2:6">
      <c r="F118" s="19" t="s">
        <v>405</v>
      </c>
    </row>
    <row r="120" spans="2:6">
      <c r="D120" s="19" t="s">
        <v>163</v>
      </c>
    </row>
    <row r="121" spans="2:6">
      <c r="E121" s="19" t="s">
        <v>164</v>
      </c>
    </row>
    <row r="125" spans="2:6">
      <c r="B125" s="25" t="s">
        <v>213</v>
      </c>
    </row>
    <row r="127" spans="2:6">
      <c r="B127" s="19" t="s">
        <v>175</v>
      </c>
    </row>
    <row r="128" spans="2:6">
      <c r="D128" s="19" t="s">
        <v>96</v>
      </c>
    </row>
    <row r="130" spans="4:4">
      <c r="D130" s="19" t="s">
        <v>256</v>
      </c>
    </row>
    <row r="155" spans="2:5">
      <c r="B155" s="25" t="s">
        <v>259</v>
      </c>
    </row>
    <row r="157" spans="2:5">
      <c r="B157" s="19" t="s">
        <v>175</v>
      </c>
    </row>
    <row r="158" spans="2:5">
      <c r="C158" s="19" t="s">
        <v>92</v>
      </c>
    </row>
    <row r="159" spans="2:5">
      <c r="E159" s="19" t="s">
        <v>257</v>
      </c>
    </row>
    <row r="161" spans="6:14">
      <c r="H161" s="67" t="s">
        <v>152</v>
      </c>
      <c r="I161" s="67"/>
      <c r="J161" s="67" t="s">
        <v>153</v>
      </c>
      <c r="K161" s="67"/>
      <c r="L161" s="67"/>
      <c r="M161" s="67"/>
      <c r="N161" s="45" t="s">
        <v>243</v>
      </c>
    </row>
    <row r="162" spans="6:14">
      <c r="H162" s="66"/>
      <c r="I162" s="66"/>
      <c r="J162" s="66"/>
      <c r="K162" s="66"/>
      <c r="L162" s="66"/>
      <c r="M162" s="66"/>
      <c r="N162" s="32"/>
    </row>
    <row r="163" spans="6:14">
      <c r="H163" s="66"/>
      <c r="I163" s="66"/>
      <c r="J163" s="66"/>
      <c r="K163" s="66"/>
      <c r="L163" s="66"/>
      <c r="M163" s="66"/>
      <c r="N163" s="32"/>
    </row>
    <row r="164" spans="6:14">
      <c r="H164" s="66"/>
      <c r="I164" s="66"/>
      <c r="J164" s="66"/>
      <c r="K164" s="66"/>
      <c r="L164" s="66"/>
      <c r="M164" s="66"/>
      <c r="N164" s="32"/>
    </row>
    <row r="165" spans="6:14">
      <c r="H165" s="66"/>
      <c r="I165" s="66"/>
      <c r="J165" s="66"/>
      <c r="K165" s="66"/>
      <c r="L165" s="66"/>
      <c r="M165" s="66"/>
      <c r="N165" s="32"/>
    </row>
    <row r="168" spans="6:14">
      <c r="F168" s="24" t="s">
        <v>155</v>
      </c>
      <c r="G168" s="24" t="s">
        <v>157</v>
      </c>
    </row>
    <row r="169" spans="6:14">
      <c r="F169" s="19" t="s">
        <v>156</v>
      </c>
      <c r="G169" s="42">
        <v>43830</v>
      </c>
    </row>
    <row r="170" spans="6:14">
      <c r="F170" s="19" t="s">
        <v>159</v>
      </c>
      <c r="G170" s="19" t="s">
        <v>160</v>
      </c>
    </row>
    <row r="171" spans="6:14">
      <c r="H171" s="19" t="s">
        <v>92</v>
      </c>
    </row>
    <row r="172" spans="6:14" ht="1.1499999999999999" customHeight="1"/>
    <row r="173" spans="6:14" hidden="1"/>
    <row r="174" spans="6:14" hidden="1"/>
    <row r="175" spans="6:14">
      <c r="F175" s="19" t="s">
        <v>163</v>
      </c>
    </row>
    <row r="176" spans="6:14">
      <c r="G176" s="19" t="s">
        <v>420</v>
      </c>
    </row>
    <row r="178" spans="2:9">
      <c r="C178" s="19" t="s">
        <v>258</v>
      </c>
    </row>
    <row r="182" spans="2:9">
      <c r="B182" s="25" t="s">
        <v>210</v>
      </c>
    </row>
    <row r="183" spans="2:9">
      <c r="C183" s="19" t="s">
        <v>198</v>
      </c>
    </row>
    <row r="185" spans="2:9">
      <c r="D185" s="24" t="s">
        <v>153</v>
      </c>
      <c r="E185" s="24" t="s">
        <v>156</v>
      </c>
      <c r="F185" s="24" t="s">
        <v>153</v>
      </c>
      <c r="G185" s="18"/>
      <c r="H185" s="65" t="s">
        <v>243</v>
      </c>
    </row>
    <row r="186" spans="2:9">
      <c r="D186" s="18" t="s">
        <v>363</v>
      </c>
      <c r="E186" s="19" t="s">
        <v>199</v>
      </c>
      <c r="F186" t="s">
        <v>91</v>
      </c>
      <c r="H186" s="41">
        <v>1000000</v>
      </c>
    </row>
    <row r="187" spans="2:9">
      <c r="D187" s="18" t="s">
        <v>364</v>
      </c>
      <c r="E187" s="19" t="s">
        <v>199</v>
      </c>
      <c r="F187" t="s">
        <v>92</v>
      </c>
      <c r="H187" s="41">
        <v>1000000</v>
      </c>
    </row>
    <row r="188" spans="2:9">
      <c r="D188" s="18" t="s">
        <v>406</v>
      </c>
      <c r="E188" s="19" t="s">
        <v>199</v>
      </c>
      <c r="F188" s="27" t="s">
        <v>401</v>
      </c>
      <c r="G188" s="27"/>
      <c r="H188" s="59">
        <v>1000000</v>
      </c>
      <c r="I188" s="27"/>
    </row>
    <row r="189" spans="2:9">
      <c r="D189" s="18" t="s">
        <v>407</v>
      </c>
      <c r="E189" s="19" t="s">
        <v>199</v>
      </c>
      <c r="F189" s="27" t="s">
        <v>402</v>
      </c>
      <c r="G189" s="27"/>
      <c r="H189" s="59">
        <v>1000000</v>
      </c>
      <c r="I189" s="27"/>
    </row>
    <row r="190" spans="2:9">
      <c r="D190" s="18" t="s">
        <v>408</v>
      </c>
      <c r="E190" s="19" t="s">
        <v>199</v>
      </c>
      <c r="F190" s="27" t="s">
        <v>403</v>
      </c>
      <c r="G190" s="27"/>
      <c r="H190" s="59">
        <v>1000000</v>
      </c>
      <c r="I190" s="27"/>
    </row>
    <row r="191" spans="2:9">
      <c r="D191" s="18" t="s">
        <v>409</v>
      </c>
      <c r="E191" s="19" t="s">
        <v>199</v>
      </c>
      <c r="F191" s="27" t="s">
        <v>404</v>
      </c>
      <c r="G191" s="27"/>
      <c r="H191" s="59">
        <v>1000000</v>
      </c>
      <c r="I191" s="27"/>
    </row>
    <row r="192" spans="2:9">
      <c r="D192" s="18" t="s">
        <v>410</v>
      </c>
      <c r="E192" s="19" t="s">
        <v>199</v>
      </c>
      <c r="F192" s="27" t="s">
        <v>405</v>
      </c>
      <c r="G192" s="27"/>
      <c r="H192" s="59">
        <v>1000000</v>
      </c>
      <c r="I192" s="27"/>
    </row>
    <row r="193" spans="3:9">
      <c r="D193" s="18" t="s">
        <v>365</v>
      </c>
      <c r="E193" s="19" t="s">
        <v>199</v>
      </c>
      <c r="F193" s="27" t="s">
        <v>94</v>
      </c>
      <c r="G193" s="27"/>
      <c r="H193" s="59">
        <v>1000000</v>
      </c>
      <c r="I193" s="27"/>
    </row>
    <row r="194" spans="3:9">
      <c r="D194" s="18" t="s">
        <v>366</v>
      </c>
      <c r="E194" s="19" t="s">
        <v>199</v>
      </c>
      <c r="F194" s="27" t="s">
        <v>95</v>
      </c>
      <c r="G194" s="27"/>
      <c r="H194" s="59">
        <v>1000000</v>
      </c>
      <c r="I194" s="27"/>
    </row>
    <row r="195" spans="3:9">
      <c r="D195" s="18" t="s">
        <v>367</v>
      </c>
      <c r="E195" s="19" t="s">
        <v>199</v>
      </c>
      <c r="F195" s="27" t="s">
        <v>96</v>
      </c>
      <c r="G195" s="27"/>
      <c r="H195" s="59">
        <v>1000000</v>
      </c>
      <c r="I195" s="27"/>
    </row>
    <row r="196" spans="3:9">
      <c r="D196" s="18" t="s">
        <v>368</v>
      </c>
      <c r="E196" s="19" t="s">
        <v>199</v>
      </c>
      <c r="F196" s="27" t="s">
        <v>97</v>
      </c>
      <c r="G196" s="27"/>
      <c r="H196" s="59">
        <v>1000000</v>
      </c>
      <c r="I196" s="27"/>
    </row>
    <row r="197" spans="3:9">
      <c r="D197" s="18" t="s">
        <v>369</v>
      </c>
      <c r="E197" s="19" t="s">
        <v>199</v>
      </c>
      <c r="F197" s="27" t="s">
        <v>99</v>
      </c>
      <c r="G197" s="27"/>
      <c r="H197" s="59">
        <v>1000000</v>
      </c>
      <c r="I197" s="27"/>
    </row>
    <row r="198" spans="3:9">
      <c r="F198" s="27"/>
      <c r="G198" s="27"/>
      <c r="H198" s="59"/>
      <c r="I198" s="27"/>
    </row>
    <row r="199" spans="3:9">
      <c r="H199" s="41"/>
    </row>
    <row r="200" spans="3:9">
      <c r="H200" s="41"/>
    </row>
    <row r="201" spans="3:9">
      <c r="C201" s="19" t="s">
        <v>201</v>
      </c>
    </row>
    <row r="202" spans="3:9">
      <c r="C202" s="19" t="s">
        <v>202</v>
      </c>
      <c r="D202" s="19" t="s">
        <v>261</v>
      </c>
    </row>
    <row r="203" spans="3:9">
      <c r="C203" s="19" t="s">
        <v>203</v>
      </c>
      <c r="D203" s="19" t="s">
        <v>204</v>
      </c>
    </row>
    <row r="204" spans="3:9">
      <c r="D204" s="19" t="s">
        <v>205</v>
      </c>
    </row>
    <row r="205" spans="3:9">
      <c r="C205" s="19" t="s">
        <v>206</v>
      </c>
      <c r="D205" s="19" t="s">
        <v>220</v>
      </c>
    </row>
    <row r="206" spans="3:9">
      <c r="D206" s="19" t="s">
        <v>219</v>
      </c>
    </row>
    <row r="207" spans="3:9">
      <c r="C207" s="19" t="s">
        <v>208</v>
      </c>
      <c r="D207" s="19" t="s">
        <v>244</v>
      </c>
    </row>
  </sheetData>
  <mergeCells count="20">
    <mergeCell ref="H100:K100"/>
    <mergeCell ref="H101:K101"/>
    <mergeCell ref="H102:K102"/>
    <mergeCell ref="H103:K103"/>
    <mergeCell ref="H104:K104"/>
    <mergeCell ref="F100:G100"/>
    <mergeCell ref="F101:G101"/>
    <mergeCell ref="F102:G102"/>
    <mergeCell ref="F103:G103"/>
    <mergeCell ref="F104:G104"/>
    <mergeCell ref="H164:I164"/>
    <mergeCell ref="J164:M164"/>
    <mergeCell ref="H165:I165"/>
    <mergeCell ref="J165:M165"/>
    <mergeCell ref="H161:I161"/>
    <mergeCell ref="J161:M161"/>
    <mergeCell ref="H162:I162"/>
    <mergeCell ref="J162:M162"/>
    <mergeCell ref="H163:I163"/>
    <mergeCell ref="J163:M163"/>
  </mergeCells>
  <hyperlinks>
    <hyperlink ref="A1" location="ARBOL!A1" display="Volver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13" sqref="D13"/>
    </sheetView>
  </sheetViews>
  <sheetFormatPr defaultColWidth="11.5703125" defaultRowHeight="15"/>
  <cols>
    <col min="1" max="16384" width="11.5703125" style="47"/>
  </cols>
  <sheetData>
    <row r="1" spans="1:4">
      <c r="A1" s="46" t="s">
        <v>107</v>
      </c>
    </row>
    <row r="3" spans="1:4">
      <c r="B3" s="47" t="s">
        <v>372</v>
      </c>
    </row>
    <row r="5" spans="1:4">
      <c r="B5" s="47" t="s">
        <v>373</v>
      </c>
    </row>
    <row r="8" spans="1:4">
      <c r="B8" s="47" t="s">
        <v>375</v>
      </c>
    </row>
    <row r="9" spans="1:4">
      <c r="D9" s="47" t="s">
        <v>376</v>
      </c>
    </row>
    <row r="10" spans="1:4">
      <c r="D10" s="47" t="s">
        <v>377</v>
      </c>
    </row>
    <row r="11" spans="1:4">
      <c r="D11" s="47" t="s">
        <v>378</v>
      </c>
    </row>
    <row r="12" spans="1:4">
      <c r="D12" s="47" t="s">
        <v>379</v>
      </c>
    </row>
    <row r="13" spans="1:4">
      <c r="D13" s="47" t="s">
        <v>381</v>
      </c>
    </row>
    <row r="14" spans="1:4">
      <c r="D14" s="47" t="s">
        <v>380</v>
      </c>
    </row>
  </sheetData>
  <hyperlinks>
    <hyperlink ref="A1" location="ARBOL!A1" display="Volver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B3" sqref="B3"/>
    </sheetView>
  </sheetViews>
  <sheetFormatPr defaultColWidth="11.5703125" defaultRowHeight="15"/>
  <cols>
    <col min="1" max="1" width="11.5703125" style="27"/>
    <col min="2" max="2" width="94" style="27" bestFit="1" customWidth="1"/>
    <col min="3" max="16384" width="11.5703125" style="27"/>
  </cols>
  <sheetData>
    <row r="2" spans="1:6">
      <c r="B2" s="29" t="s">
        <v>374</v>
      </c>
    </row>
    <row r="4" spans="1:6">
      <c r="F4" s="29" t="s">
        <v>148</v>
      </c>
    </row>
    <row r="5" spans="1:6">
      <c r="B5" s="27" t="s">
        <v>132</v>
      </c>
    </row>
    <row r="6" spans="1:6">
      <c r="B6" s="27" t="s">
        <v>133</v>
      </c>
      <c r="D6" s="27">
        <v>0</v>
      </c>
    </row>
    <row r="7" spans="1:6">
      <c r="A7" s="28" t="s">
        <v>117</v>
      </c>
      <c r="B7" s="27" t="s">
        <v>5</v>
      </c>
      <c r="C7" s="27">
        <v>0</v>
      </c>
      <c r="F7" s="27" t="s">
        <v>147</v>
      </c>
    </row>
    <row r="8" spans="1:6">
      <c r="A8" s="37"/>
      <c r="B8" s="27" t="s">
        <v>134</v>
      </c>
      <c r="C8" s="27">
        <v>0</v>
      </c>
      <c r="F8" s="27" t="s">
        <v>187</v>
      </c>
    </row>
    <row r="9" spans="1:6">
      <c r="A9" s="28" t="s">
        <v>180</v>
      </c>
      <c r="B9" s="27" t="s">
        <v>36</v>
      </c>
      <c r="C9" s="27">
        <v>0</v>
      </c>
      <c r="F9" s="27" t="s">
        <v>192</v>
      </c>
    </row>
    <row r="10" spans="1:6">
      <c r="A10" s="36" t="s">
        <v>169</v>
      </c>
      <c r="B10" s="27" t="s">
        <v>135</v>
      </c>
      <c r="C10" s="27">
        <v>0</v>
      </c>
      <c r="F10" s="27" t="s">
        <v>173</v>
      </c>
    </row>
    <row r="11" spans="1:6">
      <c r="A11" s="36" t="s">
        <v>178</v>
      </c>
      <c r="B11" s="27" t="s">
        <v>136</v>
      </c>
      <c r="C11" s="27">
        <v>0</v>
      </c>
      <c r="F11" s="27" t="s">
        <v>173</v>
      </c>
    </row>
    <row r="12" spans="1:6">
      <c r="A12" s="36" t="s">
        <v>183</v>
      </c>
      <c r="B12" s="27" t="s">
        <v>137</v>
      </c>
      <c r="C12" s="27">
        <v>0</v>
      </c>
      <c r="F12" s="27" t="s">
        <v>173</v>
      </c>
    </row>
    <row r="14" spans="1:6">
      <c r="B14" s="27" t="s">
        <v>138</v>
      </c>
      <c r="D14" s="27">
        <v>0</v>
      </c>
    </row>
    <row r="15" spans="1:6">
      <c r="A15" s="36" t="s">
        <v>221</v>
      </c>
      <c r="B15" s="27" t="s">
        <v>139</v>
      </c>
      <c r="C15" s="27">
        <v>0</v>
      </c>
      <c r="F15" s="27" t="s">
        <v>173</v>
      </c>
    </row>
    <row r="16" spans="1:6">
      <c r="A16" s="36" t="s">
        <v>224</v>
      </c>
      <c r="B16" s="27" t="s">
        <v>140</v>
      </c>
      <c r="C16" s="27">
        <v>0</v>
      </c>
      <c r="F16" s="27" t="s">
        <v>173</v>
      </c>
    </row>
    <row r="17" spans="1:6">
      <c r="A17" s="36" t="s">
        <v>223</v>
      </c>
      <c r="B17" s="27" t="s">
        <v>141</v>
      </c>
      <c r="C17" s="27">
        <v>0</v>
      </c>
      <c r="F17" s="27" t="s">
        <v>173</v>
      </c>
    </row>
    <row r="18" spans="1:6">
      <c r="A18" s="36" t="s">
        <v>224</v>
      </c>
      <c r="B18" s="27" t="s">
        <v>142</v>
      </c>
      <c r="C18" s="27">
        <v>0</v>
      </c>
      <c r="F18" s="27" t="s">
        <v>173</v>
      </c>
    </row>
    <row r="19" spans="1:6">
      <c r="A19" s="43" t="s">
        <v>260</v>
      </c>
      <c r="B19" s="27" t="s">
        <v>143</v>
      </c>
      <c r="C19" s="27">
        <v>0</v>
      </c>
      <c r="F19" s="27" t="s">
        <v>192</v>
      </c>
    </row>
    <row r="20" spans="1:6">
      <c r="A20" s="36" t="s">
        <v>260</v>
      </c>
      <c r="B20" s="27" t="s">
        <v>144</v>
      </c>
      <c r="C20" s="27">
        <v>0</v>
      </c>
      <c r="F20" s="27" t="s">
        <v>173</v>
      </c>
    </row>
    <row r="22" spans="1:6">
      <c r="B22" s="27" t="s">
        <v>145</v>
      </c>
      <c r="D22" s="27">
        <v>0</v>
      </c>
    </row>
    <row r="23" spans="1:6">
      <c r="B23" s="27" t="s">
        <v>146</v>
      </c>
    </row>
  </sheetData>
  <hyperlinks>
    <hyperlink ref="A7" location="'I1'!A1" display="I1"/>
    <hyperlink ref="A10" location="'I4'!A1" display="I4"/>
    <hyperlink ref="A11" location="'I8'!A1" display="I4"/>
    <hyperlink ref="A12" location="'I12'!A1" display="I12"/>
    <hyperlink ref="A9" location="'I9'!A1" display="I9"/>
    <hyperlink ref="A15" location="'E1'!A1" display="E1"/>
    <hyperlink ref="A17" location="'E2'!A1" display="E2"/>
    <hyperlink ref="A18" location="'E3'!A1" display="E3"/>
    <hyperlink ref="A16" location="'E3'!A1" display="E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9"/>
  <sheetViews>
    <sheetView topLeftCell="A91" workbookViewId="0">
      <selection activeCell="B3" sqref="B3"/>
    </sheetView>
  </sheetViews>
  <sheetFormatPr defaultColWidth="11.5703125" defaultRowHeight="15"/>
  <cols>
    <col min="1" max="16384" width="11.5703125" style="19"/>
  </cols>
  <sheetData>
    <row r="1" spans="1:2">
      <c r="A1" s="22" t="s">
        <v>107</v>
      </c>
    </row>
    <row r="3" spans="1:2">
      <c r="B3" s="2" t="s">
        <v>6</v>
      </c>
    </row>
    <row r="5" spans="1:2">
      <c r="B5" s="19" t="s">
        <v>196</v>
      </c>
    </row>
    <row r="29" spans="2:16">
      <c r="B29" s="44" t="s">
        <v>118</v>
      </c>
      <c r="C29" s="39"/>
      <c r="D29" s="39"/>
    </row>
    <row r="30" spans="2:16">
      <c r="P30" s="19" t="s">
        <v>197</v>
      </c>
    </row>
    <row r="31" spans="2:16">
      <c r="B31" s="19" t="s">
        <v>266</v>
      </c>
    </row>
    <row r="32" spans="2:16">
      <c r="C32" s="19" t="s">
        <v>119</v>
      </c>
    </row>
    <row r="34" spans="2:4">
      <c r="D34" s="19" t="s">
        <v>120</v>
      </c>
    </row>
    <row r="35" spans="2:4">
      <c r="D35" s="19" t="s">
        <v>121</v>
      </c>
    </row>
    <row r="38" spans="2:4">
      <c r="B38" s="19" t="s">
        <v>267</v>
      </c>
    </row>
    <row r="39" spans="2:4">
      <c r="C39" s="19" t="s">
        <v>122</v>
      </c>
    </row>
    <row r="41" spans="2:4">
      <c r="D41" s="19" t="s">
        <v>123</v>
      </c>
    </row>
    <row r="44" spans="2:4">
      <c r="B44" s="19" t="s">
        <v>268</v>
      </c>
    </row>
    <row r="45" spans="2:4">
      <c r="C45" s="19" t="s">
        <v>128</v>
      </c>
    </row>
    <row r="47" spans="2:4">
      <c r="D47" s="19" t="s">
        <v>120</v>
      </c>
    </row>
    <row r="48" spans="2:4">
      <c r="D48" s="19" t="s">
        <v>129</v>
      </c>
    </row>
    <row r="50" spans="2:4">
      <c r="B50" s="19" t="s">
        <v>269</v>
      </c>
    </row>
    <row r="51" spans="2:4">
      <c r="C51" s="19" t="s">
        <v>131</v>
      </c>
    </row>
    <row r="53" spans="2:4">
      <c r="D53" s="19" t="s">
        <v>123</v>
      </c>
    </row>
    <row r="56" spans="2:4">
      <c r="B56" s="19" t="s">
        <v>126</v>
      </c>
    </row>
    <row r="60" spans="2:4">
      <c r="B60" s="19" t="s">
        <v>270</v>
      </c>
    </row>
    <row r="61" spans="2:4">
      <c r="C61" s="19" t="s">
        <v>271</v>
      </c>
    </row>
    <row r="62" spans="2:4">
      <c r="C62" s="19" t="s">
        <v>272</v>
      </c>
    </row>
    <row r="63" spans="2:4">
      <c r="C63" s="19" t="s">
        <v>273</v>
      </c>
    </row>
    <row r="64" spans="2:4">
      <c r="C64" s="19" t="s">
        <v>274</v>
      </c>
    </row>
    <row r="66" spans="3:11">
      <c r="C66" s="31" t="s">
        <v>286</v>
      </c>
    </row>
    <row r="67" spans="3:11">
      <c r="D67" s="19" t="s">
        <v>275</v>
      </c>
      <c r="E67" s="19" t="s">
        <v>276</v>
      </c>
      <c r="F67" s="19">
        <v>300</v>
      </c>
      <c r="H67" s="19" t="s">
        <v>279</v>
      </c>
      <c r="J67" s="19">
        <f>F69</f>
        <v>357</v>
      </c>
    </row>
    <row r="68" spans="3:11">
      <c r="E68" s="19" t="s">
        <v>277</v>
      </c>
      <c r="F68" s="19">
        <f>F67*19%</f>
        <v>57</v>
      </c>
      <c r="I68" s="19" t="s">
        <v>280</v>
      </c>
      <c r="K68" s="19">
        <f>F67</f>
        <v>300</v>
      </c>
    </row>
    <row r="69" spans="3:11">
      <c r="E69" s="19" t="s">
        <v>278</v>
      </c>
      <c r="F69" s="19">
        <f>F67+F68</f>
        <v>357</v>
      </c>
      <c r="I69" s="19" t="s">
        <v>281</v>
      </c>
      <c r="K69" s="19">
        <f>F68</f>
        <v>57</v>
      </c>
    </row>
    <row r="72" spans="3:11">
      <c r="D72" s="19" t="s">
        <v>282</v>
      </c>
      <c r="H72" s="19" t="s">
        <v>283</v>
      </c>
      <c r="J72" s="19">
        <v>307</v>
      </c>
    </row>
    <row r="73" spans="3:11">
      <c r="I73" s="19" t="s">
        <v>279</v>
      </c>
      <c r="K73" s="19">
        <v>307</v>
      </c>
    </row>
    <row r="76" spans="3:11">
      <c r="C76" s="19" t="s">
        <v>284</v>
      </c>
      <c r="G76" s="19">
        <f>J72</f>
        <v>307</v>
      </c>
    </row>
    <row r="77" spans="3:11">
      <c r="C77" s="19" t="s">
        <v>285</v>
      </c>
      <c r="G77" s="19">
        <f>J72</f>
        <v>307</v>
      </c>
    </row>
    <row r="78" spans="3:11">
      <c r="C78" s="19" t="s">
        <v>289</v>
      </c>
      <c r="G78" s="19">
        <f>MIN(G77,K68)</f>
        <v>300</v>
      </c>
    </row>
    <row r="79" spans="3:11">
      <c r="C79" s="19" t="s">
        <v>292</v>
      </c>
    </row>
    <row r="81" spans="3:11">
      <c r="C81" s="31" t="s">
        <v>287</v>
      </c>
    </row>
    <row r="82" spans="3:11">
      <c r="D82" s="19" t="s">
        <v>275</v>
      </c>
      <c r="E82" s="19" t="s">
        <v>276</v>
      </c>
      <c r="F82" s="19">
        <v>300</v>
      </c>
      <c r="H82" s="19" t="s">
        <v>279</v>
      </c>
      <c r="J82" s="19">
        <f>F84</f>
        <v>357</v>
      </c>
    </row>
    <row r="83" spans="3:11">
      <c r="E83" s="19" t="s">
        <v>277</v>
      </c>
      <c r="F83" s="19">
        <f>F82*19%</f>
        <v>57</v>
      </c>
      <c r="I83" s="19" t="s">
        <v>280</v>
      </c>
      <c r="K83" s="19">
        <f>F82</f>
        <v>300</v>
      </c>
    </row>
    <row r="84" spans="3:11">
      <c r="E84" s="19" t="s">
        <v>278</v>
      </c>
      <c r="F84" s="19">
        <f>F82+F83</f>
        <v>357</v>
      </c>
      <c r="I84" s="19" t="s">
        <v>281</v>
      </c>
      <c r="K84" s="19">
        <f>F83</f>
        <v>57</v>
      </c>
    </row>
    <row r="87" spans="3:11">
      <c r="D87" s="19" t="s">
        <v>288</v>
      </c>
      <c r="H87" s="19" t="s">
        <v>283</v>
      </c>
      <c r="J87" s="19">
        <v>200</v>
      </c>
    </row>
    <row r="88" spans="3:11">
      <c r="I88" s="19" t="s">
        <v>279</v>
      </c>
      <c r="K88" s="19">
        <v>200</v>
      </c>
    </row>
    <row r="91" spans="3:11">
      <c r="C91" s="19" t="s">
        <v>284</v>
      </c>
      <c r="G91" s="19">
        <f>J87</f>
        <v>200</v>
      </c>
    </row>
    <row r="92" spans="3:11">
      <c r="C92" s="19" t="s">
        <v>285</v>
      </c>
      <c r="G92" s="19">
        <f>J87</f>
        <v>200</v>
      </c>
    </row>
    <row r="93" spans="3:11">
      <c r="C93" s="19" t="s">
        <v>289</v>
      </c>
      <c r="G93" s="19">
        <f>MIN(G92,K83)</f>
        <v>200</v>
      </c>
    </row>
    <row r="94" spans="3:11">
      <c r="C94" s="19" t="s">
        <v>290</v>
      </c>
    </row>
    <row r="95" spans="3:11">
      <c r="C95" s="19" t="s">
        <v>370</v>
      </c>
    </row>
    <row r="97" spans="2:8">
      <c r="B97" s="25" t="s">
        <v>210</v>
      </c>
    </row>
    <row r="98" spans="2:8">
      <c r="C98" s="19" t="s">
        <v>198</v>
      </c>
    </row>
    <row r="100" spans="2:8">
      <c r="D100" s="24" t="s">
        <v>159</v>
      </c>
      <c r="E100" s="24" t="s">
        <v>156</v>
      </c>
      <c r="F100" s="24" t="s">
        <v>159</v>
      </c>
      <c r="G100" s="24"/>
      <c r="H100" s="24" t="s">
        <v>161</v>
      </c>
    </row>
    <row r="101" spans="2:8">
      <c r="D101" s="18" t="s">
        <v>302</v>
      </c>
      <c r="E101" s="18" t="s">
        <v>199</v>
      </c>
      <c r="F101" s="19" t="s">
        <v>200</v>
      </c>
      <c r="H101" s="41">
        <v>1000000</v>
      </c>
    </row>
    <row r="103" spans="2:8">
      <c r="C103" s="19" t="s">
        <v>201</v>
      </c>
    </row>
    <row r="104" spans="2:8">
      <c r="C104" s="40" t="s">
        <v>202</v>
      </c>
      <c r="D104" s="19" t="s">
        <v>416</v>
      </c>
    </row>
    <row r="105" spans="2:8">
      <c r="C105" s="40" t="s">
        <v>203</v>
      </c>
      <c r="D105" s="19" t="s">
        <v>204</v>
      </c>
    </row>
    <row r="106" spans="2:8">
      <c r="C106" s="40"/>
      <c r="D106" s="19" t="s">
        <v>205</v>
      </c>
    </row>
    <row r="107" spans="2:8">
      <c r="C107" s="40" t="s">
        <v>206</v>
      </c>
      <c r="D107" s="19" t="s">
        <v>220</v>
      </c>
    </row>
    <row r="108" spans="2:8">
      <c r="C108" s="40"/>
      <c r="D108" s="19" t="s">
        <v>207</v>
      </c>
    </row>
    <row r="109" spans="2:8">
      <c r="C109" s="40" t="s">
        <v>208</v>
      </c>
      <c r="D109" s="19" t="s">
        <v>209</v>
      </c>
    </row>
  </sheetData>
  <hyperlinks>
    <hyperlink ref="A1" location="ARBOL!A1" display="Volver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6"/>
  <sheetViews>
    <sheetView topLeftCell="A22" workbookViewId="0">
      <selection activeCell="C31" sqref="C31:C36"/>
    </sheetView>
  </sheetViews>
  <sheetFormatPr defaultColWidth="11.5703125" defaultRowHeight="15"/>
  <cols>
    <col min="1" max="11" width="11.5703125" style="19"/>
    <col min="12" max="12" width="19.7109375" style="19" customWidth="1"/>
    <col min="13" max="16384" width="11.5703125" style="19"/>
  </cols>
  <sheetData>
    <row r="1" spans="1:12">
      <c r="A1" s="22" t="s">
        <v>107</v>
      </c>
    </row>
    <row r="3" spans="1:12">
      <c r="B3" s="25" t="s">
        <v>382</v>
      </c>
    </row>
    <row r="4" spans="1:12">
      <c r="B4" s="25"/>
    </row>
    <row r="5" spans="1:12">
      <c r="B5" s="25" t="s">
        <v>212</v>
      </c>
    </row>
    <row r="6" spans="1:12">
      <c r="E6" s="19" t="s">
        <v>172</v>
      </c>
    </row>
    <row r="8" spans="1:12">
      <c r="F8" s="67" t="s">
        <v>152</v>
      </c>
      <c r="G8" s="67"/>
      <c r="H8" s="67" t="s">
        <v>153</v>
      </c>
      <c r="I8" s="67"/>
      <c r="J8" s="67"/>
      <c r="K8" s="67"/>
      <c r="L8" s="45" t="s">
        <v>154</v>
      </c>
    </row>
    <row r="9" spans="1:12">
      <c r="F9" s="66"/>
      <c r="G9" s="66"/>
      <c r="H9" s="66"/>
      <c r="I9" s="66"/>
      <c r="J9" s="66"/>
      <c r="K9" s="66"/>
      <c r="L9" s="32"/>
    </row>
    <row r="10" spans="1:12">
      <c r="F10" s="66"/>
      <c r="G10" s="66"/>
      <c r="H10" s="66"/>
      <c r="I10" s="66"/>
      <c r="J10" s="66"/>
      <c r="K10" s="66"/>
      <c r="L10" s="32"/>
    </row>
    <row r="11" spans="1:12">
      <c r="F11" s="66"/>
      <c r="G11" s="66"/>
      <c r="H11" s="66"/>
      <c r="I11" s="66"/>
      <c r="J11" s="66"/>
      <c r="K11" s="66"/>
      <c r="L11" s="32"/>
    </row>
    <row r="12" spans="1:12">
      <c r="F12" s="66"/>
      <c r="G12" s="66"/>
      <c r="H12" s="66"/>
      <c r="I12" s="66"/>
      <c r="J12" s="66"/>
      <c r="K12" s="66"/>
      <c r="L12" s="32"/>
    </row>
    <row r="15" spans="1:12">
      <c r="D15" s="24" t="s">
        <v>155</v>
      </c>
      <c r="E15" s="24" t="s">
        <v>157</v>
      </c>
    </row>
    <row r="16" spans="1:12">
      <c r="D16" s="19" t="s">
        <v>156</v>
      </c>
      <c r="E16" s="19" t="s">
        <v>158</v>
      </c>
    </row>
    <row r="17" spans="2:8">
      <c r="D17" s="19" t="s">
        <v>159</v>
      </c>
      <c r="E17" s="19" t="s">
        <v>419</v>
      </c>
    </row>
    <row r="18" spans="2:8">
      <c r="F18" s="19" t="s">
        <v>382</v>
      </c>
    </row>
    <row r="20" spans="2:8">
      <c r="D20" s="19" t="s">
        <v>163</v>
      </c>
    </row>
    <row r="21" spans="2:8">
      <c r="E21" s="19" t="s">
        <v>417</v>
      </c>
    </row>
    <row r="24" spans="2:8">
      <c r="B24" s="25" t="s">
        <v>210</v>
      </c>
    </row>
    <row r="25" spans="2:8">
      <c r="C25" s="19" t="s">
        <v>198</v>
      </c>
    </row>
    <row r="27" spans="2:8">
      <c r="D27" s="24" t="s">
        <v>159</v>
      </c>
      <c r="E27" s="24" t="s">
        <v>156</v>
      </c>
      <c r="F27" s="24" t="s">
        <v>153</v>
      </c>
      <c r="G27" s="18"/>
      <c r="H27" s="24" t="s">
        <v>161</v>
      </c>
    </row>
    <row r="28" spans="2:8">
      <c r="D28" s="18" t="s">
        <v>385</v>
      </c>
      <c r="E28" s="19" t="s">
        <v>199</v>
      </c>
      <c r="F28" s="19" t="s">
        <v>384</v>
      </c>
      <c r="H28" s="41">
        <v>1000000</v>
      </c>
    </row>
    <row r="29" spans="2:8">
      <c r="H29" s="41"/>
    </row>
    <row r="30" spans="2:8">
      <c r="C30" s="19" t="s">
        <v>201</v>
      </c>
    </row>
    <row r="31" spans="2:8">
      <c r="C31" s="40" t="s">
        <v>202</v>
      </c>
      <c r="D31" s="19" t="s">
        <v>418</v>
      </c>
    </row>
    <row r="32" spans="2:8">
      <c r="C32" s="40" t="s">
        <v>203</v>
      </c>
      <c r="D32" s="19" t="s">
        <v>204</v>
      </c>
    </row>
    <row r="33" spans="3:4">
      <c r="C33" s="40"/>
      <c r="D33" s="19" t="s">
        <v>205</v>
      </c>
    </row>
    <row r="34" spans="3:4">
      <c r="C34" s="40" t="s">
        <v>206</v>
      </c>
      <c r="D34" s="19" t="s">
        <v>220</v>
      </c>
    </row>
    <row r="35" spans="3:4">
      <c r="C35" s="40"/>
      <c r="D35" s="19" t="s">
        <v>219</v>
      </c>
    </row>
    <row r="36" spans="3:4">
      <c r="C36" s="40" t="s">
        <v>208</v>
      </c>
      <c r="D36" s="19" t="s">
        <v>209</v>
      </c>
    </row>
  </sheetData>
  <mergeCells count="10">
    <mergeCell ref="F11:G11"/>
    <mergeCell ref="H11:K11"/>
    <mergeCell ref="F12:G12"/>
    <mergeCell ref="H12:K12"/>
    <mergeCell ref="F8:G8"/>
    <mergeCell ref="H8:K8"/>
    <mergeCell ref="F9:G9"/>
    <mergeCell ref="H9:K9"/>
    <mergeCell ref="F10:G10"/>
    <mergeCell ref="H10:K10"/>
  </mergeCells>
  <hyperlinks>
    <hyperlink ref="A1" location="ARBOL!A1" display="Vol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3"/>
  <sheetViews>
    <sheetView workbookViewId="0">
      <selection activeCell="B3" sqref="B3"/>
    </sheetView>
  </sheetViews>
  <sheetFormatPr defaultColWidth="11.5703125" defaultRowHeight="15"/>
  <cols>
    <col min="1" max="1" width="11.5703125" style="19"/>
    <col min="2" max="2" width="13.5703125" style="19" customWidth="1"/>
    <col min="3" max="6" width="11.5703125" style="19"/>
    <col min="7" max="7" width="26.28515625" style="19" customWidth="1"/>
    <col min="8" max="9" width="11.5703125" style="19"/>
    <col min="10" max="10" width="17.140625" style="19" customWidth="1"/>
    <col min="11" max="16384" width="11.5703125" style="19"/>
  </cols>
  <sheetData>
    <row r="1" spans="1:10">
      <c r="A1" s="22" t="s">
        <v>107</v>
      </c>
    </row>
    <row r="3" spans="1:10">
      <c r="B3" s="25" t="s">
        <v>8</v>
      </c>
    </row>
    <row r="5" spans="1:10">
      <c r="B5" s="19" t="s">
        <v>150</v>
      </c>
    </row>
    <row r="6" spans="1:10">
      <c r="D6" s="19" t="s">
        <v>9</v>
      </c>
      <c r="H6" s="19" t="s">
        <v>423</v>
      </c>
    </row>
    <row r="7" spans="1:10">
      <c r="D7" s="19" t="s">
        <v>10</v>
      </c>
    </row>
    <row r="8" spans="1:10">
      <c r="D8" s="19" t="s">
        <v>11</v>
      </c>
    </row>
    <row r="10" spans="1:10">
      <c r="B10" s="25" t="s">
        <v>212</v>
      </c>
    </row>
    <row r="12" spans="1:10">
      <c r="C12" s="19" t="s">
        <v>151</v>
      </c>
    </row>
    <row r="14" spans="1:10">
      <c r="D14" s="71" t="s">
        <v>152</v>
      </c>
      <c r="E14" s="72"/>
      <c r="F14" s="71" t="s">
        <v>153</v>
      </c>
      <c r="G14" s="73"/>
      <c r="H14" s="73"/>
      <c r="I14" s="72"/>
      <c r="J14" s="35" t="s">
        <v>154</v>
      </c>
    </row>
    <row r="15" spans="1:10">
      <c r="D15" s="68"/>
      <c r="E15" s="69"/>
      <c r="F15" s="68"/>
      <c r="G15" s="70"/>
      <c r="H15" s="70"/>
      <c r="I15" s="69"/>
      <c r="J15" s="30"/>
    </row>
    <row r="16" spans="1:10">
      <c r="D16" s="68"/>
      <c r="E16" s="69"/>
      <c r="F16" s="68"/>
      <c r="G16" s="70"/>
      <c r="H16" s="70"/>
      <c r="I16" s="69"/>
      <c r="J16" s="30"/>
    </row>
    <row r="17" spans="3:10">
      <c r="D17" s="68"/>
      <c r="E17" s="69"/>
      <c r="F17" s="68"/>
      <c r="G17" s="70"/>
      <c r="H17" s="70"/>
      <c r="I17" s="69"/>
      <c r="J17" s="30"/>
    </row>
    <row r="18" spans="3:10">
      <c r="D18" s="68"/>
      <c r="E18" s="69"/>
      <c r="F18" s="68"/>
      <c r="G18" s="70"/>
      <c r="H18" s="70"/>
      <c r="I18" s="69"/>
      <c r="J18" s="30"/>
    </row>
    <row r="21" spans="3:10">
      <c r="C21" s="24" t="s">
        <v>155</v>
      </c>
      <c r="D21" s="24" t="s">
        <v>157</v>
      </c>
    </row>
    <row r="22" spans="3:10">
      <c r="C22" s="19" t="s">
        <v>156</v>
      </c>
      <c r="D22" s="19" t="s">
        <v>158</v>
      </c>
    </row>
    <row r="23" spans="3:10">
      <c r="C23" s="19" t="s">
        <v>159</v>
      </c>
      <c r="D23" s="19" t="s">
        <v>160</v>
      </c>
    </row>
    <row r="24" spans="3:10">
      <c r="E24" s="19" t="s">
        <v>9</v>
      </c>
    </row>
    <row r="25" spans="3:10">
      <c r="E25" s="19" t="s">
        <v>10</v>
      </c>
    </row>
    <row r="26" spans="3:10">
      <c r="E26" s="19" t="s">
        <v>11</v>
      </c>
    </row>
    <row r="27" spans="3:10">
      <c r="C27" s="19" t="s">
        <v>161</v>
      </c>
      <c r="D27" s="19" t="s">
        <v>162</v>
      </c>
    </row>
    <row r="29" spans="3:10">
      <c r="C29" s="31" t="s">
        <v>163</v>
      </c>
    </row>
    <row r="30" spans="3:10">
      <c r="D30" s="19" t="s">
        <v>420</v>
      </c>
    </row>
    <row r="33" spans="2:7">
      <c r="B33" s="25" t="s">
        <v>213</v>
      </c>
    </row>
    <row r="34" spans="2:7">
      <c r="C34" s="19" t="s">
        <v>421</v>
      </c>
    </row>
    <row r="36" spans="2:7">
      <c r="C36" s="19" t="s">
        <v>215</v>
      </c>
    </row>
    <row r="37" spans="2:7">
      <c r="G37" s="19" t="s">
        <v>9</v>
      </c>
    </row>
    <row r="38" spans="2:7">
      <c r="G38" s="19" t="s">
        <v>10</v>
      </c>
    </row>
    <row r="39" spans="2:7">
      <c r="G39" s="19" t="s">
        <v>11</v>
      </c>
    </row>
    <row r="41" spans="2:7">
      <c r="B41" s="40"/>
      <c r="C41" s="19" t="s">
        <v>293</v>
      </c>
    </row>
    <row r="42" spans="2:7">
      <c r="G42" s="19" t="s">
        <v>217</v>
      </c>
    </row>
    <row r="43" spans="2:7">
      <c r="G43" s="19" t="s">
        <v>218</v>
      </c>
    </row>
    <row r="47" spans="2:7">
      <c r="B47" s="25" t="s">
        <v>210</v>
      </c>
    </row>
    <row r="48" spans="2:7">
      <c r="C48" s="19" t="s">
        <v>198</v>
      </c>
    </row>
    <row r="50" spans="3:8">
      <c r="D50" s="24" t="s">
        <v>153</v>
      </c>
      <c r="E50" s="24" t="s">
        <v>156</v>
      </c>
      <c r="F50" s="24" t="s">
        <v>159</v>
      </c>
      <c r="G50" s="18"/>
      <c r="H50" s="24" t="s">
        <v>161</v>
      </c>
    </row>
    <row r="51" spans="3:8">
      <c r="D51" s="18" t="s">
        <v>303</v>
      </c>
      <c r="E51" s="19" t="s">
        <v>199</v>
      </c>
      <c r="F51" s="19" t="s">
        <v>9</v>
      </c>
      <c r="H51" s="41">
        <v>1000000</v>
      </c>
    </row>
    <row r="52" spans="3:8">
      <c r="D52" s="18" t="s">
        <v>304</v>
      </c>
      <c r="E52" s="19" t="s">
        <v>199</v>
      </c>
      <c r="F52" s="19" t="s">
        <v>10</v>
      </c>
      <c r="H52" s="41">
        <v>1000000</v>
      </c>
    </row>
    <row r="53" spans="3:8">
      <c r="D53" s="18" t="s">
        <v>305</v>
      </c>
      <c r="E53" s="19" t="s">
        <v>199</v>
      </c>
      <c r="F53" s="19" t="s">
        <v>11</v>
      </c>
      <c r="H53" s="41">
        <v>1000000</v>
      </c>
    </row>
    <row r="56" spans="3:8">
      <c r="C56" s="19" t="s">
        <v>201</v>
      </c>
    </row>
    <row r="57" spans="3:8">
      <c r="C57" s="40" t="s">
        <v>202</v>
      </c>
      <c r="D57" s="19" t="s">
        <v>422</v>
      </c>
    </row>
    <row r="58" spans="3:8">
      <c r="C58" s="40" t="s">
        <v>203</v>
      </c>
      <c r="D58" s="19" t="s">
        <v>204</v>
      </c>
    </row>
    <row r="59" spans="3:8">
      <c r="C59" s="40"/>
      <c r="D59" s="19" t="s">
        <v>205</v>
      </c>
    </row>
    <row r="60" spans="3:8">
      <c r="C60" s="40"/>
    </row>
    <row r="61" spans="3:8">
      <c r="C61" s="40" t="s">
        <v>206</v>
      </c>
      <c r="D61" s="19" t="s">
        <v>220</v>
      </c>
    </row>
    <row r="62" spans="3:8">
      <c r="C62" s="40"/>
    </row>
    <row r="63" spans="3:8">
      <c r="C63" s="40" t="s">
        <v>208</v>
      </c>
      <c r="D63" s="19" t="s">
        <v>209</v>
      </c>
    </row>
  </sheetData>
  <mergeCells count="10">
    <mergeCell ref="D17:E17"/>
    <mergeCell ref="F17:I17"/>
    <mergeCell ref="D18:E18"/>
    <mergeCell ref="F18:I18"/>
    <mergeCell ref="D14:E14"/>
    <mergeCell ref="F14:I14"/>
    <mergeCell ref="D15:E15"/>
    <mergeCell ref="F15:I15"/>
    <mergeCell ref="D16:E16"/>
    <mergeCell ref="F16:I16"/>
  </mergeCells>
  <hyperlinks>
    <hyperlink ref="A1" location="ARBOL!A1" display="Volve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3"/>
  <sheetViews>
    <sheetView workbookViewId="0">
      <selection activeCell="D58" sqref="D58"/>
    </sheetView>
  </sheetViews>
  <sheetFormatPr defaultColWidth="11.5703125" defaultRowHeight="15"/>
  <cols>
    <col min="1" max="6" width="11.5703125" style="19"/>
    <col min="7" max="7" width="46.7109375" style="19" customWidth="1"/>
    <col min="8" max="9" width="11.5703125" style="19"/>
    <col min="10" max="10" width="16.28515625" style="19" customWidth="1"/>
    <col min="11" max="16384" width="11.5703125" style="19"/>
  </cols>
  <sheetData>
    <row r="1" spans="1:10">
      <c r="A1" s="22" t="s">
        <v>107</v>
      </c>
    </row>
    <row r="3" spans="1:10">
      <c r="B3" s="25" t="s">
        <v>168</v>
      </c>
    </row>
    <row r="5" spans="1:10">
      <c r="B5" s="19" t="s">
        <v>150</v>
      </c>
      <c r="H5" s="19" t="s">
        <v>423</v>
      </c>
    </row>
    <row r="6" spans="1:10">
      <c r="D6" s="19" t="s">
        <v>12</v>
      </c>
    </row>
    <row r="7" spans="1:10">
      <c r="D7" s="19" t="s">
        <v>13</v>
      </c>
    </row>
    <row r="8" spans="1:10">
      <c r="D8" s="19" t="s">
        <v>14</v>
      </c>
    </row>
    <row r="10" spans="1:10">
      <c r="B10" s="25" t="s">
        <v>212</v>
      </c>
    </row>
    <row r="12" spans="1:10">
      <c r="B12" s="19" t="s">
        <v>151</v>
      </c>
    </row>
    <row r="15" spans="1:10">
      <c r="D15" s="67" t="s">
        <v>152</v>
      </c>
      <c r="E15" s="67"/>
      <c r="F15" s="67" t="s">
        <v>153</v>
      </c>
      <c r="G15" s="67"/>
      <c r="H15" s="67"/>
      <c r="I15" s="67"/>
      <c r="J15" s="35" t="s">
        <v>154</v>
      </c>
    </row>
    <row r="16" spans="1:10">
      <c r="D16" s="66"/>
      <c r="E16" s="66"/>
      <c r="F16" s="66"/>
      <c r="G16" s="66"/>
      <c r="H16" s="66"/>
      <c r="I16" s="66"/>
      <c r="J16" s="32"/>
    </row>
    <row r="17" spans="2:10">
      <c r="D17" s="66"/>
      <c r="E17" s="66"/>
      <c r="F17" s="66"/>
      <c r="G17" s="66"/>
      <c r="H17" s="66"/>
      <c r="I17" s="66"/>
      <c r="J17" s="32"/>
    </row>
    <row r="18" spans="2:10">
      <c r="D18" s="66"/>
      <c r="E18" s="66"/>
      <c r="F18" s="66"/>
      <c r="G18" s="66"/>
      <c r="H18" s="66"/>
      <c r="I18" s="66"/>
      <c r="J18" s="32"/>
    </row>
    <row r="19" spans="2:10">
      <c r="D19" s="66"/>
      <c r="E19" s="66"/>
      <c r="F19" s="66"/>
      <c r="G19" s="66"/>
      <c r="H19" s="66"/>
      <c r="I19" s="66"/>
      <c r="J19" s="32"/>
    </row>
    <row r="22" spans="2:10">
      <c r="B22" s="24" t="s">
        <v>155</v>
      </c>
      <c r="C22" s="24" t="s">
        <v>157</v>
      </c>
    </row>
    <row r="23" spans="2:10">
      <c r="B23" s="19" t="s">
        <v>156</v>
      </c>
      <c r="C23" s="19" t="s">
        <v>158</v>
      </c>
    </row>
    <row r="24" spans="2:10">
      <c r="B24" s="19" t="s">
        <v>159</v>
      </c>
      <c r="C24" s="19" t="s">
        <v>160</v>
      </c>
    </row>
    <row r="25" spans="2:10">
      <c r="D25" s="19" t="s">
        <v>12</v>
      </c>
    </row>
    <row r="26" spans="2:10">
      <c r="D26" s="19" t="s">
        <v>13</v>
      </c>
    </row>
    <row r="27" spans="2:10">
      <c r="D27" s="19" t="s">
        <v>14</v>
      </c>
    </row>
    <row r="28" spans="2:10">
      <c r="B28" s="19" t="s">
        <v>161</v>
      </c>
      <c r="C28" s="19" t="s">
        <v>162</v>
      </c>
    </row>
    <row r="30" spans="2:10">
      <c r="B30" s="31" t="s">
        <v>163</v>
      </c>
    </row>
    <row r="31" spans="2:10">
      <c r="C31" s="19" t="s">
        <v>420</v>
      </c>
    </row>
    <row r="34" spans="2:7">
      <c r="B34" s="25" t="s">
        <v>213</v>
      </c>
    </row>
    <row r="35" spans="2:7">
      <c r="C35" s="19" t="s">
        <v>421</v>
      </c>
    </row>
    <row r="37" spans="2:7">
      <c r="C37" s="19" t="s">
        <v>215</v>
      </c>
    </row>
    <row r="38" spans="2:7">
      <c r="G38" s="19" t="s">
        <v>12</v>
      </c>
    </row>
    <row r="39" spans="2:7">
      <c r="G39" s="19" t="s">
        <v>13</v>
      </c>
    </row>
    <row r="40" spans="2:7">
      <c r="G40" s="19" t="s">
        <v>14</v>
      </c>
    </row>
    <row r="42" spans="2:7">
      <c r="B42" s="40"/>
      <c r="C42" s="19" t="s">
        <v>293</v>
      </c>
    </row>
    <row r="43" spans="2:7">
      <c r="G43" s="19" t="s">
        <v>217</v>
      </c>
    </row>
    <row r="44" spans="2:7">
      <c r="G44" s="19" t="s">
        <v>218</v>
      </c>
    </row>
    <row r="48" spans="2:7">
      <c r="B48" s="25" t="s">
        <v>210</v>
      </c>
    </row>
    <row r="49" spans="3:8">
      <c r="C49" s="19" t="s">
        <v>198</v>
      </c>
    </row>
    <row r="51" spans="3:8">
      <c r="D51" s="24" t="s">
        <v>153</v>
      </c>
      <c r="E51" s="24" t="s">
        <v>156</v>
      </c>
      <c r="F51" s="24" t="s">
        <v>153</v>
      </c>
      <c r="G51" s="24"/>
      <c r="H51" s="24" t="s">
        <v>161</v>
      </c>
    </row>
    <row r="52" spans="3:8">
      <c r="D52" s="18" t="s">
        <v>306</v>
      </c>
      <c r="E52" s="19" t="s">
        <v>199</v>
      </c>
      <c r="F52" s="19" t="s">
        <v>12</v>
      </c>
      <c r="H52" s="41">
        <v>1000000</v>
      </c>
    </row>
    <row r="53" spans="3:8">
      <c r="D53" s="18" t="s">
        <v>307</v>
      </c>
      <c r="E53" s="19" t="s">
        <v>199</v>
      </c>
      <c r="F53" s="19" t="s">
        <v>13</v>
      </c>
      <c r="H53" s="41">
        <v>1000000</v>
      </c>
    </row>
    <row r="54" spans="3:8">
      <c r="D54" s="18" t="s">
        <v>308</v>
      </c>
      <c r="E54" s="19" t="s">
        <v>199</v>
      </c>
      <c r="F54" s="19" t="s">
        <v>14</v>
      </c>
      <c r="H54" s="41">
        <v>1000000</v>
      </c>
    </row>
    <row r="55" spans="3:8">
      <c r="D55" s="18"/>
    </row>
    <row r="57" spans="3:8">
      <c r="C57" s="19" t="s">
        <v>201</v>
      </c>
    </row>
    <row r="58" spans="3:8">
      <c r="C58" s="40" t="s">
        <v>202</v>
      </c>
      <c r="D58" s="19" t="s">
        <v>424</v>
      </c>
    </row>
    <row r="59" spans="3:8">
      <c r="C59" s="40" t="s">
        <v>203</v>
      </c>
      <c r="D59" s="19" t="s">
        <v>204</v>
      </c>
    </row>
    <row r="60" spans="3:8">
      <c r="C60" s="40"/>
      <c r="D60" s="19" t="s">
        <v>205</v>
      </c>
    </row>
    <row r="61" spans="3:8">
      <c r="C61" s="40" t="s">
        <v>206</v>
      </c>
      <c r="D61" s="19" t="s">
        <v>220</v>
      </c>
    </row>
    <row r="62" spans="3:8">
      <c r="C62" s="40"/>
      <c r="D62" s="19" t="s">
        <v>219</v>
      </c>
    </row>
    <row r="63" spans="3:8">
      <c r="C63" s="40" t="s">
        <v>208</v>
      </c>
      <c r="D63" s="19" t="s">
        <v>209</v>
      </c>
    </row>
  </sheetData>
  <mergeCells count="10">
    <mergeCell ref="D18:E18"/>
    <mergeCell ref="F18:I18"/>
    <mergeCell ref="D19:E19"/>
    <mergeCell ref="F19:I19"/>
    <mergeCell ref="D15:E15"/>
    <mergeCell ref="F15:I15"/>
    <mergeCell ref="D16:E16"/>
    <mergeCell ref="F16:I16"/>
    <mergeCell ref="D17:E17"/>
    <mergeCell ref="F17:I17"/>
  </mergeCells>
  <hyperlinks>
    <hyperlink ref="A1" location="ARBOL!A1" display="Volver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7"/>
  <sheetViews>
    <sheetView topLeftCell="A7" workbookViewId="0">
      <selection activeCell="C12" sqref="C12"/>
    </sheetView>
  </sheetViews>
  <sheetFormatPr defaultColWidth="11.5703125" defaultRowHeight="15"/>
  <cols>
    <col min="1" max="6" width="11.5703125" style="19"/>
    <col min="7" max="7" width="24.7109375" style="19" customWidth="1"/>
    <col min="8" max="11" width="11.5703125" style="19"/>
    <col min="12" max="12" width="17.85546875" style="19" customWidth="1"/>
    <col min="13" max="16384" width="11.5703125" style="19"/>
  </cols>
  <sheetData>
    <row r="1" spans="1:5">
      <c r="A1" s="22" t="s">
        <v>107</v>
      </c>
    </row>
    <row r="3" spans="1:5">
      <c r="B3" s="25" t="s">
        <v>16</v>
      </c>
    </row>
    <row r="5" spans="1:5">
      <c r="B5" s="19" t="s">
        <v>150</v>
      </c>
    </row>
    <row r="6" spans="1:5">
      <c r="D6" s="19" t="s">
        <v>17</v>
      </c>
    </row>
    <row r="7" spans="1:5">
      <c r="D7" s="19" t="s">
        <v>19</v>
      </c>
    </row>
    <row r="8" spans="1:5">
      <c r="D8" s="19" t="s">
        <v>20</v>
      </c>
    </row>
    <row r="10" spans="1:5">
      <c r="B10" s="25" t="s">
        <v>213</v>
      </c>
    </row>
    <row r="12" spans="1:5">
      <c r="C12" s="19" t="s">
        <v>170</v>
      </c>
    </row>
    <row r="13" spans="1:5">
      <c r="E13" s="19" t="s">
        <v>171</v>
      </c>
    </row>
    <row r="38" spans="2:12">
      <c r="B38" s="25" t="s">
        <v>212</v>
      </c>
    </row>
    <row r="40" spans="2:12">
      <c r="C40" s="19" t="s">
        <v>19</v>
      </c>
    </row>
    <row r="41" spans="2:12">
      <c r="C41" s="19" t="s">
        <v>20</v>
      </c>
    </row>
    <row r="43" spans="2:12">
      <c r="E43" s="19" t="s">
        <v>172</v>
      </c>
    </row>
    <row r="45" spans="2:12">
      <c r="F45" s="67" t="s">
        <v>152</v>
      </c>
      <c r="G45" s="67"/>
      <c r="H45" s="67" t="s">
        <v>153</v>
      </c>
      <c r="I45" s="67"/>
      <c r="J45" s="67"/>
      <c r="K45" s="67"/>
      <c r="L45" s="35" t="s">
        <v>154</v>
      </c>
    </row>
    <row r="46" spans="2:12">
      <c r="F46" s="66"/>
      <c r="G46" s="66"/>
      <c r="H46" s="66"/>
      <c r="I46" s="66"/>
      <c r="J46" s="66"/>
      <c r="K46" s="66"/>
      <c r="L46" s="32"/>
    </row>
    <row r="47" spans="2:12">
      <c r="F47" s="66"/>
      <c r="G47" s="66"/>
      <c r="H47" s="66"/>
      <c r="I47" s="66"/>
      <c r="J47" s="66"/>
      <c r="K47" s="66"/>
      <c r="L47" s="32"/>
    </row>
    <row r="48" spans="2:12">
      <c r="F48" s="66"/>
      <c r="G48" s="66"/>
      <c r="H48" s="66"/>
      <c r="I48" s="66"/>
      <c r="J48" s="66"/>
      <c r="K48" s="66"/>
      <c r="L48" s="32"/>
    </row>
    <row r="49" spans="2:12">
      <c r="F49" s="66"/>
      <c r="G49" s="66"/>
      <c r="H49" s="66"/>
      <c r="I49" s="66"/>
      <c r="J49" s="66"/>
      <c r="K49" s="66"/>
      <c r="L49" s="32"/>
    </row>
    <row r="52" spans="2:12">
      <c r="D52" s="24" t="s">
        <v>155</v>
      </c>
      <c r="E52" s="24" t="s">
        <v>157</v>
      </c>
    </row>
    <row r="53" spans="2:12">
      <c r="D53" s="19" t="s">
        <v>156</v>
      </c>
      <c r="E53" s="19" t="s">
        <v>158</v>
      </c>
    </row>
    <row r="54" spans="2:12">
      <c r="D54" s="19" t="s">
        <v>159</v>
      </c>
      <c r="E54" s="19" t="s">
        <v>291</v>
      </c>
    </row>
    <row r="55" spans="2:12">
      <c r="F55" s="19" t="s">
        <v>19</v>
      </c>
    </row>
    <row r="56" spans="2:12">
      <c r="F56" s="19" t="s">
        <v>20</v>
      </c>
    </row>
    <row r="58" spans="2:12">
      <c r="D58" s="19" t="s">
        <v>163</v>
      </c>
    </row>
    <row r="59" spans="2:12">
      <c r="E59" s="19" t="s">
        <v>420</v>
      </c>
    </row>
    <row r="62" spans="2:12">
      <c r="B62" s="25" t="s">
        <v>210</v>
      </c>
    </row>
    <row r="63" spans="2:12">
      <c r="C63" s="19" t="s">
        <v>198</v>
      </c>
    </row>
    <row r="65" spans="3:8">
      <c r="D65" s="24" t="s">
        <v>153</v>
      </c>
      <c r="E65" s="24" t="s">
        <v>156</v>
      </c>
      <c r="F65" s="24" t="s">
        <v>153</v>
      </c>
      <c r="G65" s="24"/>
      <c r="H65" s="24" t="s">
        <v>161</v>
      </c>
    </row>
    <row r="66" spans="3:8">
      <c r="D66" s="18" t="s">
        <v>309</v>
      </c>
      <c r="E66" s="19" t="s">
        <v>199</v>
      </c>
      <c r="F66" s="19" t="s">
        <v>17</v>
      </c>
      <c r="H66" s="41">
        <v>1000000</v>
      </c>
    </row>
    <row r="67" spans="3:8">
      <c r="D67" s="18" t="s">
        <v>310</v>
      </c>
      <c r="E67" s="19" t="s">
        <v>199</v>
      </c>
      <c r="F67" s="19" t="s">
        <v>19</v>
      </c>
      <c r="H67" s="41">
        <v>1000000</v>
      </c>
    </row>
    <row r="68" spans="3:8">
      <c r="D68" s="18" t="s">
        <v>311</v>
      </c>
      <c r="E68" s="19" t="s">
        <v>199</v>
      </c>
      <c r="F68" s="19" t="s">
        <v>20</v>
      </c>
      <c r="H68" s="41">
        <v>1000000</v>
      </c>
    </row>
    <row r="71" spans="3:8">
      <c r="C71" s="19" t="s">
        <v>201</v>
      </c>
    </row>
    <row r="72" spans="3:8">
      <c r="C72" s="40" t="s">
        <v>202</v>
      </c>
      <c r="D72" s="19" t="s">
        <v>425</v>
      </c>
    </row>
    <row r="73" spans="3:8">
      <c r="C73" s="40" t="s">
        <v>203</v>
      </c>
      <c r="D73" s="19" t="s">
        <v>204</v>
      </c>
    </row>
    <row r="74" spans="3:8">
      <c r="C74" s="40"/>
      <c r="D74" s="19" t="s">
        <v>205</v>
      </c>
    </row>
    <row r="75" spans="3:8">
      <c r="C75" s="40" t="s">
        <v>206</v>
      </c>
      <c r="D75" s="19" t="s">
        <v>220</v>
      </c>
    </row>
    <row r="76" spans="3:8">
      <c r="C76" s="40"/>
      <c r="D76" s="19" t="s">
        <v>219</v>
      </c>
    </row>
    <row r="77" spans="3:8">
      <c r="C77" s="40" t="s">
        <v>208</v>
      </c>
      <c r="D77" s="19" t="s">
        <v>209</v>
      </c>
    </row>
  </sheetData>
  <mergeCells count="10">
    <mergeCell ref="F48:G48"/>
    <mergeCell ref="H48:K48"/>
    <mergeCell ref="F49:G49"/>
    <mergeCell ref="H49:K49"/>
    <mergeCell ref="F45:G45"/>
    <mergeCell ref="H45:K45"/>
    <mergeCell ref="F46:G46"/>
    <mergeCell ref="H46:K46"/>
    <mergeCell ref="F47:G47"/>
    <mergeCell ref="H47:K47"/>
  </mergeCells>
  <hyperlinks>
    <hyperlink ref="A1" location="ARBOL!A1" display="Volver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0"/>
  <sheetViews>
    <sheetView topLeftCell="A4" workbookViewId="0">
      <selection activeCell="D55" sqref="D55"/>
    </sheetView>
  </sheetViews>
  <sheetFormatPr defaultColWidth="11.5703125" defaultRowHeight="15"/>
  <cols>
    <col min="1" max="6" width="11.5703125" style="19"/>
    <col min="7" max="7" width="64" style="19" customWidth="1"/>
    <col min="8" max="9" width="11.5703125" style="19"/>
    <col min="10" max="10" width="17.7109375" style="19" customWidth="1"/>
    <col min="11" max="16384" width="11.5703125" style="19"/>
  </cols>
  <sheetData>
    <row r="1" spans="1:4">
      <c r="A1" s="22" t="s">
        <v>107</v>
      </c>
    </row>
    <row r="3" spans="1:4">
      <c r="B3" s="25" t="s">
        <v>21</v>
      </c>
    </row>
    <row r="5" spans="1:4">
      <c r="B5" s="19" t="s">
        <v>150</v>
      </c>
    </row>
    <row r="6" spans="1:4">
      <c r="D6" s="19" t="s">
        <v>22</v>
      </c>
    </row>
    <row r="7" spans="1:4">
      <c r="D7" s="19" t="s">
        <v>23</v>
      </c>
    </row>
    <row r="8" spans="1:4">
      <c r="D8" s="19" t="s">
        <v>24</v>
      </c>
    </row>
    <row r="9" spans="1:4">
      <c r="D9" s="19" t="s">
        <v>25</v>
      </c>
    </row>
    <row r="10" spans="1:4">
      <c r="D10" s="19" t="s">
        <v>26</v>
      </c>
    </row>
    <row r="11" spans="1:4">
      <c r="D11" s="19" t="s">
        <v>27</v>
      </c>
    </row>
    <row r="14" spans="1:4">
      <c r="B14" s="25" t="s">
        <v>212</v>
      </c>
    </row>
    <row r="16" spans="1:4">
      <c r="C16" s="19" t="s">
        <v>151</v>
      </c>
    </row>
    <row r="19" spans="3:10">
      <c r="D19" s="67" t="s">
        <v>152</v>
      </c>
      <c r="E19" s="67"/>
      <c r="F19" s="67" t="s">
        <v>153</v>
      </c>
      <c r="G19" s="67"/>
      <c r="H19" s="67"/>
      <c r="I19" s="67"/>
      <c r="J19" s="35" t="s">
        <v>154</v>
      </c>
    </row>
    <row r="20" spans="3:10">
      <c r="D20" s="66"/>
      <c r="E20" s="66"/>
      <c r="F20" s="66"/>
      <c r="G20" s="66"/>
      <c r="H20" s="66"/>
      <c r="I20" s="66"/>
      <c r="J20" s="32"/>
    </row>
    <row r="21" spans="3:10">
      <c r="D21" s="66"/>
      <c r="E21" s="66"/>
      <c r="F21" s="66"/>
      <c r="G21" s="66"/>
      <c r="H21" s="66"/>
      <c r="I21" s="66"/>
      <c r="J21" s="32"/>
    </row>
    <row r="22" spans="3:10">
      <c r="D22" s="66"/>
      <c r="E22" s="66"/>
      <c r="F22" s="66"/>
      <c r="G22" s="66"/>
      <c r="H22" s="66"/>
      <c r="I22" s="66"/>
      <c r="J22" s="32"/>
    </row>
    <row r="23" spans="3:10">
      <c r="D23" s="66"/>
      <c r="E23" s="66"/>
      <c r="F23" s="66"/>
      <c r="G23" s="66"/>
      <c r="H23" s="66"/>
      <c r="I23" s="66"/>
      <c r="J23" s="32"/>
    </row>
    <row r="26" spans="3:10">
      <c r="C26" s="24" t="s">
        <v>155</v>
      </c>
      <c r="D26" s="24" t="s">
        <v>157</v>
      </c>
    </row>
    <row r="27" spans="3:10">
      <c r="C27" s="19" t="s">
        <v>156</v>
      </c>
      <c r="D27" s="19" t="s">
        <v>158</v>
      </c>
    </row>
    <row r="28" spans="3:10">
      <c r="C28" s="19" t="s">
        <v>159</v>
      </c>
      <c r="D28" s="19" t="s">
        <v>234</v>
      </c>
    </row>
    <row r="29" spans="3:10">
      <c r="E29" s="19" t="s">
        <v>22</v>
      </c>
    </row>
    <row r="30" spans="3:10">
      <c r="E30" s="19" t="s">
        <v>23</v>
      </c>
    </row>
    <row r="31" spans="3:10">
      <c r="E31" s="19" t="s">
        <v>24</v>
      </c>
    </row>
    <row r="32" spans="3:10">
      <c r="E32" s="19" t="s">
        <v>25</v>
      </c>
    </row>
    <row r="33" spans="2:8">
      <c r="E33" s="19" t="s">
        <v>26</v>
      </c>
    </row>
    <row r="34" spans="2:8">
      <c r="E34" s="19" t="s">
        <v>27</v>
      </c>
    </row>
    <row r="36" spans="2:8">
      <c r="C36" s="19" t="s">
        <v>161</v>
      </c>
      <c r="D36" s="19" t="s">
        <v>162</v>
      </c>
    </row>
    <row r="38" spans="2:8">
      <c r="C38" s="31" t="s">
        <v>163</v>
      </c>
    </row>
    <row r="39" spans="2:8">
      <c r="D39" s="19" t="s">
        <v>420</v>
      </c>
    </row>
    <row r="42" spans="2:8">
      <c r="B42" s="25" t="s">
        <v>210</v>
      </c>
    </row>
    <row r="43" spans="2:8">
      <c r="C43" s="19" t="s">
        <v>198</v>
      </c>
    </row>
    <row r="45" spans="2:8">
      <c r="D45" s="24" t="s">
        <v>153</v>
      </c>
      <c r="E45" s="24" t="s">
        <v>156</v>
      </c>
      <c r="F45" s="24" t="s">
        <v>153</v>
      </c>
      <c r="G45" s="24"/>
      <c r="H45" s="24" t="s">
        <v>161</v>
      </c>
    </row>
    <row r="46" spans="2:8">
      <c r="D46" s="18" t="s">
        <v>312</v>
      </c>
      <c r="E46" s="19" t="s">
        <v>199</v>
      </c>
      <c r="F46" s="19" t="s">
        <v>22</v>
      </c>
      <c r="H46" s="41">
        <v>1000000</v>
      </c>
    </row>
    <row r="47" spans="2:8">
      <c r="D47" s="18" t="s">
        <v>313</v>
      </c>
      <c r="E47" s="19" t="s">
        <v>199</v>
      </c>
      <c r="F47" s="19" t="s">
        <v>23</v>
      </c>
      <c r="H47" s="41">
        <v>1000000</v>
      </c>
    </row>
    <row r="48" spans="2:8">
      <c r="D48" s="18" t="s">
        <v>314</v>
      </c>
      <c r="E48" s="19" t="s">
        <v>199</v>
      </c>
      <c r="F48" s="19" t="s">
        <v>24</v>
      </c>
      <c r="H48" s="41">
        <v>1000000</v>
      </c>
    </row>
    <row r="49" spans="3:8">
      <c r="D49" s="18" t="s">
        <v>315</v>
      </c>
      <c r="E49" s="19" t="s">
        <v>199</v>
      </c>
      <c r="F49" s="19" t="s">
        <v>25</v>
      </c>
      <c r="H49" s="41">
        <v>1000000</v>
      </c>
    </row>
    <row r="50" spans="3:8">
      <c r="D50" s="18" t="s">
        <v>316</v>
      </c>
      <c r="E50" s="19" t="s">
        <v>199</v>
      </c>
      <c r="F50" s="19" t="s">
        <v>26</v>
      </c>
      <c r="H50" s="41">
        <v>1000000</v>
      </c>
    </row>
    <row r="51" spans="3:8">
      <c r="D51" s="18" t="s">
        <v>317</v>
      </c>
      <c r="E51" s="19" t="s">
        <v>199</v>
      </c>
      <c r="F51" s="19" t="s">
        <v>27</v>
      </c>
      <c r="H51" s="41">
        <v>1000000</v>
      </c>
    </row>
    <row r="54" spans="3:8">
      <c r="C54" s="19" t="s">
        <v>201</v>
      </c>
    </row>
    <row r="55" spans="3:8">
      <c r="C55" s="40" t="s">
        <v>202</v>
      </c>
      <c r="D55" s="19" t="s">
        <v>426</v>
      </c>
    </row>
    <row r="56" spans="3:8">
      <c r="C56" s="40" t="s">
        <v>203</v>
      </c>
      <c r="D56" s="19" t="s">
        <v>204</v>
      </c>
    </row>
    <row r="57" spans="3:8">
      <c r="C57" s="40"/>
      <c r="D57" s="19" t="s">
        <v>205</v>
      </c>
    </row>
    <row r="58" spans="3:8">
      <c r="C58" s="40" t="s">
        <v>206</v>
      </c>
      <c r="D58" s="19" t="s">
        <v>220</v>
      </c>
    </row>
    <row r="59" spans="3:8">
      <c r="C59" s="40"/>
      <c r="D59" s="19" t="s">
        <v>219</v>
      </c>
    </row>
    <row r="60" spans="3:8">
      <c r="C60" s="40" t="s">
        <v>208</v>
      </c>
      <c r="D60" s="19" t="s">
        <v>209</v>
      </c>
    </row>
  </sheetData>
  <mergeCells count="10">
    <mergeCell ref="D22:E22"/>
    <mergeCell ref="F22:I22"/>
    <mergeCell ref="D23:E23"/>
    <mergeCell ref="F23:I23"/>
    <mergeCell ref="D19:E19"/>
    <mergeCell ref="F19:I19"/>
    <mergeCell ref="D20:E20"/>
    <mergeCell ref="F20:I20"/>
    <mergeCell ref="D21:E21"/>
    <mergeCell ref="F21:I21"/>
  </mergeCells>
  <hyperlinks>
    <hyperlink ref="A1" location="ARBOL!A1" display="Volv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TEMARIO</vt:lpstr>
      <vt:lpstr>ARBOL</vt:lpstr>
      <vt:lpstr>Temas Generales</vt:lpstr>
      <vt:lpstr>I1</vt:lpstr>
      <vt:lpstr>I1.1</vt:lpstr>
      <vt:lpstr>I2</vt:lpstr>
      <vt:lpstr>I3</vt:lpstr>
      <vt:lpstr>I4</vt:lpstr>
      <vt:lpstr>I5</vt:lpstr>
      <vt:lpstr>I6</vt:lpstr>
      <vt:lpstr>I7</vt:lpstr>
      <vt:lpstr>I8</vt:lpstr>
      <vt:lpstr>I9</vt:lpstr>
      <vt:lpstr>I9.1</vt:lpstr>
      <vt:lpstr>I10</vt:lpstr>
      <vt:lpstr>I11</vt:lpstr>
      <vt:lpstr>I12</vt:lpstr>
      <vt:lpstr>E1</vt:lpstr>
      <vt:lpstr>E1.1</vt:lpstr>
      <vt:lpstr>E2</vt:lpstr>
      <vt:lpstr>E3</vt:lpstr>
      <vt:lpstr>E4</vt:lpstr>
      <vt:lpstr>E5</vt:lpstr>
      <vt:lpstr>E6</vt:lpstr>
      <vt:lpstr>E7</vt:lpstr>
      <vt:lpstr>E8</vt:lpstr>
      <vt:lpstr>E9</vt:lpstr>
      <vt:lpstr>E10</vt:lpstr>
      <vt:lpstr>E11</vt:lpstr>
      <vt:lpstr>E12</vt:lpstr>
      <vt:lpstr>BI CPT</vt:lpstr>
      <vt:lpstr>Base Imponible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2020-10-29T20:12:40Z</dcterms:created>
  <dcterms:modified xsi:type="dcterms:W3CDTF">2021-03-05T18:30:46Z</dcterms:modified>
</cp:coreProperties>
</file>