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15240" windowHeight="9120" tabRatio="686" activeTab="5"/>
  </bookViews>
  <sheets>
    <sheet name="Temario" sheetId="2" r:id="rId1"/>
    <sheet name="Pantalla" sheetId="3" r:id="rId2"/>
    <sheet name="Calculo" sheetId="1" r:id="rId3"/>
    <sheet name="A1" sheetId="5" r:id="rId4"/>
    <sheet name="A2 A3" sheetId="6" r:id="rId5"/>
    <sheet name="A4" sheetId="7" r:id="rId6"/>
    <sheet name="A5" sheetId="8" r:id="rId7"/>
    <sheet name="A6" sheetId="9" r:id="rId8"/>
    <sheet name="A7" sheetId="10" r:id="rId9"/>
    <sheet name="Impresion" sheetId="11" r:id="rId10"/>
    <sheet name="Traspaso HR RAD" sheetId="13" r:id="rId11"/>
    <sheet name="Otros Temas" sheetId="12" r:id="rId1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1" i="7"/>
  <c r="M74" l="1"/>
  <c r="M79" s="1"/>
  <c r="M90" l="1"/>
  <c r="M96" s="1"/>
  <c r="M84"/>
  <c r="G31" i="6"/>
  <c r="F8" s="1"/>
  <c r="F52" i="5"/>
  <c r="F51"/>
  <c r="F9" i="6" l="1"/>
  <c r="F53" i="5"/>
  <c r="H23" i="1" l="1"/>
  <c r="H21"/>
  <c r="H19"/>
  <c r="H17"/>
  <c r="H14"/>
  <c r="H13"/>
  <c r="H10"/>
  <c r="H25" l="1"/>
</calcChain>
</file>

<file path=xl/sharedStrings.xml><?xml version="1.0" encoding="utf-8"?>
<sst xmlns="http://schemas.openxmlformats.org/spreadsheetml/2006/main" count="393" uniqueCount="216">
  <si>
    <t>CAPITAL PROPIO TRIBUTARIO SIMPLIFICADO</t>
  </si>
  <si>
    <t>CAPITAL APORTADO</t>
  </si>
  <si>
    <t>BASE DE IMPUESTO PRIMERA CATEGORIA</t>
  </si>
  <si>
    <t>ART 14 D N° 3</t>
  </si>
  <si>
    <t>ART 14 D N° 8</t>
  </si>
  <si>
    <t>RENTAS PERCIBIDAS</t>
  </si>
  <si>
    <t>PARTICIPACIONES</t>
  </si>
  <si>
    <t>+</t>
  </si>
  <si>
    <t>DISMINUCIONES DE CAPITAL</t>
  </si>
  <si>
    <t>-</t>
  </si>
  <si>
    <t>GASTOS RECHAZADOS INC 2 ART. 21</t>
  </si>
  <si>
    <t>RETIROS/DIVIDENDOS</t>
  </si>
  <si>
    <t>MONTO CAPITAL PROPIO TRIBUTARIO SIMPLIFICADO</t>
  </si>
  <si>
    <t>TEMA 1</t>
  </si>
  <si>
    <t>PANTALLA</t>
  </si>
  <si>
    <t>TEMA 2</t>
  </si>
  <si>
    <t>CALCULO</t>
  </si>
  <si>
    <t>Tema 1</t>
  </si>
  <si>
    <t>Capital Propio Tributario General</t>
  </si>
  <si>
    <t>Capital Propio Simplificado</t>
  </si>
  <si>
    <t>Tema 2</t>
  </si>
  <si>
    <t>Tema 3</t>
  </si>
  <si>
    <t>Calculo</t>
  </si>
  <si>
    <t>A1</t>
  </si>
  <si>
    <t>A2</t>
  </si>
  <si>
    <t>A3</t>
  </si>
  <si>
    <t>A4</t>
  </si>
  <si>
    <t>A5</t>
  </si>
  <si>
    <t>A6</t>
  </si>
  <si>
    <t>A7</t>
  </si>
  <si>
    <t>Volver</t>
  </si>
  <si>
    <t>1°</t>
  </si>
  <si>
    <t>2°</t>
  </si>
  <si>
    <t>3°</t>
  </si>
  <si>
    <t>Este monto saldra del menu "Datos Empresa" pestaña "Propietarios y Accionistas" (columna rojo)</t>
  </si>
  <si>
    <t>RUT</t>
  </si>
  <si>
    <t>Nombre</t>
  </si>
  <si>
    <t>Monto Ingresado Usuario</t>
  </si>
  <si>
    <t>Monto a Traspasar</t>
  </si>
  <si>
    <t>Consideraciones</t>
  </si>
  <si>
    <t>4°</t>
  </si>
  <si>
    <t>MONTO A TRASPASAR PANTALLA PRINCIPAL</t>
  </si>
  <si>
    <t>TEMA 3</t>
  </si>
  <si>
    <t>IMPRESIÓN</t>
  </si>
  <si>
    <t>5°</t>
  </si>
  <si>
    <t>6°</t>
  </si>
  <si>
    <t>BASE IMPONIBLE</t>
  </si>
  <si>
    <t>BASE IMPONIBLE PRIMERA CATEGORIA</t>
  </si>
  <si>
    <t>REGIMEN</t>
  </si>
  <si>
    <t>El valor se sacara de todas las cuentas contables que tengan el atributo de 629</t>
  </si>
  <si>
    <t>Cuenta Contable</t>
  </si>
  <si>
    <t>Fecha</t>
  </si>
  <si>
    <t>Comprobante</t>
  </si>
  <si>
    <t>Monto</t>
  </si>
  <si>
    <t>La sumatoria de los montos es lo que se traslada a pantalla principal</t>
  </si>
  <si>
    <t>DISMINUCIONES</t>
  </si>
  <si>
    <t>Se debe crear este atributo</t>
  </si>
  <si>
    <t>Disminuciones de  capital</t>
  </si>
  <si>
    <t>El valor se sacara de todas las cuentas contables que tengan el atributo de 894</t>
  </si>
  <si>
    <t>Gastos Rechazados no Afectos 21</t>
  </si>
  <si>
    <t>Gastos Rechazado no Afectos 21</t>
  </si>
  <si>
    <t>Concepto</t>
  </si>
  <si>
    <t>Imprimir en hojas foliadas</t>
  </si>
  <si>
    <t>Al entrar al menu "Informes - Capital Propio" se debe desplegar</t>
  </si>
  <si>
    <t>En el tema 2, al seleccionar "Capital Propio Tributario Simplificado" debera entrar al:</t>
  </si>
  <si>
    <t>ARTICULO 14 D LEY DE RENTA</t>
  </si>
  <si>
    <t>La pantalla debiese ser de la siguiente manera:</t>
  </si>
  <si>
    <t>La columna "Monto Ingresado Usuario" debe ser ingresado por cliente</t>
  </si>
  <si>
    <t>La columna "Monto a  Traspasar" si el usuario ingreso dato en columna anterior</t>
  </si>
  <si>
    <t>La columna "Monto a Traspasar" es la que se pasa a pantalla principal</t>
  </si>
  <si>
    <t>Esta pantalla seria la base imponible de los regimenes Art. 14 D n° 3 y 8</t>
  </si>
  <si>
    <t>Entonces el sistema debiese sacar un informe que indique</t>
  </si>
  <si>
    <t>Estos valores deben sacados de la exportación de Retiros/Dividendos que tiene el sistema hoy</t>
  </si>
  <si>
    <t>En columna "Fecha"  se debe monstrar la fecha del Comprobante donde esta la cuenta contable</t>
  </si>
  <si>
    <t>Estas deben ser controladas por años</t>
  </si>
  <si>
    <t>Ejemplo</t>
  </si>
  <si>
    <t>AC 2020</t>
  </si>
  <si>
    <t>AC 2021</t>
  </si>
  <si>
    <t>Y Asi sucesivamente</t>
  </si>
  <si>
    <t>Las columnas "Rut" y "Nombre" debe ser sacado de la pantalla que esta arriba</t>
  </si>
  <si>
    <t>Se debe llevar un acumulativo año por año</t>
  </si>
  <si>
    <t>GASTOS RECHAZADOS NO AFECTOS ART. 21</t>
  </si>
  <si>
    <t>En columna "Concepto" debiera indicar si son Retiros o Dividendos</t>
  </si>
  <si>
    <t>En columna "Comprobante" se debe indicar el tipo de comprobante y número</t>
  </si>
  <si>
    <t>En columna "Monto" debe indicar los montos</t>
  </si>
  <si>
    <t>Este Informe de Capital Propio Tributario Simplifcado se debe:</t>
  </si>
  <si>
    <t>Llevar a excel</t>
  </si>
  <si>
    <t>Art. 14 D N° 3 Pro Pyme</t>
  </si>
  <si>
    <t>Art. 14 D N° 8 Transparencia</t>
  </si>
  <si>
    <t>A partir del 01.01.2020 en el menu "Informes - Capital Propio"</t>
  </si>
  <si>
    <t>contribuyentes que en los Datos de Empresa tengan marcado:</t>
  </si>
  <si>
    <t>Monto Pagado</t>
  </si>
  <si>
    <t>La columna "Monto Pagado" debe ser sacado de la pantalla que esta arriba</t>
  </si>
  <si>
    <t>traspasara dicho valor en caso contrario se debe reflejar el "Monto Pagado"</t>
  </si>
  <si>
    <t>BASE IMPONIBLE PRIMERA ACUMULADAS</t>
  </si>
  <si>
    <t>AÑOS</t>
  </si>
  <si>
    <t>VALORES</t>
  </si>
  <si>
    <t>hacia el infinito</t>
  </si>
  <si>
    <t>TOTAL BASE IMPONIBLE</t>
  </si>
  <si>
    <t>DEBE SER UNO DE LOS DOS</t>
  </si>
  <si>
    <t>SEGÚN REGIMEN ELEGIDO POR CONTRIBUYENTE</t>
  </si>
  <si>
    <t>Esta pantalla:</t>
  </si>
  <si>
    <t>Esta pantalla  por el monto tendra valor positivos, cero o negativo</t>
  </si>
  <si>
    <t>Se debe traspasar uno de los dos montos (según la configuración en Datos de Empresa)</t>
  </si>
  <si>
    <t>Solo aplicable esta pantalla para contribuyentes Art. 14 D N° 3</t>
  </si>
  <si>
    <t>Permitir Ingreso Manual</t>
  </si>
  <si>
    <t>Debe traer información de años anteriores al trabajado</t>
  </si>
  <si>
    <t>Debe permitir ingreso manual</t>
  </si>
  <si>
    <t>Debe traer valores de años anteriores al trabajado</t>
  </si>
  <si>
    <t>Traer los valores de años anteriores (al trabajado en el sistema)</t>
  </si>
  <si>
    <t>El valor se sacara de todas las cuentas contables que tengan el atributo de 990</t>
  </si>
  <si>
    <t>TEMA 4</t>
  </si>
  <si>
    <t>OTROS TEMAS</t>
  </si>
  <si>
    <t>Códigos de ajustes</t>
  </si>
  <si>
    <t>Art. 14 D N° 3 y 8 LIR</t>
  </si>
  <si>
    <t>Cambiar en la "Modifica Cuenta Contable" a partir del 01.01.2020</t>
  </si>
  <si>
    <t>Detalle</t>
  </si>
  <si>
    <t>Ajuste 14 D N°  3 y 8</t>
  </si>
  <si>
    <t>Cambiar en la "Listado de Cuentas" a partir del 01.01.2020</t>
  </si>
  <si>
    <r>
      <t xml:space="preserve">La pantalla del "Capital Propio Tributario Simplificado" es </t>
    </r>
    <r>
      <rPr>
        <b/>
        <sz val="11"/>
        <color rgb="FFFF0000"/>
        <rFont val="Calibri"/>
        <family val="2"/>
        <scheme val="minor"/>
      </rPr>
      <t xml:space="preserve">SOLO </t>
    </r>
    <r>
      <rPr>
        <sz val="11"/>
        <color theme="1"/>
        <rFont val="Calibri"/>
        <family val="2"/>
        <scheme val="minor"/>
      </rPr>
      <t xml:space="preserve"> para aquellos</t>
    </r>
  </si>
  <si>
    <t>Valores Positivos, mayor a cero, cifra enteras,  cifras de 10 digitos</t>
  </si>
  <si>
    <t>(ver formula indicada en Monto a Traspasar)</t>
  </si>
  <si>
    <t>Ver Formula</t>
  </si>
  <si>
    <t>2° Años 2020 para adelante debe traer del Cálculo Base Imponible 1a Categoria</t>
  </si>
  <si>
    <t>1° Años 2017 a 2019 debe permitir  ingreso manual</t>
  </si>
  <si>
    <t>3° En el caso de ingreso manual de:</t>
  </si>
  <si>
    <t>4° Si estoy en el año 2021, el año 2020 debe permitir ingreso manual</t>
  </si>
  <si>
    <t>5° Si "Total Base Imponible" da negativo debe traspasarse en negativo a pantalla principal</t>
  </si>
  <si>
    <t>La pantalla anterior debe ser de la siguiente manera:</t>
  </si>
  <si>
    <t xml:space="preserve">               valores positivos, ceros o negativos, 10 digitos</t>
  </si>
  <si>
    <t>Cifras Enteras, Positivas, 10 digitos</t>
  </si>
  <si>
    <t>En el tema anterior, al seleccionar "Capital Propio Tributario General" debera entrar al que tenemos hoy vigente (pantalla de más abajo)</t>
  </si>
  <si>
    <t>FAVOR AVISAR CUANDO SE INICIE A TRABAJAR EN EL SISTEMA LP CONTABILIDAD</t>
  </si>
  <si>
    <r>
      <rPr>
        <sz val="11"/>
        <color theme="0"/>
        <rFont val="Calibri"/>
        <family val="2"/>
        <scheme val="minor"/>
      </rPr>
      <t>´</t>
    </r>
    <r>
      <rPr>
        <sz val="11"/>
        <color theme="1"/>
        <rFont val="Calibri"/>
        <family val="2"/>
        <scheme val="minor"/>
      </rPr>
      <t>+/-</t>
    </r>
  </si>
  <si>
    <t>TEMA 5</t>
  </si>
  <si>
    <t>TRASPASO HR RAD</t>
  </si>
  <si>
    <t>El sistema LP Contabilidad debe crear un archivo para el traspaso a HR RAD</t>
  </si>
  <si>
    <t xml:space="preserve">El archivo debe ser </t>
  </si>
  <si>
    <t>Debe ser generado cada año</t>
  </si>
  <si>
    <t>Guardado en la ruta que estan los archivos csv</t>
  </si>
  <si>
    <t>En formato CSV (delimitado por comas)</t>
  </si>
  <si>
    <t>La estructura del archivo debe ser la siguiente manera</t>
  </si>
  <si>
    <t>Seccion</t>
  </si>
  <si>
    <t>Dato 1</t>
  </si>
  <si>
    <t>Dato 2</t>
  </si>
  <si>
    <t>Dato 3</t>
  </si>
  <si>
    <t>La columna "Sección"</t>
  </si>
  <si>
    <t>a</t>
  </si>
  <si>
    <t>Debe contener solo los siguientes datos</t>
  </si>
  <si>
    <t>b</t>
  </si>
  <si>
    <t>Explicacion de cada uno de los item anterior</t>
  </si>
  <si>
    <t>Capital Aportado</t>
  </si>
  <si>
    <t>para el archivo de HR RAD</t>
  </si>
  <si>
    <t>Base Imponible</t>
  </si>
  <si>
    <t>A2 A3</t>
  </si>
  <si>
    <t>Rentas Percibidas</t>
  </si>
  <si>
    <t>Disminuciones</t>
  </si>
  <si>
    <t>Gastos Rechazados no Afectos Art. 21</t>
  </si>
  <si>
    <t>Retiros/Dividendos</t>
  </si>
  <si>
    <t>La columna "Dato 1"</t>
  </si>
  <si>
    <t>esta columna para la Seccion 1 Capital Aportado seria</t>
  </si>
  <si>
    <t>NOMBRE</t>
  </si>
  <si>
    <t>MONTO A TRASPASAR</t>
  </si>
  <si>
    <t>Años</t>
  </si>
  <si>
    <t>Valores</t>
  </si>
  <si>
    <t>Para las demas Secciones (2 a 6) seria el año</t>
  </si>
  <si>
    <t>Las  columnas Fecha  y Monto serian ocupados</t>
  </si>
  <si>
    <t>Columma Fecha</t>
  </si>
  <si>
    <t>Columna monto</t>
  </si>
  <si>
    <t>solo el año</t>
  </si>
  <si>
    <t>6° las columnas Años y Valores serian ocupados</t>
  </si>
  <si>
    <t>las columnas RUT, Nombre y Monto a Traspasar serian ocupados</t>
  </si>
  <si>
    <t>La columna "Dato 2"</t>
  </si>
  <si>
    <t>Para las demas Secciones (2 a 6) seria el Monto</t>
  </si>
  <si>
    <t>La columna "Dato 3"</t>
  </si>
  <si>
    <t>Para las demas Secciones (2 a 6) no se aplica</t>
  </si>
  <si>
    <t>7°</t>
  </si>
  <si>
    <t>Ejemplo como debiera quedar el archivo CSV</t>
  </si>
  <si>
    <t xml:space="preserve">Sección </t>
  </si>
  <si>
    <t>Juan Perez</t>
  </si>
  <si>
    <t>11111111-1</t>
  </si>
  <si>
    <t>Jose Perez</t>
  </si>
  <si>
    <t>22222222-2</t>
  </si>
  <si>
    <t>Nombre Accionista/socios</t>
  </si>
  <si>
    <t>2018,2019. etc</t>
  </si>
  <si>
    <t>FW: Dónde pongo esta pantalla?</t>
  </si>
  <si>
    <t>FW: de dónde saco estos valores?</t>
  </si>
  <si>
    <t>FW: En este informe van todos los años anteriores en el sistema?</t>
  </si>
  <si>
    <t>FW: donde se hace el ingreso manual en esta pantalla? No va a ingresar un valor por comprobante. Abajo va un total de ingreso manual?</t>
  </si>
  <si>
    <t>FW: IDEM A4</t>
  </si>
  <si>
    <t>Será esto razonable si sólo sirve el año en que estoy trabajando?</t>
  </si>
  <si>
    <t>Respuesta Victor 08.09</t>
  </si>
  <si>
    <t>Esta pantalla aparece de la hoja</t>
  </si>
  <si>
    <t>de cálculo "Calculo"</t>
  </si>
  <si>
    <t>se debe crear algo que al entrar a "Capital Aportado" aparezca la pantalla indicada</t>
  </si>
  <si>
    <t>Estos valores son la Base Imponible (estamos esperando Instrucción del</t>
  </si>
  <si>
    <t>esta pantalla debe permitir al usuario ingresar en forma manual</t>
  </si>
  <si>
    <t>Efectivamente van los temas de años anteriores (por normativa es asi)</t>
  </si>
  <si>
    <t>Creo haber respondido con el idem 4</t>
  </si>
  <si>
    <t>el ingreso manual seria en las columnas Fecha y Monto</t>
  </si>
  <si>
    <t>SII para poder construir dicha Base Imponible)</t>
  </si>
  <si>
    <t>Solo indicar que sera un monto final que se lleva aca (por mientras se podria dejar Manual)</t>
  </si>
  <si>
    <t>El ingreso manual es cuando el usuario no quiere que el sistema</t>
  </si>
  <si>
    <t>traiga los temas o no los configuro</t>
  </si>
  <si>
    <t>Creo haber respondido con el idem A4</t>
  </si>
  <si>
    <t>Para el año 2020 la pantalla seria</t>
  </si>
  <si>
    <t>1.01.01.01</t>
  </si>
  <si>
    <t>T1</t>
  </si>
  <si>
    <t>T2</t>
  </si>
  <si>
    <t>Luego para el año 2021</t>
  </si>
  <si>
    <t>E50</t>
  </si>
  <si>
    <t>E70</t>
  </si>
  <si>
    <t>Año 2020</t>
  </si>
  <si>
    <t>Año 2021</t>
  </si>
  <si>
    <t>Luego para el año 2022</t>
  </si>
  <si>
    <t>Año 2022</t>
  </si>
</sst>
</file>

<file path=xl/styles.xml><?xml version="1.0" encoding="utf-8"?>
<styleSheet xmlns="http://schemas.openxmlformats.org/spreadsheetml/2006/main">
  <numFmts count="2">
    <numFmt numFmtId="164" formatCode="_ &quot;$&quot;* #,##0_ ;_ &quot;$&quot;* \-#,##0_ ;_ &quot;$&quot;* &quot;-&quot;_ ;_ @_ "/>
    <numFmt numFmtId="165" formatCode="_ * #,##0_ ;_ * \-#,##0_ ;_ * &quot;-&quot;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119">
    <xf numFmtId="0" fontId="0" fillId="0" borderId="0" xfId="0"/>
    <xf numFmtId="0" fontId="0" fillId="2" borderId="0" xfId="0" applyFill="1"/>
    <xf numFmtId="164" fontId="0" fillId="2" borderId="0" xfId="1" applyFont="1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2" borderId="0" xfId="2" applyFill="1"/>
    <xf numFmtId="0" fontId="0" fillId="3" borderId="5" xfId="0" applyFill="1" applyBorder="1"/>
    <xf numFmtId="0" fontId="0" fillId="3" borderId="0" xfId="0" applyFill="1" applyBorder="1"/>
    <xf numFmtId="164" fontId="0" fillId="3" borderId="0" xfId="1" applyFont="1" applyFill="1" applyBorder="1"/>
    <xf numFmtId="0" fontId="0" fillId="3" borderId="0" xfId="0" applyFill="1" applyBorder="1" applyAlignment="1">
      <alignment horizontal="center"/>
    </xf>
    <xf numFmtId="0" fontId="0" fillId="3" borderId="6" xfId="0" applyFill="1" applyBorder="1"/>
    <xf numFmtId="0" fontId="2" fillId="3" borderId="0" xfId="0" applyFont="1" applyFill="1" applyBorder="1"/>
    <xf numFmtId="164" fontId="2" fillId="3" borderId="1" xfId="1" applyFont="1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8" xfId="1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164" fontId="0" fillId="3" borderId="10" xfId="1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4" fillId="2" borderId="0" xfId="2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22" xfId="0" applyFill="1" applyBorder="1"/>
    <xf numFmtId="0" fontId="5" fillId="2" borderId="0" xfId="0" applyFont="1" applyFill="1"/>
    <xf numFmtId="0" fontId="2" fillId="2" borderId="18" xfId="0" applyFont="1" applyFill="1" applyBorder="1" applyAlignment="1">
      <alignment horizontal="center"/>
    </xf>
    <xf numFmtId="0" fontId="0" fillId="2" borderId="13" xfId="0" applyFill="1" applyBorder="1"/>
    <xf numFmtId="0" fontId="0" fillId="2" borderId="21" xfId="0" applyFill="1" applyBorder="1"/>
    <xf numFmtId="0" fontId="0" fillId="2" borderId="0" xfId="0" applyFill="1" applyBorder="1"/>
    <xf numFmtId="0" fontId="2" fillId="2" borderId="0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/>
    </xf>
    <xf numFmtId="0" fontId="4" fillId="2" borderId="2" xfId="2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4" fillId="2" borderId="7" xfId="2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2" borderId="16" xfId="0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4" borderId="0" xfId="0" applyFill="1"/>
    <xf numFmtId="0" fontId="7" fillId="4" borderId="0" xfId="0" applyFont="1" applyFill="1"/>
    <xf numFmtId="0" fontId="0" fillId="3" borderId="0" xfId="0" applyFill="1" applyBorder="1" applyAlignment="1">
      <alignment horizontal="right"/>
    </xf>
    <xf numFmtId="0" fontId="0" fillId="2" borderId="14" xfId="0" applyFill="1" applyBorder="1"/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right"/>
    </xf>
    <xf numFmtId="164" fontId="0" fillId="0" borderId="10" xfId="1" applyFont="1" applyBorder="1"/>
    <xf numFmtId="0" fontId="9" fillId="4" borderId="0" xfId="0" applyFont="1" applyFill="1"/>
    <xf numFmtId="0" fontId="10" fillId="4" borderId="0" xfId="0" applyFont="1" applyFill="1"/>
    <xf numFmtId="0" fontId="11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6" fillId="2" borderId="12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4" fontId="11" fillId="2" borderId="20" xfId="0" applyNumberFormat="1" applyFont="1" applyFill="1" applyBorder="1"/>
    <xf numFmtId="0" fontId="11" fillId="2" borderId="10" xfId="0" applyFont="1" applyFill="1" applyBorder="1" applyAlignment="1">
      <alignment horizontal="center"/>
    </xf>
    <xf numFmtId="14" fontId="11" fillId="2" borderId="10" xfId="0" applyNumberFormat="1" applyFont="1" applyFill="1" applyBorder="1"/>
    <xf numFmtId="0" fontId="11" fillId="2" borderId="20" xfId="0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11" fillId="2" borderId="3" xfId="0" applyFont="1" applyFill="1" applyBorder="1"/>
    <xf numFmtId="0" fontId="11" fillId="2" borderId="4" xfId="0" applyFont="1" applyFill="1" applyBorder="1"/>
    <xf numFmtId="0" fontId="11" fillId="2" borderId="5" xfId="0" applyFont="1" applyFill="1" applyBorder="1"/>
    <xf numFmtId="0" fontId="11" fillId="2" borderId="0" xfId="0" applyFont="1" applyFill="1" applyBorder="1"/>
    <xf numFmtId="0" fontId="11" fillId="2" borderId="6" xfId="0" applyFont="1" applyFill="1" applyBorder="1"/>
    <xf numFmtId="0" fontId="6" fillId="2" borderId="27" xfId="0" applyFont="1" applyFill="1" applyBorder="1" applyAlignment="1">
      <alignment horizontal="center"/>
    </xf>
    <xf numFmtId="165" fontId="11" fillId="2" borderId="29" xfId="3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165" fontId="6" fillId="2" borderId="9" xfId="0" applyNumberFormat="1" applyFont="1" applyFill="1" applyBorder="1"/>
    <xf numFmtId="0" fontId="6" fillId="2" borderId="28" xfId="0" applyFont="1" applyFill="1" applyBorder="1" applyAlignment="1">
      <alignment horizontal="center"/>
    </xf>
    <xf numFmtId="165" fontId="6" fillId="2" borderId="27" xfId="0" applyNumberFormat="1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165" fontId="6" fillId="2" borderId="29" xfId="3" applyFont="1" applyFill="1" applyBorder="1"/>
    <xf numFmtId="165" fontId="6" fillId="2" borderId="6" xfId="0" applyNumberFormat="1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4" fontId="0" fillId="2" borderId="15" xfId="1" applyFont="1" applyFill="1" applyBorder="1" applyAlignment="1">
      <alignment horizontal="center"/>
    </xf>
    <xf numFmtId="164" fontId="0" fillId="2" borderId="17" xfId="1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64" fontId="0" fillId="2" borderId="11" xfId="1" applyFont="1" applyFill="1" applyBorder="1" applyAlignment="1">
      <alignment horizontal="center"/>
    </xf>
    <xf numFmtId="164" fontId="0" fillId="2" borderId="12" xfId="1" applyFont="1" applyFill="1" applyBorder="1" applyAlignment="1">
      <alignment horizontal="center"/>
    </xf>
    <xf numFmtId="164" fontId="0" fillId="2" borderId="0" xfId="1" applyFont="1" applyFill="1" applyBorder="1" applyAlignment="1">
      <alignment horizontal="center"/>
    </xf>
    <xf numFmtId="164" fontId="0" fillId="2" borderId="14" xfId="1" applyFont="1" applyFill="1" applyBorder="1" applyAlignment="1">
      <alignment horizontal="center"/>
    </xf>
    <xf numFmtId="164" fontId="0" fillId="2" borderId="16" xfId="1" applyFont="1" applyFill="1" applyBorder="1" applyAlignment="1">
      <alignment horizontal="center"/>
    </xf>
    <xf numFmtId="164" fontId="0" fillId="2" borderId="25" xfId="1" applyFont="1" applyFill="1" applyBorder="1" applyAlignment="1">
      <alignment horizontal="center"/>
    </xf>
    <xf numFmtId="164" fontId="0" fillId="2" borderId="24" xfId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</cellXfs>
  <cellStyles count="4">
    <cellStyle name="Comma [0]" xfId="3" builtinId="6"/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175260</xdr:rowOff>
    </xdr:from>
    <xdr:to>
      <xdr:col>16</xdr:col>
      <xdr:colOff>398514</xdr:colOff>
      <xdr:row>25</xdr:row>
      <xdr:rowOff>28090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723900"/>
          <a:ext cx="12285714" cy="3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10</xdr:col>
      <xdr:colOff>781966</xdr:colOff>
      <xdr:row>66</xdr:row>
      <xdr:rowOff>178339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2480" y="6400800"/>
          <a:ext cx="7914286" cy="5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5</xdr:row>
      <xdr:rowOff>99061</xdr:rowOff>
    </xdr:from>
    <xdr:to>
      <xdr:col>10</xdr:col>
      <xdr:colOff>0</xdr:colOff>
      <xdr:row>7</xdr:row>
      <xdr:rowOff>106681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2460" y="1028701"/>
          <a:ext cx="5935980" cy="373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14</xdr:col>
      <xdr:colOff>202384</xdr:colOff>
      <xdr:row>43</xdr:row>
      <xdr:rowOff>75390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1463040"/>
          <a:ext cx="11609524" cy="6476190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10</xdr:row>
      <xdr:rowOff>144780</xdr:rowOff>
    </xdr:from>
    <xdr:to>
      <xdr:col>12</xdr:col>
      <xdr:colOff>160020</xdr:colOff>
      <xdr:row>13</xdr:row>
      <xdr:rowOff>137160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8808720" y="1973580"/>
          <a:ext cx="1965960" cy="54102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1</xdr:col>
      <xdr:colOff>457200</xdr:colOff>
      <xdr:row>17</xdr:row>
      <xdr:rowOff>0</xdr:rowOff>
    </xdr:from>
    <xdr:to>
      <xdr:col>2</xdr:col>
      <xdr:colOff>731520</xdr:colOff>
      <xdr:row>49</xdr:row>
      <xdr:rowOff>45720</xdr:rowOff>
    </xdr:to>
    <xdr:cxnSp macro="">
      <xdr:nvCxnSpPr>
        <xdr:cNvPr id="4" name="Conector recto de flecha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1249680" y="3108960"/>
          <a:ext cx="1066800" cy="5897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632460</xdr:colOff>
      <xdr:row>17</xdr:row>
      <xdr:rowOff>45720</xdr:rowOff>
    </xdr:from>
    <xdr:to>
      <xdr:col>3</xdr:col>
      <xdr:colOff>906780</xdr:colOff>
      <xdr:row>49</xdr:row>
      <xdr:rowOff>91440</xdr:rowOff>
    </xdr:to>
    <xdr:cxnSp macro="">
      <xdr:nvCxnSpPr>
        <xdr:cNvPr id="7" name="Conector recto de flecha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2217420" y="3154680"/>
          <a:ext cx="1066800" cy="5897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754380</xdr:colOff>
      <xdr:row>17</xdr:row>
      <xdr:rowOff>30480</xdr:rowOff>
    </xdr:from>
    <xdr:to>
      <xdr:col>6</xdr:col>
      <xdr:colOff>670560</xdr:colOff>
      <xdr:row>49</xdr:row>
      <xdr:rowOff>76200</xdr:rowOff>
    </xdr:to>
    <xdr:cxnSp macro="">
      <xdr:nvCxnSpPr>
        <xdr:cNvPr id="8" name="Conector recto de flecha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3131820" y="3139440"/>
          <a:ext cx="3398520" cy="5897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49</xdr:row>
      <xdr:rowOff>0</xdr:rowOff>
    </xdr:from>
    <xdr:to>
      <xdr:col>23</xdr:col>
      <xdr:colOff>539863</xdr:colOff>
      <xdr:row>52</xdr:row>
      <xdr:rowOff>118027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F6CE30BC-3ECB-445A-8570-4BBE516FE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4660" y="8976360"/>
          <a:ext cx="9257143" cy="6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8</xdr:row>
      <xdr:rowOff>182880</xdr:rowOff>
    </xdr:from>
    <xdr:to>
      <xdr:col>5</xdr:col>
      <xdr:colOff>586740</xdr:colOff>
      <xdr:row>21</xdr:row>
      <xdr:rowOff>160020</xdr:rowOff>
    </xdr:to>
    <xdr:cxnSp macro="">
      <xdr:nvCxnSpPr>
        <xdr:cNvPr id="2" name="Conector recto de flecha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3246120" y="1653540"/>
          <a:ext cx="1303020" cy="2362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4</xdr:row>
      <xdr:rowOff>123825</xdr:rowOff>
    </xdr:from>
    <xdr:to>
      <xdr:col>8</xdr:col>
      <xdr:colOff>447675</xdr:colOff>
      <xdr:row>7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CxnSpPr/>
      </xdr:nvCxnSpPr>
      <xdr:spPr>
        <a:xfrm flipH="1">
          <a:off x="5057775" y="885825"/>
          <a:ext cx="1562100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870191</xdr:colOff>
      <xdr:row>44</xdr:row>
      <xdr:rowOff>117227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1097280"/>
          <a:ext cx="9009524" cy="7066667"/>
        </a:xfrm>
        <a:prstGeom prst="rect">
          <a:avLst/>
        </a:prstGeom>
      </xdr:spPr>
    </xdr:pic>
    <xdr:clientData/>
  </xdr:twoCellAnchor>
  <xdr:twoCellAnchor>
    <xdr:from>
      <xdr:col>6</xdr:col>
      <xdr:colOff>762000</xdr:colOff>
      <xdr:row>37</xdr:row>
      <xdr:rowOff>167640</xdr:rowOff>
    </xdr:from>
    <xdr:to>
      <xdr:col>9</xdr:col>
      <xdr:colOff>160020</xdr:colOff>
      <xdr:row>40</xdr:row>
      <xdr:rowOff>160020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5730240" y="6934200"/>
          <a:ext cx="1775460" cy="54102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71264</xdr:colOff>
      <xdr:row>44</xdr:row>
      <xdr:rowOff>117227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1097280"/>
          <a:ext cx="9009524" cy="7066667"/>
        </a:xfrm>
        <a:prstGeom prst="rect">
          <a:avLst/>
        </a:prstGeom>
      </xdr:spPr>
    </xdr:pic>
    <xdr:clientData/>
  </xdr:twoCellAnchor>
  <xdr:twoCellAnchor>
    <xdr:from>
      <xdr:col>4</xdr:col>
      <xdr:colOff>891540</xdr:colOff>
      <xdr:row>41</xdr:row>
      <xdr:rowOff>22860</xdr:rowOff>
    </xdr:from>
    <xdr:to>
      <xdr:col>9</xdr:col>
      <xdr:colOff>449580</xdr:colOff>
      <xdr:row>56</xdr:row>
      <xdr:rowOff>53340</xdr:rowOff>
    </xdr:to>
    <xdr:cxnSp macro="">
      <xdr:nvCxnSpPr>
        <xdr:cNvPr id="4" name="Conector recto de flecha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CxnSpPr/>
      </xdr:nvCxnSpPr>
      <xdr:spPr>
        <a:xfrm flipV="1">
          <a:off x="4061460" y="7520940"/>
          <a:ext cx="3741420" cy="2773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38</xdr:row>
      <xdr:rowOff>129540</xdr:rowOff>
    </xdr:from>
    <xdr:to>
      <xdr:col>8</xdr:col>
      <xdr:colOff>579120</xdr:colOff>
      <xdr:row>40</xdr:row>
      <xdr:rowOff>22860</xdr:rowOff>
    </xdr:to>
    <xdr:sp macro="" textlink="">
      <xdr:nvSpPr>
        <xdr:cNvPr id="5" name="Cuadro de texto 2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6675120" y="7078980"/>
          <a:ext cx="464820" cy="259080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L" sz="1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894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411480</xdr:colOff>
      <xdr:row>7</xdr:row>
      <xdr:rowOff>114300</xdr:rowOff>
    </xdr:from>
    <xdr:to>
      <xdr:col>12</xdr:col>
      <xdr:colOff>558944</xdr:colOff>
      <xdr:row>46</xdr:row>
      <xdr:rowOff>48647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" y="1394460"/>
          <a:ext cx="9009524" cy="7066667"/>
        </a:xfrm>
        <a:prstGeom prst="rect">
          <a:avLst/>
        </a:prstGeom>
      </xdr:spPr>
    </xdr:pic>
    <xdr:clientData/>
  </xdr:twoCellAnchor>
  <xdr:twoCellAnchor>
    <xdr:from>
      <xdr:col>5</xdr:col>
      <xdr:colOff>15240</xdr:colOff>
      <xdr:row>40</xdr:row>
      <xdr:rowOff>160020</xdr:rowOff>
    </xdr:from>
    <xdr:to>
      <xdr:col>9</xdr:col>
      <xdr:colOff>586740</xdr:colOff>
      <xdr:row>56</xdr:row>
      <xdr:rowOff>7620</xdr:rowOff>
    </xdr:to>
    <xdr:cxnSp macro="">
      <xdr:nvCxnSpPr>
        <xdr:cNvPr id="3" name="Conector recto de flecha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4122420" y="7475220"/>
          <a:ext cx="3741420" cy="2773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601980</xdr:colOff>
      <xdr:row>40</xdr:row>
      <xdr:rowOff>38100</xdr:rowOff>
    </xdr:from>
    <xdr:to>
      <xdr:col>9</xdr:col>
      <xdr:colOff>274320</xdr:colOff>
      <xdr:row>41</xdr:row>
      <xdr:rowOff>160020</xdr:rowOff>
    </xdr:to>
    <xdr:sp macro="" textlink="">
      <xdr:nvSpPr>
        <xdr:cNvPr id="4" name="Cuadro de texto 2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086600" y="7353300"/>
          <a:ext cx="464820" cy="304800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s-CL" sz="1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990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754380</xdr:colOff>
      <xdr:row>5</xdr:row>
      <xdr:rowOff>152400</xdr:rowOff>
    </xdr:from>
    <xdr:to>
      <xdr:col>12</xdr:col>
      <xdr:colOff>311287</xdr:colOff>
      <xdr:row>44</xdr:row>
      <xdr:rowOff>143889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380" y="1066800"/>
          <a:ext cx="9066667" cy="7123809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37</xdr:row>
      <xdr:rowOff>152400</xdr:rowOff>
    </xdr:from>
    <xdr:to>
      <xdr:col>7</xdr:col>
      <xdr:colOff>53340</xdr:colOff>
      <xdr:row>46</xdr:row>
      <xdr:rowOff>129540</xdr:rowOff>
    </xdr:to>
    <xdr:cxnSp macro="">
      <xdr:nvCxnSpPr>
        <xdr:cNvPr id="6" name="Conector recto de flecha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CxnSpPr>
          <a:stCxn id="23" idx="1"/>
        </xdr:cNvCxnSpPr>
      </xdr:nvCxnSpPr>
      <xdr:spPr>
        <a:xfrm flipH="1">
          <a:off x="5021580" y="6918960"/>
          <a:ext cx="579120" cy="1623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418057</xdr:colOff>
      <xdr:row>71</xdr:row>
      <xdr:rowOff>134918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2480" y="10424160"/>
          <a:ext cx="8342857" cy="2695238"/>
        </a:xfrm>
        <a:prstGeom prst="rect">
          <a:avLst/>
        </a:prstGeom>
      </xdr:spPr>
    </xdr:pic>
    <xdr:clientData/>
  </xdr:twoCellAnchor>
  <xdr:twoCellAnchor>
    <xdr:from>
      <xdr:col>10</xdr:col>
      <xdr:colOff>53340</xdr:colOff>
      <xdr:row>57</xdr:row>
      <xdr:rowOff>144780</xdr:rowOff>
    </xdr:from>
    <xdr:to>
      <xdr:col>12</xdr:col>
      <xdr:colOff>533400</xdr:colOff>
      <xdr:row>60</xdr:row>
      <xdr:rowOff>53340</xdr:rowOff>
    </xdr:to>
    <xdr:cxnSp macro="">
      <xdr:nvCxnSpPr>
        <xdr:cNvPr id="9" name="Conector recto de flecha 8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CxnSpPr/>
      </xdr:nvCxnSpPr>
      <xdr:spPr>
        <a:xfrm flipV="1">
          <a:off x="7978140" y="10568940"/>
          <a:ext cx="206502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</xdr:colOff>
      <xdr:row>67</xdr:row>
      <xdr:rowOff>7620</xdr:rowOff>
    </xdr:from>
    <xdr:to>
      <xdr:col>4</xdr:col>
      <xdr:colOff>480060</xdr:colOff>
      <xdr:row>74</xdr:row>
      <xdr:rowOff>0</xdr:rowOff>
    </xdr:to>
    <xdr:cxnSp macro="">
      <xdr:nvCxnSpPr>
        <xdr:cNvPr id="11" name="Conector recto de flecha 10"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CxnSpPr/>
      </xdr:nvCxnSpPr>
      <xdr:spPr>
        <a:xfrm>
          <a:off x="1706880" y="12260580"/>
          <a:ext cx="1943100" cy="1272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82</xdr:row>
      <xdr:rowOff>0</xdr:rowOff>
    </xdr:from>
    <xdr:to>
      <xdr:col>14</xdr:col>
      <xdr:colOff>640617</xdr:colOff>
      <xdr:row>99</xdr:row>
      <xdr:rowOff>43421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2480" y="14996160"/>
          <a:ext cx="10942857" cy="3152381"/>
        </a:xfrm>
        <a:prstGeom prst="rect">
          <a:avLst/>
        </a:prstGeom>
      </xdr:spPr>
    </xdr:pic>
    <xdr:clientData/>
  </xdr:twoCellAnchor>
  <xdr:twoCellAnchor>
    <xdr:from>
      <xdr:col>4</xdr:col>
      <xdr:colOff>708660</xdr:colOff>
      <xdr:row>75</xdr:row>
      <xdr:rowOff>15240</xdr:rowOff>
    </xdr:from>
    <xdr:to>
      <xdr:col>8</xdr:col>
      <xdr:colOff>137160</xdr:colOff>
      <xdr:row>88</xdr:row>
      <xdr:rowOff>114300</xdr:rowOff>
    </xdr:to>
    <xdr:cxnSp macro="">
      <xdr:nvCxnSpPr>
        <xdr:cNvPr id="14" name="Conector recto de flecha 13">
          <a:extLst>
            <a:ext uri="{FF2B5EF4-FFF2-40B4-BE49-F238E27FC236}">
              <a16:creationId xmlns="" xmlns:a16="http://schemas.microsoft.com/office/drawing/2014/main" id="{00000000-0008-0000-0B00-00000E000000}"/>
            </a:ext>
          </a:extLst>
        </xdr:cNvPr>
        <xdr:cNvCxnSpPr/>
      </xdr:nvCxnSpPr>
      <xdr:spPr>
        <a:xfrm flipH="1" flipV="1">
          <a:off x="3878580" y="13731240"/>
          <a:ext cx="2598420" cy="247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40</xdr:row>
      <xdr:rowOff>0</xdr:rowOff>
    </xdr:from>
    <xdr:to>
      <xdr:col>8</xdr:col>
      <xdr:colOff>449580</xdr:colOff>
      <xdr:row>48</xdr:row>
      <xdr:rowOff>0</xdr:rowOff>
    </xdr:to>
    <xdr:cxnSp macro="">
      <xdr:nvCxnSpPr>
        <xdr:cNvPr id="17" name="Conector recto de flecha 16">
          <a:extLst>
            <a:ext uri="{FF2B5EF4-FFF2-40B4-BE49-F238E27FC236}">
              <a16:creationId xmlns="" xmlns:a16="http://schemas.microsoft.com/office/drawing/2014/main" id="{00000000-0008-0000-0B00-000011000000}"/>
            </a:ext>
          </a:extLst>
        </xdr:cNvPr>
        <xdr:cNvCxnSpPr/>
      </xdr:nvCxnSpPr>
      <xdr:spPr>
        <a:xfrm>
          <a:off x="6416040" y="7315200"/>
          <a:ext cx="373380" cy="1463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37</xdr:row>
      <xdr:rowOff>22860</xdr:rowOff>
    </xdr:from>
    <xdr:to>
      <xdr:col>7</xdr:col>
      <xdr:colOff>739140</xdr:colOff>
      <xdr:row>38</xdr:row>
      <xdr:rowOff>99060</xdr:rowOff>
    </xdr:to>
    <xdr:sp macro="" textlink="">
      <xdr:nvSpPr>
        <xdr:cNvPr id="23" name="Rectángulo 22">
          <a:extLst>
            <a:ext uri="{FF2B5EF4-FFF2-40B4-BE49-F238E27FC236}">
              <a16:creationId xmlns="" xmlns:a16="http://schemas.microsoft.com/office/drawing/2014/main" id="{00000000-0008-0000-0B00-000017000000}"/>
            </a:ext>
          </a:extLst>
        </xdr:cNvPr>
        <xdr:cNvSpPr/>
      </xdr:nvSpPr>
      <xdr:spPr>
        <a:xfrm>
          <a:off x="5600700" y="6789420"/>
          <a:ext cx="685800" cy="259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7</xdr:col>
      <xdr:colOff>251460</xdr:colOff>
      <xdr:row>38</xdr:row>
      <xdr:rowOff>137160</xdr:rowOff>
    </xdr:from>
    <xdr:to>
      <xdr:col>8</xdr:col>
      <xdr:colOff>358140</xdr:colOff>
      <xdr:row>40</xdr:row>
      <xdr:rowOff>30480</xdr:rowOff>
    </xdr:to>
    <xdr:sp macro="" textlink="">
      <xdr:nvSpPr>
        <xdr:cNvPr id="24" name="Rectángulo 23">
          <a:extLst>
            <a:ext uri="{FF2B5EF4-FFF2-40B4-BE49-F238E27FC236}">
              <a16:creationId xmlns="" xmlns:a16="http://schemas.microsoft.com/office/drawing/2014/main" id="{00000000-0008-0000-0B00-000018000000}"/>
            </a:ext>
          </a:extLst>
        </xdr:cNvPr>
        <xdr:cNvSpPr/>
      </xdr:nvSpPr>
      <xdr:spPr>
        <a:xfrm>
          <a:off x="5798820" y="7086600"/>
          <a:ext cx="899160" cy="259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1</xdr:col>
      <xdr:colOff>373380</xdr:colOff>
      <xdr:row>66</xdr:row>
      <xdr:rowOff>30480</xdr:rowOff>
    </xdr:from>
    <xdr:to>
      <xdr:col>2</xdr:col>
      <xdr:colOff>693420</xdr:colOff>
      <xdr:row>67</xdr:row>
      <xdr:rowOff>106680</xdr:rowOff>
    </xdr:to>
    <xdr:sp macro="" textlink="">
      <xdr:nvSpPr>
        <xdr:cNvPr id="25" name="Rectángulo 24">
          <a:extLst>
            <a:ext uri="{FF2B5EF4-FFF2-40B4-BE49-F238E27FC236}">
              <a16:creationId xmlns="" xmlns:a16="http://schemas.microsoft.com/office/drawing/2014/main" id="{00000000-0008-0000-0B00-000019000000}"/>
            </a:ext>
          </a:extLst>
        </xdr:cNvPr>
        <xdr:cNvSpPr/>
      </xdr:nvSpPr>
      <xdr:spPr>
        <a:xfrm>
          <a:off x="1165860" y="12100560"/>
          <a:ext cx="1112520" cy="259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9</xdr:col>
      <xdr:colOff>160020</xdr:colOff>
      <xdr:row>59</xdr:row>
      <xdr:rowOff>129540</xdr:rowOff>
    </xdr:from>
    <xdr:to>
      <xdr:col>10</xdr:col>
      <xdr:colOff>53340</xdr:colOff>
      <xdr:row>61</xdr:row>
      <xdr:rowOff>22860</xdr:rowOff>
    </xdr:to>
    <xdr:sp macro="" textlink="">
      <xdr:nvSpPr>
        <xdr:cNvPr id="26" name="Rectángulo 25">
          <a:extLst>
            <a:ext uri="{FF2B5EF4-FFF2-40B4-BE49-F238E27FC236}">
              <a16:creationId xmlns="" xmlns:a16="http://schemas.microsoft.com/office/drawing/2014/main" id="{00000000-0008-0000-0B00-00001A000000}"/>
            </a:ext>
          </a:extLst>
        </xdr:cNvPr>
        <xdr:cNvSpPr/>
      </xdr:nvSpPr>
      <xdr:spPr>
        <a:xfrm>
          <a:off x="7292340" y="10919460"/>
          <a:ext cx="685800" cy="259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7</xdr:col>
      <xdr:colOff>495300</xdr:colOff>
      <xdr:row>88</xdr:row>
      <xdr:rowOff>60960</xdr:rowOff>
    </xdr:from>
    <xdr:to>
      <xdr:col>8</xdr:col>
      <xdr:colOff>754380</xdr:colOff>
      <xdr:row>89</xdr:row>
      <xdr:rowOff>137160</xdr:rowOff>
    </xdr:to>
    <xdr:sp macro="" textlink="">
      <xdr:nvSpPr>
        <xdr:cNvPr id="27" name="Rectángulo 26">
          <a:extLst>
            <a:ext uri="{FF2B5EF4-FFF2-40B4-BE49-F238E27FC236}">
              <a16:creationId xmlns="" xmlns:a16="http://schemas.microsoft.com/office/drawing/2014/main" id="{00000000-0008-0000-0B00-00001B000000}"/>
            </a:ext>
          </a:extLst>
        </xdr:cNvPr>
        <xdr:cNvSpPr/>
      </xdr:nvSpPr>
      <xdr:spPr>
        <a:xfrm>
          <a:off x="6042660" y="16154400"/>
          <a:ext cx="1051560" cy="259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15"/>
  <sheetViews>
    <sheetView zoomScale="110" zoomScaleNormal="110" workbookViewId="0">
      <selection activeCell="B11" sqref="B11"/>
    </sheetView>
  </sheetViews>
  <sheetFormatPr defaultColWidth="11.5703125" defaultRowHeight="15"/>
  <cols>
    <col min="1" max="16384" width="11.5703125" style="1"/>
  </cols>
  <sheetData>
    <row r="3" spans="2:9">
      <c r="B3" s="4" t="s">
        <v>0</v>
      </c>
    </row>
    <row r="5" spans="2:9">
      <c r="B5" s="6" t="s">
        <v>13</v>
      </c>
      <c r="C5" s="1" t="s">
        <v>14</v>
      </c>
    </row>
    <row r="7" spans="2:9">
      <c r="B7" s="6" t="s">
        <v>15</v>
      </c>
      <c r="C7" s="1" t="s">
        <v>16</v>
      </c>
    </row>
    <row r="9" spans="2:9">
      <c r="B9" s="6" t="s">
        <v>42</v>
      </c>
      <c r="C9" s="1" t="s">
        <v>43</v>
      </c>
    </row>
    <row r="11" spans="2:9">
      <c r="B11" s="6" t="s">
        <v>111</v>
      </c>
      <c r="C11" s="1" t="s">
        <v>135</v>
      </c>
    </row>
    <row r="12" spans="2:9">
      <c r="B12" s="6"/>
    </row>
    <row r="13" spans="2:9">
      <c r="B13" s="6" t="s">
        <v>134</v>
      </c>
      <c r="C13" s="1" t="s">
        <v>112</v>
      </c>
    </row>
    <row r="15" spans="2:9" ht="18.75">
      <c r="B15" s="48" t="s">
        <v>132</v>
      </c>
      <c r="C15" s="48"/>
      <c r="D15" s="48"/>
      <c r="E15" s="48"/>
      <c r="F15" s="48"/>
      <c r="G15" s="48"/>
      <c r="H15" s="47"/>
      <c r="I15" s="47"/>
    </row>
  </sheetData>
  <hyperlinks>
    <hyperlink ref="B5" location="Pantalla!A1" display="TEMA 1"/>
    <hyperlink ref="B7" location="Calculo!A1" display="TEMA 2"/>
    <hyperlink ref="B9" location="Impresion!A1" display="TEMA 3"/>
    <hyperlink ref="B11" location="'Traspaso HR RAD'!A1" display="TEMA 4"/>
    <hyperlink ref="B13" location="'Otros Temas'!A1" display="TEMA 5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I29" sqref="I29"/>
    </sheetView>
  </sheetViews>
  <sheetFormatPr defaultColWidth="11.5703125" defaultRowHeight="15"/>
  <cols>
    <col min="1" max="1" width="11.5703125" style="1"/>
    <col min="2" max="2" width="5.42578125" style="1" customWidth="1"/>
    <col min="3" max="16384" width="11.5703125" style="1"/>
  </cols>
  <sheetData>
    <row r="1" spans="1:5">
      <c r="A1" s="6" t="s">
        <v>30</v>
      </c>
    </row>
    <row r="4" spans="1:5">
      <c r="B4" s="1" t="s">
        <v>31</v>
      </c>
      <c r="C4" s="1" t="s">
        <v>85</v>
      </c>
    </row>
    <row r="5" spans="1:5">
      <c r="E5" s="1" t="s">
        <v>62</v>
      </c>
    </row>
    <row r="6" spans="1:5">
      <c r="E6" s="1" t="s">
        <v>86</v>
      </c>
    </row>
  </sheetData>
  <hyperlinks>
    <hyperlink ref="A1" location="Temario!A1" display="Volver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67"/>
  <sheetViews>
    <sheetView topLeftCell="A40" workbookViewId="0">
      <selection activeCell="F20" sqref="F20:F25"/>
    </sheetView>
  </sheetViews>
  <sheetFormatPr defaultColWidth="11.5703125" defaultRowHeight="15"/>
  <cols>
    <col min="1" max="4" width="11.5703125" style="1"/>
    <col min="5" max="5" width="13.42578125" style="1" customWidth="1"/>
    <col min="6" max="7" width="11.5703125" style="1"/>
    <col min="8" max="8" width="26.85546875" style="1" customWidth="1"/>
    <col min="9" max="16384" width="11.5703125" style="1"/>
  </cols>
  <sheetData>
    <row r="1" spans="1:6">
      <c r="A1" s="6" t="s">
        <v>30</v>
      </c>
    </row>
    <row r="3" spans="1:6">
      <c r="B3" s="1" t="s">
        <v>31</v>
      </c>
      <c r="C3" s="1" t="s">
        <v>136</v>
      </c>
    </row>
    <row r="5" spans="1:6">
      <c r="B5" s="1" t="s">
        <v>32</v>
      </c>
      <c r="C5" s="1" t="s">
        <v>137</v>
      </c>
    </row>
    <row r="6" spans="1:6">
      <c r="D6" s="1" t="s">
        <v>140</v>
      </c>
    </row>
    <row r="7" spans="1:6">
      <c r="D7" s="1" t="s">
        <v>138</v>
      </c>
    </row>
    <row r="8" spans="1:6">
      <c r="D8" s="1" t="s">
        <v>139</v>
      </c>
    </row>
    <row r="10" spans="1:6">
      <c r="B10" s="1" t="s">
        <v>33</v>
      </c>
      <c r="C10" s="1" t="s">
        <v>141</v>
      </c>
    </row>
    <row r="12" spans="1:6">
      <c r="C12" s="51" t="s">
        <v>142</v>
      </c>
      <c r="D12" s="52" t="s">
        <v>143</v>
      </c>
      <c r="E12" s="52" t="s">
        <v>144</v>
      </c>
      <c r="F12" s="53" t="s">
        <v>145</v>
      </c>
    </row>
    <row r="13" spans="1:6">
      <c r="C13" s="30"/>
      <c r="D13" s="31"/>
      <c r="E13" s="31"/>
      <c r="F13" s="50"/>
    </row>
    <row r="14" spans="1:6">
      <c r="C14" s="30"/>
      <c r="D14" s="31"/>
      <c r="E14" s="31"/>
      <c r="F14" s="50"/>
    </row>
    <row r="15" spans="1:6">
      <c r="C15" s="20"/>
      <c r="D15" s="27"/>
      <c r="E15" s="27"/>
      <c r="F15" s="22"/>
    </row>
    <row r="18" spans="2:9">
      <c r="B18" s="1" t="s">
        <v>40</v>
      </c>
      <c r="C18" s="1" t="s">
        <v>146</v>
      </c>
    </row>
    <row r="19" spans="2:9">
      <c r="D19" s="1" t="s">
        <v>147</v>
      </c>
      <c r="E19" s="1" t="s">
        <v>148</v>
      </c>
    </row>
    <row r="20" spans="2:9">
      <c r="F20" s="1">
        <v>1</v>
      </c>
    </row>
    <row r="21" spans="2:9">
      <c r="F21" s="1">
        <v>2</v>
      </c>
    </row>
    <row r="22" spans="2:9">
      <c r="F22" s="1">
        <v>3</v>
      </c>
    </row>
    <row r="23" spans="2:9">
      <c r="F23" s="1">
        <v>4</v>
      </c>
    </row>
    <row r="24" spans="2:9">
      <c r="F24" s="1">
        <v>5</v>
      </c>
    </row>
    <row r="25" spans="2:9">
      <c r="F25" s="1">
        <v>6</v>
      </c>
    </row>
    <row r="26" spans="2:9">
      <c r="D26" s="1" t="s">
        <v>149</v>
      </c>
      <c r="E26" s="1" t="s">
        <v>150</v>
      </c>
    </row>
    <row r="27" spans="2:9">
      <c r="F27" s="1">
        <v>1</v>
      </c>
      <c r="G27" s="1" t="s">
        <v>151</v>
      </c>
      <c r="I27" s="1" t="s">
        <v>23</v>
      </c>
    </row>
    <row r="28" spans="2:9">
      <c r="F28" s="1">
        <v>2</v>
      </c>
      <c r="G28" s="1" t="s">
        <v>153</v>
      </c>
      <c r="I28" s="1" t="s">
        <v>154</v>
      </c>
    </row>
    <row r="29" spans="2:9">
      <c r="F29" s="1">
        <v>3</v>
      </c>
      <c r="G29" s="1" t="s">
        <v>155</v>
      </c>
      <c r="I29" s="1" t="s">
        <v>26</v>
      </c>
    </row>
    <row r="30" spans="2:9">
      <c r="F30" s="1">
        <v>4</v>
      </c>
      <c r="G30" s="1" t="s">
        <v>156</v>
      </c>
      <c r="I30" s="1" t="s">
        <v>27</v>
      </c>
    </row>
    <row r="31" spans="2:9">
      <c r="F31" s="1">
        <v>5</v>
      </c>
      <c r="G31" s="1" t="s">
        <v>157</v>
      </c>
      <c r="I31" s="1" t="s">
        <v>28</v>
      </c>
    </row>
    <row r="32" spans="2:9">
      <c r="F32" s="1">
        <v>6</v>
      </c>
      <c r="G32" s="1" t="s">
        <v>158</v>
      </c>
      <c r="I32" s="1" t="s">
        <v>29</v>
      </c>
    </row>
    <row r="34" spans="2:7">
      <c r="B34" s="1" t="s">
        <v>44</v>
      </c>
      <c r="C34" s="1" t="s">
        <v>159</v>
      </c>
    </row>
    <row r="35" spans="2:7">
      <c r="D35" s="1" t="s">
        <v>147</v>
      </c>
      <c r="E35" s="1" t="s">
        <v>160</v>
      </c>
    </row>
    <row r="36" spans="2:7">
      <c r="G36" s="1" t="s">
        <v>183</v>
      </c>
    </row>
    <row r="37" spans="2:7">
      <c r="D37" s="1" t="s">
        <v>149</v>
      </c>
      <c r="E37" s="1" t="s">
        <v>165</v>
      </c>
    </row>
    <row r="38" spans="2:7">
      <c r="G38" s="1" t="s">
        <v>184</v>
      </c>
    </row>
    <row r="40" spans="2:7">
      <c r="B40" s="1" t="s">
        <v>45</v>
      </c>
      <c r="C40" s="1" t="s">
        <v>172</v>
      </c>
    </row>
    <row r="41" spans="2:7">
      <c r="D41" s="1" t="s">
        <v>147</v>
      </c>
      <c r="E41" s="1" t="s">
        <v>160</v>
      </c>
    </row>
    <row r="42" spans="2:7">
      <c r="G42" s="1" t="s">
        <v>35</v>
      </c>
    </row>
    <row r="43" spans="2:7">
      <c r="D43" s="1" t="s">
        <v>149</v>
      </c>
      <c r="E43" s="1" t="s">
        <v>173</v>
      </c>
    </row>
    <row r="46" spans="2:7">
      <c r="B46" s="1" t="s">
        <v>45</v>
      </c>
      <c r="C46" s="1" t="s">
        <v>174</v>
      </c>
    </row>
    <row r="47" spans="2:7">
      <c r="D47" s="1" t="s">
        <v>147</v>
      </c>
      <c r="E47" s="1" t="s">
        <v>160</v>
      </c>
    </row>
    <row r="48" spans="2:7">
      <c r="G48" s="1" t="s">
        <v>53</v>
      </c>
    </row>
    <row r="49" spans="2:6">
      <c r="D49" s="1" t="s">
        <v>149</v>
      </c>
      <c r="E49" s="1" t="s">
        <v>175</v>
      </c>
    </row>
    <row r="53" spans="2:6">
      <c r="B53" s="1" t="s">
        <v>176</v>
      </c>
      <c r="C53" s="1" t="s">
        <v>177</v>
      </c>
    </row>
    <row r="54" spans="2:6">
      <c r="C54" s="54" t="s">
        <v>178</v>
      </c>
      <c r="D54" s="54" t="s">
        <v>143</v>
      </c>
      <c r="E54" s="54" t="s">
        <v>144</v>
      </c>
      <c r="F54" s="54" t="s">
        <v>145</v>
      </c>
    </row>
    <row r="55" spans="2:6">
      <c r="C55" s="54">
        <v>1</v>
      </c>
      <c r="D55" s="54" t="s">
        <v>179</v>
      </c>
      <c r="E55" s="55" t="s">
        <v>180</v>
      </c>
      <c r="F55" s="56">
        <v>7000000</v>
      </c>
    </row>
    <row r="56" spans="2:6">
      <c r="C56" s="54">
        <v>1</v>
      </c>
      <c r="D56" s="54" t="s">
        <v>181</v>
      </c>
      <c r="E56" s="55" t="s">
        <v>182</v>
      </c>
      <c r="F56" s="56">
        <v>3000000</v>
      </c>
    </row>
    <row r="57" spans="2:6">
      <c r="C57" s="54">
        <v>2</v>
      </c>
      <c r="D57" s="54">
        <v>2020</v>
      </c>
      <c r="E57" s="56">
        <v>15000000</v>
      </c>
      <c r="F57" s="54"/>
    </row>
    <row r="58" spans="2:6">
      <c r="C58" s="54">
        <v>2</v>
      </c>
      <c r="D58" s="54">
        <v>2019</v>
      </c>
      <c r="E58" s="56">
        <v>2000000</v>
      </c>
      <c r="F58" s="54"/>
    </row>
    <row r="59" spans="2:6">
      <c r="C59" s="54">
        <v>3</v>
      </c>
      <c r="D59" s="54">
        <v>2020</v>
      </c>
      <c r="E59" s="56">
        <v>15000000</v>
      </c>
      <c r="F59" s="56"/>
    </row>
    <row r="60" spans="2:6">
      <c r="C60" s="54">
        <v>3</v>
      </c>
      <c r="D60" s="54">
        <v>2019</v>
      </c>
      <c r="E60" s="56">
        <v>4000000</v>
      </c>
      <c r="F60" s="56"/>
    </row>
    <row r="61" spans="2:6">
      <c r="C61" s="54">
        <v>4</v>
      </c>
      <c r="D61" s="54">
        <v>2020</v>
      </c>
      <c r="E61" s="56">
        <v>1000000</v>
      </c>
      <c r="F61" s="56"/>
    </row>
    <row r="62" spans="2:6">
      <c r="C62" s="54">
        <v>4</v>
      </c>
      <c r="D62" s="54">
        <v>2019</v>
      </c>
      <c r="E62" s="56">
        <v>4000000</v>
      </c>
      <c r="F62" s="56"/>
    </row>
    <row r="63" spans="2:6">
      <c r="C63" s="54">
        <v>5</v>
      </c>
      <c r="D63" s="54">
        <v>2020</v>
      </c>
      <c r="E63" s="56">
        <v>1000000</v>
      </c>
      <c r="F63" s="56"/>
    </row>
    <row r="64" spans="2:6">
      <c r="C64" s="54">
        <v>5</v>
      </c>
      <c r="D64" s="54">
        <v>2019</v>
      </c>
      <c r="E64" s="56">
        <v>8000000</v>
      </c>
      <c r="F64" s="56"/>
    </row>
    <row r="65" spans="3:6">
      <c r="C65" s="54">
        <v>6</v>
      </c>
      <c r="D65" s="54">
        <v>2020</v>
      </c>
      <c r="E65" s="56">
        <v>7000000</v>
      </c>
      <c r="F65" s="56"/>
    </row>
    <row r="66" spans="3:6">
      <c r="C66" s="54">
        <v>6</v>
      </c>
      <c r="D66" s="54">
        <v>2019</v>
      </c>
      <c r="E66" s="56">
        <v>11500000</v>
      </c>
      <c r="F66" s="56"/>
    </row>
    <row r="67" spans="3:6">
      <c r="C67" s="54">
        <v>6</v>
      </c>
      <c r="D67" s="54">
        <v>2018</v>
      </c>
      <c r="E67" s="56">
        <v>2000000</v>
      </c>
      <c r="F67" s="54"/>
    </row>
  </sheetData>
  <hyperlinks>
    <hyperlink ref="A1" location="Temario!A1" display="Volver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1"/>
  <sheetViews>
    <sheetView workbookViewId="0">
      <selection activeCell="H124" sqref="H124"/>
    </sheetView>
  </sheetViews>
  <sheetFormatPr defaultColWidth="11.5703125" defaultRowHeight="15"/>
  <cols>
    <col min="1" max="16384" width="11.5703125" style="1"/>
  </cols>
  <sheetData>
    <row r="1" spans="1:2">
      <c r="A1" s="6" t="s">
        <v>30</v>
      </c>
    </row>
    <row r="3" spans="1:2">
      <c r="B3" s="4" t="s">
        <v>13</v>
      </c>
    </row>
    <row r="5" spans="1:2">
      <c r="B5" s="1" t="s">
        <v>115</v>
      </c>
    </row>
    <row r="48" spans="7:7">
      <c r="G48" s="1" t="s">
        <v>114</v>
      </c>
    </row>
    <row r="49" spans="2:14">
      <c r="I49" s="1" t="s">
        <v>113</v>
      </c>
    </row>
    <row r="54" spans="2:14">
      <c r="B54" s="4" t="s">
        <v>15</v>
      </c>
    </row>
    <row r="56" spans="2:14">
      <c r="B56" s="1" t="s">
        <v>115</v>
      </c>
    </row>
    <row r="58" spans="2:14">
      <c r="N58" s="1" t="s">
        <v>116</v>
      </c>
    </row>
    <row r="75" spans="2:5">
      <c r="E75" s="1" t="s">
        <v>117</v>
      </c>
    </row>
    <row r="79" spans="2:5">
      <c r="B79" s="4" t="s">
        <v>42</v>
      </c>
    </row>
    <row r="81" spans="2:2">
      <c r="B81" s="1" t="s">
        <v>118</v>
      </c>
    </row>
  </sheetData>
  <hyperlinks>
    <hyperlink ref="A1" location="Temario!A1" display="Volver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A16" zoomScale="70" zoomScaleNormal="70" workbookViewId="0">
      <selection activeCell="C81" sqref="C81"/>
    </sheetView>
  </sheetViews>
  <sheetFormatPr defaultColWidth="11.5703125" defaultRowHeight="15"/>
  <cols>
    <col min="1" max="16384" width="11.5703125" style="1"/>
  </cols>
  <sheetData>
    <row r="1" spans="1:2">
      <c r="A1" s="6" t="s">
        <v>30</v>
      </c>
    </row>
    <row r="3" spans="1:2">
      <c r="B3" s="1" t="s">
        <v>89</v>
      </c>
    </row>
    <row r="28" spans="2:7">
      <c r="B28" s="5" t="s">
        <v>17</v>
      </c>
    </row>
    <row r="29" spans="2:7">
      <c r="C29" s="1" t="s">
        <v>63</v>
      </c>
    </row>
    <row r="30" spans="2:7">
      <c r="G30" s="1" t="s">
        <v>18</v>
      </c>
    </row>
    <row r="31" spans="2:7">
      <c r="G31" s="1" t="s">
        <v>19</v>
      </c>
    </row>
    <row r="33" spans="2:3">
      <c r="B33" s="5" t="s">
        <v>20</v>
      </c>
    </row>
    <row r="34" spans="2:3">
      <c r="C34" s="1" t="s">
        <v>131</v>
      </c>
    </row>
    <row r="70" spans="2:9">
      <c r="B70" s="5" t="s">
        <v>21</v>
      </c>
    </row>
    <row r="71" spans="2:9">
      <c r="C71" s="1" t="s">
        <v>64</v>
      </c>
      <c r="I71" s="6" t="s">
        <v>22</v>
      </c>
    </row>
    <row r="73" spans="2:9">
      <c r="C73" s="1" t="s">
        <v>119</v>
      </c>
    </row>
    <row r="74" spans="2:9">
      <c r="C74" s="1" t="s">
        <v>90</v>
      </c>
    </row>
    <row r="75" spans="2:9">
      <c r="E75" s="1" t="s">
        <v>87</v>
      </c>
    </row>
    <row r="76" spans="2:9">
      <c r="E76" s="1" t="s">
        <v>88</v>
      </c>
    </row>
  </sheetData>
  <hyperlinks>
    <hyperlink ref="I71" location="Calculo!A1" display="Calculo"/>
    <hyperlink ref="A1" location="Temario!A1" display="Volver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topLeftCell="A7" zoomScale="110" zoomScaleNormal="110" workbookViewId="0">
      <selection activeCell="E14" sqref="E14"/>
    </sheetView>
  </sheetViews>
  <sheetFormatPr defaultColWidth="8.85546875" defaultRowHeight="15"/>
  <cols>
    <col min="1" max="6" width="8.85546875" style="1"/>
    <col min="7" max="7" width="12.140625" style="1" customWidth="1"/>
    <col min="8" max="8" width="12.5703125" style="2" customWidth="1"/>
    <col min="9" max="9" width="8.85546875" style="3"/>
    <col min="10" max="16384" width="8.85546875" style="1"/>
  </cols>
  <sheetData>
    <row r="1" spans="1:17">
      <c r="A1" s="6" t="s">
        <v>30</v>
      </c>
    </row>
    <row r="3" spans="1:17" ht="15.75" thickBot="1"/>
    <row r="4" spans="1:17">
      <c r="B4" s="89" t="s">
        <v>0</v>
      </c>
      <c r="C4" s="90"/>
      <c r="D4" s="90"/>
      <c r="E4" s="90"/>
      <c r="F4" s="90"/>
      <c r="G4" s="90"/>
      <c r="H4" s="90"/>
      <c r="I4" s="90"/>
      <c r="J4" s="91"/>
    </row>
    <row r="5" spans="1:17" ht="15.75" thickBot="1">
      <c r="B5" s="86" t="s">
        <v>65</v>
      </c>
      <c r="C5" s="87"/>
      <c r="D5" s="87"/>
      <c r="E5" s="87"/>
      <c r="F5" s="87"/>
      <c r="G5" s="87"/>
      <c r="H5" s="87"/>
      <c r="I5" s="87"/>
      <c r="J5" s="88"/>
    </row>
    <row r="6" spans="1:17">
      <c r="B6" s="7"/>
      <c r="C6" s="8"/>
      <c r="D6" s="8"/>
      <c r="E6" s="8"/>
      <c r="F6" s="8"/>
      <c r="G6" s="8"/>
      <c r="H6" s="9"/>
      <c r="I6" s="10"/>
      <c r="J6" s="11"/>
    </row>
    <row r="7" spans="1:17">
      <c r="B7" s="7"/>
      <c r="C7" s="8"/>
      <c r="D7" s="8"/>
      <c r="E7" s="8"/>
      <c r="F7" s="8"/>
      <c r="G7" s="8"/>
      <c r="H7" s="9"/>
      <c r="I7" s="10"/>
      <c r="J7" s="11"/>
    </row>
    <row r="8" spans="1:17">
      <c r="B8" s="7"/>
      <c r="C8" s="8"/>
      <c r="D8" s="8"/>
      <c r="E8" s="8"/>
      <c r="F8" s="8"/>
      <c r="G8" s="8"/>
      <c r="H8" s="9"/>
      <c r="I8" s="10"/>
      <c r="J8" s="11"/>
    </row>
    <row r="9" spans="1:17">
      <c r="B9" s="7"/>
      <c r="C9" s="8"/>
      <c r="D9" s="8"/>
      <c r="E9" s="8"/>
      <c r="F9" s="8"/>
      <c r="G9" s="8"/>
      <c r="H9" s="9"/>
      <c r="I9" s="10"/>
      <c r="J9" s="11"/>
    </row>
    <row r="10" spans="1:17">
      <c r="B10" s="7"/>
      <c r="C10" s="8" t="s">
        <v>1</v>
      </c>
      <c r="D10" s="8"/>
      <c r="E10" s="8"/>
      <c r="F10" s="8"/>
      <c r="G10" s="8"/>
      <c r="H10" s="19">
        <f>'A1'!F53</f>
        <v>0</v>
      </c>
      <c r="I10" s="10" t="s">
        <v>7</v>
      </c>
      <c r="J10" s="11"/>
      <c r="L10" s="23" t="s">
        <v>23</v>
      </c>
    </row>
    <row r="11" spans="1:17">
      <c r="B11" s="7"/>
      <c r="C11" s="8"/>
      <c r="D11" s="8"/>
      <c r="E11" s="8"/>
      <c r="F11" s="8"/>
      <c r="G11" s="8"/>
      <c r="H11" s="9"/>
      <c r="I11" s="10"/>
      <c r="J11" s="11"/>
    </row>
    <row r="12" spans="1:17" ht="15.75" thickBot="1">
      <c r="B12" s="7"/>
      <c r="C12" s="8" t="s">
        <v>2</v>
      </c>
      <c r="D12" s="8"/>
      <c r="E12" s="8"/>
      <c r="F12" s="8"/>
      <c r="G12" s="8"/>
      <c r="H12" s="9"/>
      <c r="I12" s="10"/>
      <c r="J12" s="11"/>
    </row>
    <row r="13" spans="1:17">
      <c r="B13" s="7"/>
      <c r="C13" s="8"/>
      <c r="D13" s="8"/>
      <c r="E13" s="8" t="s">
        <v>3</v>
      </c>
      <c r="F13" s="8"/>
      <c r="G13" s="8"/>
      <c r="H13" s="19">
        <f>'A2 A3'!F8</f>
        <v>0</v>
      </c>
      <c r="I13" s="49" t="s">
        <v>133</v>
      </c>
      <c r="J13" s="11"/>
      <c r="L13" s="38" t="s">
        <v>24</v>
      </c>
      <c r="M13" s="39" t="s">
        <v>99</v>
      </c>
      <c r="N13" s="39"/>
      <c r="O13" s="39"/>
      <c r="P13" s="39"/>
      <c r="Q13" s="40"/>
    </row>
    <row r="14" spans="1:17" ht="15.75" thickBot="1">
      <c r="B14" s="7"/>
      <c r="C14" s="8"/>
      <c r="D14" s="8"/>
      <c r="E14" s="8" t="s">
        <v>4</v>
      </c>
      <c r="F14" s="8"/>
      <c r="G14" s="8"/>
      <c r="H14" s="19">
        <f>'A2 A3'!F9</f>
        <v>0</v>
      </c>
      <c r="I14" s="49" t="s">
        <v>133</v>
      </c>
      <c r="J14" s="11"/>
      <c r="L14" s="41" t="s">
        <v>25</v>
      </c>
      <c r="M14" s="42" t="s">
        <v>100</v>
      </c>
      <c r="N14" s="42"/>
      <c r="O14" s="42"/>
      <c r="P14" s="42"/>
      <c r="Q14" s="43"/>
    </row>
    <row r="15" spans="1:17">
      <c r="B15" s="7"/>
      <c r="C15" s="8"/>
      <c r="D15" s="8"/>
      <c r="E15" s="8"/>
      <c r="F15" s="8"/>
      <c r="G15" s="8"/>
      <c r="H15" s="9"/>
      <c r="I15" s="10"/>
      <c r="J15" s="11"/>
    </row>
    <row r="16" spans="1:17">
      <c r="B16" s="7"/>
      <c r="C16" s="8" t="s">
        <v>5</v>
      </c>
      <c r="D16" s="8"/>
      <c r="E16" s="8"/>
      <c r="F16" s="8"/>
      <c r="G16" s="8"/>
      <c r="H16" s="9"/>
      <c r="I16" s="10"/>
      <c r="J16" s="11"/>
    </row>
    <row r="17" spans="2:12">
      <c r="B17" s="7"/>
      <c r="C17" s="8"/>
      <c r="D17" s="8"/>
      <c r="E17" s="8" t="s">
        <v>6</v>
      </c>
      <c r="F17" s="8"/>
      <c r="G17" s="8"/>
      <c r="H17" s="19">
        <f>'A4'!F52</f>
        <v>0</v>
      </c>
      <c r="I17" s="10" t="s">
        <v>7</v>
      </c>
      <c r="J17" s="11"/>
      <c r="L17" s="23" t="s">
        <v>26</v>
      </c>
    </row>
    <row r="18" spans="2:12">
      <c r="B18" s="7"/>
      <c r="C18" s="8"/>
      <c r="D18" s="8"/>
      <c r="E18" s="8"/>
      <c r="F18" s="8"/>
      <c r="G18" s="8"/>
      <c r="H18" s="9"/>
      <c r="I18" s="10"/>
      <c r="J18" s="11"/>
    </row>
    <row r="19" spans="2:12">
      <c r="B19" s="7"/>
      <c r="C19" s="8" t="s">
        <v>8</v>
      </c>
      <c r="D19" s="8"/>
      <c r="E19" s="8"/>
      <c r="F19" s="8"/>
      <c r="G19" s="8"/>
      <c r="H19" s="19">
        <f>'A5'!F52</f>
        <v>0</v>
      </c>
      <c r="I19" s="10" t="s">
        <v>9</v>
      </c>
      <c r="J19" s="11"/>
      <c r="L19" s="23" t="s">
        <v>27</v>
      </c>
    </row>
    <row r="20" spans="2:12">
      <c r="B20" s="7"/>
      <c r="C20" s="8"/>
      <c r="D20" s="8"/>
      <c r="E20" s="8"/>
      <c r="F20" s="8"/>
      <c r="G20" s="8"/>
      <c r="H20" s="9"/>
      <c r="I20" s="10"/>
      <c r="J20" s="11"/>
    </row>
    <row r="21" spans="2:12">
      <c r="B21" s="7"/>
      <c r="C21" s="8" t="s">
        <v>10</v>
      </c>
      <c r="D21" s="8"/>
      <c r="E21" s="8"/>
      <c r="F21" s="8"/>
      <c r="G21" s="8"/>
      <c r="H21" s="19">
        <f>'A6'!F52</f>
        <v>0</v>
      </c>
      <c r="I21" s="10" t="s">
        <v>9</v>
      </c>
      <c r="J21" s="11"/>
      <c r="L21" s="23" t="s">
        <v>28</v>
      </c>
    </row>
    <row r="22" spans="2:12">
      <c r="B22" s="7"/>
      <c r="C22" s="8"/>
      <c r="D22" s="8"/>
      <c r="E22" s="8"/>
      <c r="F22" s="8"/>
      <c r="G22" s="8"/>
      <c r="H22" s="9"/>
      <c r="I22" s="10"/>
      <c r="J22" s="11"/>
    </row>
    <row r="23" spans="2:12">
      <c r="B23" s="7"/>
      <c r="C23" s="8" t="s">
        <v>11</v>
      </c>
      <c r="D23" s="8"/>
      <c r="E23" s="8"/>
      <c r="F23" s="8"/>
      <c r="G23" s="8"/>
      <c r="H23" s="19">
        <f>'A7'!E9</f>
        <v>0</v>
      </c>
      <c r="I23" s="10" t="s">
        <v>9</v>
      </c>
      <c r="J23" s="11"/>
      <c r="L23" s="23" t="s">
        <v>29</v>
      </c>
    </row>
    <row r="24" spans="2:12" ht="15.75" thickBot="1">
      <c r="B24" s="7"/>
      <c r="C24" s="8"/>
      <c r="D24" s="8"/>
      <c r="E24" s="8"/>
      <c r="F24" s="8"/>
      <c r="G24" s="8"/>
      <c r="H24" s="9"/>
      <c r="I24" s="10"/>
      <c r="J24" s="11"/>
    </row>
    <row r="25" spans="2:12" ht="15.75" thickBot="1">
      <c r="B25" s="7"/>
      <c r="C25" s="12" t="s">
        <v>12</v>
      </c>
      <c r="D25" s="12"/>
      <c r="E25" s="12"/>
      <c r="F25" s="12"/>
      <c r="G25" s="12"/>
      <c r="H25" s="13">
        <f>H10+H13+H14+H17-H19-H21-H23</f>
        <v>0</v>
      </c>
      <c r="I25" s="10"/>
      <c r="J25" s="11"/>
    </row>
    <row r="26" spans="2:12" ht="15.75" thickBot="1">
      <c r="B26" s="14"/>
      <c r="C26" s="15"/>
      <c r="D26" s="15"/>
      <c r="E26" s="15"/>
      <c r="F26" s="15"/>
      <c r="G26" s="15"/>
      <c r="H26" s="16"/>
      <c r="I26" s="17"/>
      <c r="J26" s="18"/>
    </row>
  </sheetData>
  <mergeCells count="2">
    <mergeCell ref="B5:J5"/>
    <mergeCell ref="B4:J4"/>
  </mergeCells>
  <hyperlinks>
    <hyperlink ref="A1" location="Temario!A1" display="Volver"/>
    <hyperlink ref="L13" location="'A2 A3'!A1" display="A2"/>
    <hyperlink ref="L14" location="'A2 A3'!A1" display="A3"/>
    <hyperlink ref="L17" location="'A4'!A1" display="A4"/>
    <hyperlink ref="L10" location="'A1'!A1" display="A1"/>
    <hyperlink ref="L19" location="'A5'!A1" display="A5"/>
    <hyperlink ref="L21" location="'A6'!A1" display="A6"/>
    <hyperlink ref="L23" location="'A7'!A1" display="A7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67"/>
  <sheetViews>
    <sheetView topLeftCell="A22" workbookViewId="0">
      <selection activeCell="F52" sqref="F52:G52"/>
    </sheetView>
  </sheetViews>
  <sheetFormatPr defaultColWidth="11.5703125" defaultRowHeight="15"/>
  <cols>
    <col min="1" max="3" width="11.5703125" style="1"/>
    <col min="4" max="4" width="15.28515625" style="1" customWidth="1"/>
    <col min="5" max="5" width="23.85546875" style="1" customWidth="1"/>
    <col min="6" max="16384" width="11.5703125" style="1"/>
  </cols>
  <sheetData>
    <row r="1" spans="1:2">
      <c r="A1" s="6" t="s">
        <v>30</v>
      </c>
    </row>
    <row r="4" spans="1:2">
      <c r="B4" s="4" t="s">
        <v>1</v>
      </c>
    </row>
    <row r="6" spans="1:2">
      <c r="B6" s="1" t="s">
        <v>34</v>
      </c>
    </row>
    <row r="47" spans="2:24" ht="15.75">
      <c r="B47" s="1" t="s">
        <v>66</v>
      </c>
      <c r="I47" s="58" t="s">
        <v>185</v>
      </c>
      <c r="J47" s="58"/>
      <c r="K47" s="58"/>
      <c r="M47" s="60" t="s">
        <v>191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</row>
    <row r="48" spans="2:24">
      <c r="M48" s="60" t="s">
        <v>192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</row>
    <row r="49" spans="2:24">
      <c r="B49" s="96" t="s">
        <v>1</v>
      </c>
      <c r="C49" s="97"/>
      <c r="D49" s="97"/>
      <c r="E49" s="97"/>
      <c r="F49" s="97"/>
      <c r="G49" s="98"/>
      <c r="M49" s="60" t="s">
        <v>193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</row>
    <row r="50" spans="2:24">
      <c r="B50" s="29" t="s">
        <v>35</v>
      </c>
      <c r="C50" s="25" t="s">
        <v>36</v>
      </c>
      <c r="D50" s="24" t="s">
        <v>91</v>
      </c>
      <c r="E50" s="25" t="s">
        <v>37</v>
      </c>
      <c r="F50" s="92" t="s">
        <v>38</v>
      </c>
      <c r="G50" s="93"/>
      <c r="M50" s="60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</row>
    <row r="51" spans="2:24">
      <c r="B51" s="30"/>
      <c r="C51" s="31"/>
      <c r="D51" s="32"/>
      <c r="E51" s="30"/>
      <c r="F51" s="99">
        <f>IF(E51&gt;0,E51,D51)</f>
        <v>0</v>
      </c>
      <c r="G51" s="100"/>
      <c r="H51" s="1" t="s">
        <v>122</v>
      </c>
      <c r="M51" s="60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 spans="2:24">
      <c r="B52" s="20"/>
      <c r="C52" s="27"/>
      <c r="D52" s="21"/>
      <c r="E52" s="20"/>
      <c r="F52" s="94">
        <f>IF(E52&gt;0,E52,D52)</f>
        <v>0</v>
      </c>
      <c r="G52" s="95"/>
      <c r="M52" s="60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</row>
    <row r="53" spans="2:24">
      <c r="F53" s="94">
        <f>F51+F52</f>
        <v>0</v>
      </c>
      <c r="G53" s="95"/>
      <c r="H53" s="1" t="s">
        <v>41</v>
      </c>
      <c r="L53" s="1" t="s">
        <v>23</v>
      </c>
      <c r="M53" s="60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</row>
    <row r="54" spans="2:24">
      <c r="B54" s="4" t="s">
        <v>39</v>
      </c>
      <c r="M54" s="60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</row>
    <row r="55" spans="2:24">
      <c r="B55" s="1" t="s">
        <v>31</v>
      </c>
      <c r="C55" s="1" t="s">
        <v>79</v>
      </c>
      <c r="M55" s="60" t="s">
        <v>194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</row>
    <row r="56" spans="2:24">
      <c r="B56" s="1" t="s">
        <v>32</v>
      </c>
      <c r="C56" s="1" t="s">
        <v>92</v>
      </c>
    </row>
    <row r="57" spans="2:24">
      <c r="B57" s="1" t="s">
        <v>33</v>
      </c>
      <c r="C57" s="1" t="s">
        <v>67</v>
      </c>
    </row>
    <row r="58" spans="2:24">
      <c r="D58" s="1" t="s">
        <v>120</v>
      </c>
    </row>
    <row r="59" spans="2:24">
      <c r="B59" s="1" t="s">
        <v>40</v>
      </c>
      <c r="C59" s="1" t="s">
        <v>68</v>
      </c>
    </row>
    <row r="60" spans="2:24">
      <c r="C60" s="1" t="s">
        <v>93</v>
      </c>
    </row>
    <row r="61" spans="2:24">
      <c r="C61" s="1" t="s">
        <v>121</v>
      </c>
    </row>
    <row r="62" spans="2:24">
      <c r="B62" s="1" t="s">
        <v>44</v>
      </c>
      <c r="C62" s="1" t="s">
        <v>69</v>
      </c>
    </row>
    <row r="63" spans="2:24">
      <c r="B63" s="1" t="s">
        <v>45</v>
      </c>
      <c r="C63" s="1" t="s">
        <v>171</v>
      </c>
    </row>
    <row r="64" spans="2:24">
      <c r="C64" s="1" t="s">
        <v>152</v>
      </c>
    </row>
    <row r="65" spans="4:4">
      <c r="D65" s="1" t="s">
        <v>35</v>
      </c>
    </row>
    <row r="66" spans="4:4">
      <c r="D66" s="1" t="s">
        <v>161</v>
      </c>
    </row>
    <row r="67" spans="4:4">
      <c r="D67" s="1" t="s">
        <v>162</v>
      </c>
    </row>
  </sheetData>
  <mergeCells count="5">
    <mergeCell ref="F50:G50"/>
    <mergeCell ref="F53:G53"/>
    <mergeCell ref="B49:G49"/>
    <mergeCell ref="F51:G51"/>
    <mergeCell ref="F52:G52"/>
  </mergeCells>
  <hyperlinks>
    <hyperlink ref="A1" location="Calculo!A1" display="Volver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4"/>
  <sheetViews>
    <sheetView topLeftCell="A10" workbookViewId="0">
      <selection activeCell="E28" sqref="E28"/>
    </sheetView>
  </sheetViews>
  <sheetFormatPr defaultColWidth="11.5703125" defaultRowHeight="15"/>
  <cols>
    <col min="1" max="16384" width="11.5703125" style="1"/>
  </cols>
  <sheetData>
    <row r="1" spans="1:16">
      <c r="A1" s="6" t="s">
        <v>30</v>
      </c>
    </row>
    <row r="2" spans="1:16">
      <c r="B2" s="4" t="s">
        <v>46</v>
      </c>
    </row>
    <row r="3" spans="1:16">
      <c r="L3" s="60" t="s">
        <v>191</v>
      </c>
      <c r="M3" s="59"/>
      <c r="N3" s="59"/>
      <c r="O3" s="59"/>
      <c r="P3" s="59"/>
    </row>
    <row r="4" spans="1:16">
      <c r="B4" s="1" t="s">
        <v>70</v>
      </c>
      <c r="L4" s="60" t="s">
        <v>195</v>
      </c>
      <c r="M4" s="59"/>
      <c r="N4" s="59"/>
      <c r="O4" s="59"/>
      <c r="P4" s="59"/>
    </row>
    <row r="5" spans="1:16" ht="15.75">
      <c r="I5" s="58" t="s">
        <v>186</v>
      </c>
      <c r="J5" s="58"/>
      <c r="K5" s="58"/>
      <c r="L5" s="60" t="s">
        <v>200</v>
      </c>
      <c r="M5" s="59"/>
      <c r="N5" s="59"/>
      <c r="O5" s="59"/>
      <c r="P5" s="59"/>
    </row>
    <row r="6" spans="1:16">
      <c r="B6" s="96" t="s">
        <v>47</v>
      </c>
      <c r="C6" s="97"/>
      <c r="D6" s="97"/>
      <c r="E6" s="97"/>
      <c r="F6" s="97"/>
      <c r="G6" s="98"/>
      <c r="L6" s="60" t="s">
        <v>201</v>
      </c>
      <c r="M6" s="59"/>
      <c r="N6" s="59"/>
      <c r="O6" s="59"/>
      <c r="P6" s="59"/>
    </row>
    <row r="7" spans="1:16" ht="15.75" thickBot="1">
      <c r="B7" s="34"/>
      <c r="C7" s="33"/>
      <c r="D7" s="33"/>
      <c r="E7" s="33"/>
      <c r="F7" s="33"/>
      <c r="G7" s="35"/>
    </row>
    <row r="8" spans="1:16">
      <c r="B8" s="30" t="s">
        <v>48</v>
      </c>
      <c r="C8" s="32" t="s">
        <v>3</v>
      </c>
      <c r="D8" s="32"/>
      <c r="E8" s="32"/>
      <c r="F8" s="101">
        <f>G31</f>
        <v>0</v>
      </c>
      <c r="G8" s="102"/>
      <c r="H8" s="1" t="s">
        <v>41</v>
      </c>
      <c r="L8" s="45" t="s">
        <v>24</v>
      </c>
      <c r="M8" s="45" t="s">
        <v>99</v>
      </c>
      <c r="N8" s="39"/>
      <c r="O8" s="39"/>
      <c r="P8" s="40"/>
    </row>
    <row r="9" spans="1:16" ht="15.75" thickBot="1">
      <c r="B9" s="20"/>
      <c r="C9" s="21" t="s">
        <v>4</v>
      </c>
      <c r="D9" s="21"/>
      <c r="E9" s="21"/>
      <c r="F9" s="103">
        <f>G31</f>
        <v>0</v>
      </c>
      <c r="G9" s="95"/>
      <c r="H9" s="1" t="s">
        <v>41</v>
      </c>
      <c r="L9" s="46" t="s">
        <v>25</v>
      </c>
      <c r="M9" s="46" t="s">
        <v>100</v>
      </c>
      <c r="N9" s="42"/>
      <c r="O9" s="42"/>
      <c r="P9" s="43"/>
    </row>
    <row r="11" spans="1:16">
      <c r="B11" s="4" t="s">
        <v>39</v>
      </c>
    </row>
    <row r="12" spans="1:16">
      <c r="B12" s="1" t="s">
        <v>31</v>
      </c>
      <c r="C12" s="1" t="s">
        <v>103</v>
      </c>
    </row>
    <row r="13" spans="1:16">
      <c r="B13" s="1" t="s">
        <v>32</v>
      </c>
      <c r="C13" s="1" t="s">
        <v>102</v>
      </c>
    </row>
    <row r="14" spans="1:16">
      <c r="B14" s="1" t="s">
        <v>33</v>
      </c>
      <c r="C14" s="1" t="s">
        <v>74</v>
      </c>
    </row>
    <row r="15" spans="1:16">
      <c r="D15" s="1" t="s">
        <v>75</v>
      </c>
    </row>
    <row r="16" spans="1:16">
      <c r="E16" s="1" t="s">
        <v>76</v>
      </c>
    </row>
    <row r="17" spans="2:8">
      <c r="E17" s="1" t="s">
        <v>77</v>
      </c>
    </row>
    <row r="18" spans="2:8">
      <c r="E18" s="1" t="s">
        <v>78</v>
      </c>
    </row>
    <row r="19" spans="2:8">
      <c r="C19" s="1" t="s">
        <v>80</v>
      </c>
    </row>
    <row r="21" spans="2:8">
      <c r="B21" s="1" t="s">
        <v>40</v>
      </c>
      <c r="C21" s="1" t="s">
        <v>128</v>
      </c>
    </row>
    <row r="23" spans="2:8">
      <c r="C23" s="96" t="s">
        <v>94</v>
      </c>
      <c r="D23" s="97"/>
      <c r="E23" s="97"/>
      <c r="F23" s="97"/>
      <c r="G23" s="97"/>
      <c r="H23" s="98"/>
    </row>
    <row r="24" spans="2:8">
      <c r="C24" s="34"/>
      <c r="D24" s="37" t="s">
        <v>95</v>
      </c>
      <c r="E24" s="33"/>
      <c r="F24" s="33"/>
      <c r="G24" s="106" t="s">
        <v>96</v>
      </c>
      <c r="H24" s="93"/>
    </row>
    <row r="25" spans="2:8">
      <c r="C25" s="34"/>
      <c r="D25" s="37">
        <v>2017</v>
      </c>
      <c r="E25" s="33"/>
      <c r="F25" s="33"/>
      <c r="G25" s="101">
        <v>0</v>
      </c>
      <c r="H25" s="102"/>
    </row>
    <row r="26" spans="2:8">
      <c r="C26" s="34"/>
      <c r="D26" s="37">
        <v>2018</v>
      </c>
      <c r="E26" s="33"/>
      <c r="F26" s="33"/>
      <c r="G26" s="101">
        <v>0</v>
      </c>
      <c r="H26" s="102"/>
    </row>
    <row r="27" spans="2:8">
      <c r="C27" s="34"/>
      <c r="D27" s="37">
        <v>2019</v>
      </c>
      <c r="E27" s="33"/>
      <c r="F27" s="33"/>
      <c r="G27" s="101">
        <v>0</v>
      </c>
      <c r="H27" s="102"/>
    </row>
    <row r="28" spans="2:8">
      <c r="C28" s="34"/>
      <c r="D28" s="37">
        <v>2020</v>
      </c>
      <c r="E28" s="33"/>
      <c r="F28" s="33"/>
      <c r="G28" s="101">
        <v>0</v>
      </c>
      <c r="H28" s="102"/>
    </row>
    <row r="29" spans="2:8">
      <c r="C29" s="34"/>
      <c r="D29" s="37">
        <v>2021</v>
      </c>
      <c r="E29" s="33"/>
      <c r="F29" s="33"/>
      <c r="G29" s="101">
        <v>0</v>
      </c>
      <c r="H29" s="102"/>
    </row>
    <row r="30" spans="2:8">
      <c r="C30" s="30"/>
      <c r="D30" s="32" t="s">
        <v>97</v>
      </c>
      <c r="E30" s="32"/>
      <c r="F30" s="32"/>
      <c r="G30" s="101">
        <v>0</v>
      </c>
      <c r="H30" s="102"/>
    </row>
    <row r="31" spans="2:8" ht="15.75" thickBot="1">
      <c r="C31" s="20"/>
      <c r="D31" s="44" t="s">
        <v>98</v>
      </c>
      <c r="E31" s="21"/>
      <c r="F31" s="21"/>
      <c r="G31" s="104">
        <f>SUM(G25:H30)</f>
        <v>0</v>
      </c>
      <c r="H31" s="105"/>
    </row>
    <row r="32" spans="2:8" ht="15.75" thickTop="1"/>
    <row r="33" spans="3:5">
      <c r="C33" s="1" t="s">
        <v>101</v>
      </c>
    </row>
    <row r="34" spans="3:5">
      <c r="D34" s="1" t="s">
        <v>124</v>
      </c>
    </row>
    <row r="35" spans="3:5">
      <c r="D35" s="1" t="s">
        <v>123</v>
      </c>
    </row>
    <row r="36" spans="3:5">
      <c r="D36" s="1" t="s">
        <v>125</v>
      </c>
    </row>
    <row r="37" spans="3:5">
      <c r="D37" s="1" t="s">
        <v>129</v>
      </c>
    </row>
    <row r="38" spans="3:5">
      <c r="D38" s="1" t="s">
        <v>126</v>
      </c>
    </row>
    <row r="39" spans="3:5">
      <c r="D39" s="1" t="s">
        <v>127</v>
      </c>
    </row>
    <row r="41" spans="3:5">
      <c r="D41" s="1" t="s">
        <v>170</v>
      </c>
    </row>
    <row r="42" spans="3:5">
      <c r="D42" s="1" t="s">
        <v>152</v>
      </c>
    </row>
    <row r="43" spans="3:5">
      <c r="E43" s="1" t="s">
        <v>163</v>
      </c>
    </row>
    <row r="44" spans="3:5">
      <c r="E44" s="1" t="s">
        <v>164</v>
      </c>
    </row>
  </sheetData>
  <mergeCells count="12">
    <mergeCell ref="B6:G6"/>
    <mergeCell ref="F8:G8"/>
    <mergeCell ref="F9:G9"/>
    <mergeCell ref="G30:H30"/>
    <mergeCell ref="G31:H31"/>
    <mergeCell ref="G24:H24"/>
    <mergeCell ref="G29:H29"/>
    <mergeCell ref="G28:H28"/>
    <mergeCell ref="G27:H27"/>
    <mergeCell ref="G26:H26"/>
    <mergeCell ref="C23:H23"/>
    <mergeCell ref="G25:H25"/>
  </mergeCells>
  <hyperlinks>
    <hyperlink ref="A1" location="Calculo!A1" display="Volver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96"/>
  <sheetViews>
    <sheetView tabSelected="1" topLeftCell="A52" zoomScaleNormal="100" workbookViewId="0">
      <selection activeCell="I68" sqref="I68"/>
    </sheetView>
  </sheetViews>
  <sheetFormatPr defaultColWidth="11.5703125" defaultRowHeight="15"/>
  <cols>
    <col min="1" max="4" width="11.5703125" style="1"/>
    <col min="5" max="5" width="14.7109375" style="1" customWidth="1"/>
    <col min="6" max="11" width="11.5703125" style="1"/>
    <col min="12" max="12" width="15.7109375" style="1" customWidth="1"/>
    <col min="13" max="16384" width="11.5703125" style="1"/>
  </cols>
  <sheetData>
    <row r="1" spans="1:2">
      <c r="A1" s="6" t="s">
        <v>30</v>
      </c>
    </row>
    <row r="3" spans="1:2">
      <c r="B3" s="4" t="s">
        <v>6</v>
      </c>
    </row>
    <row r="5" spans="1:2">
      <c r="B5" s="1" t="s">
        <v>49</v>
      </c>
    </row>
    <row r="48" spans="2:2">
      <c r="B48" s="1" t="s">
        <v>71</v>
      </c>
    </row>
    <row r="50" spans="2:18">
      <c r="B50" s="96" t="s">
        <v>6</v>
      </c>
      <c r="C50" s="97"/>
      <c r="D50" s="97"/>
      <c r="E50" s="97"/>
      <c r="F50" s="98"/>
      <c r="G50" s="33"/>
    </row>
    <row r="51" spans="2:18" s="4" customFormat="1">
      <c r="B51" s="114" t="s">
        <v>50</v>
      </c>
      <c r="C51" s="115"/>
      <c r="D51" s="24" t="s">
        <v>51</v>
      </c>
      <c r="E51" s="25" t="s">
        <v>52</v>
      </c>
      <c r="F51" s="26" t="s">
        <v>53</v>
      </c>
    </row>
    <row r="52" spans="2:18">
      <c r="B52" s="20"/>
      <c r="C52" s="22"/>
      <c r="D52" s="21"/>
      <c r="E52" s="27"/>
      <c r="F52" s="22"/>
    </row>
    <row r="54" spans="2:18">
      <c r="B54" s="28" t="s">
        <v>39</v>
      </c>
    </row>
    <row r="55" spans="2:18">
      <c r="B55" s="1" t="s">
        <v>31</v>
      </c>
      <c r="C55" s="1" t="s">
        <v>54</v>
      </c>
    </row>
    <row r="56" spans="2:18">
      <c r="B56" s="1" t="s">
        <v>32</v>
      </c>
      <c r="C56" s="1" t="s">
        <v>104</v>
      </c>
    </row>
    <row r="57" spans="2:18">
      <c r="B57" s="1" t="s">
        <v>33</v>
      </c>
      <c r="C57" s="1" t="s">
        <v>105</v>
      </c>
      <c r="H57" s="57" t="s">
        <v>188</v>
      </c>
      <c r="I57" s="57"/>
      <c r="J57" s="57"/>
      <c r="K57" s="57"/>
      <c r="L57" s="57"/>
      <c r="M57" s="57"/>
      <c r="N57" s="57"/>
      <c r="O57" s="57"/>
      <c r="P57" s="47"/>
      <c r="Q57" s="47"/>
      <c r="R57" s="47"/>
    </row>
    <row r="58" spans="2:18">
      <c r="D58" s="1" t="s">
        <v>130</v>
      </c>
    </row>
    <row r="59" spans="2:18">
      <c r="B59" s="1" t="s">
        <v>40</v>
      </c>
      <c r="C59" s="1" t="s">
        <v>109</v>
      </c>
      <c r="H59" s="57" t="s">
        <v>187</v>
      </c>
      <c r="I59" s="47"/>
      <c r="J59" s="47"/>
      <c r="K59" s="47"/>
      <c r="L59" s="47"/>
    </row>
    <row r="60" spans="2:18">
      <c r="H60" s="57" t="s">
        <v>190</v>
      </c>
      <c r="I60" s="47"/>
      <c r="J60" s="47"/>
      <c r="K60" s="47"/>
      <c r="L60" s="47"/>
    </row>
    <row r="61" spans="2:18">
      <c r="B61" s="1" t="s">
        <v>44</v>
      </c>
      <c r="C61" s="1" t="s">
        <v>166</v>
      </c>
    </row>
    <row r="62" spans="2:18">
      <c r="C62" s="1" t="s">
        <v>152</v>
      </c>
      <c r="H62" s="60" t="s">
        <v>191</v>
      </c>
      <c r="I62" s="60"/>
      <c r="J62" s="60"/>
      <c r="K62" s="60"/>
      <c r="L62" s="60"/>
      <c r="M62" s="60"/>
      <c r="N62" s="60"/>
    </row>
    <row r="63" spans="2:18">
      <c r="C63" s="3" t="s">
        <v>169</v>
      </c>
      <c r="D63" s="1" t="s">
        <v>163</v>
      </c>
      <c r="E63" s="1" t="s">
        <v>167</v>
      </c>
      <c r="H63" s="61" t="s">
        <v>31</v>
      </c>
      <c r="I63" s="60" t="s">
        <v>196</v>
      </c>
      <c r="J63" s="60"/>
      <c r="K63" s="60"/>
      <c r="L63" s="60"/>
      <c r="M63" s="60"/>
      <c r="N63" s="60"/>
    </row>
    <row r="64" spans="2:18">
      <c r="D64" s="1" t="s">
        <v>164</v>
      </c>
      <c r="E64" s="1" t="s">
        <v>168</v>
      </c>
      <c r="H64" s="61" t="s">
        <v>32</v>
      </c>
      <c r="I64" s="60" t="s">
        <v>199</v>
      </c>
      <c r="J64" s="60"/>
      <c r="K64" s="60"/>
      <c r="L64" s="60"/>
      <c r="M64" s="60"/>
      <c r="N64" s="60"/>
    </row>
    <row r="65" spans="8:14">
      <c r="H65" s="61" t="s">
        <v>33</v>
      </c>
      <c r="I65" s="60" t="s">
        <v>197</v>
      </c>
      <c r="J65" s="60"/>
      <c r="K65" s="60"/>
      <c r="L65" s="60"/>
      <c r="M65" s="60"/>
      <c r="N65" s="60"/>
    </row>
    <row r="66" spans="8:14">
      <c r="H66" s="61" t="s">
        <v>40</v>
      </c>
      <c r="I66" s="60" t="s">
        <v>202</v>
      </c>
      <c r="J66" s="60"/>
      <c r="K66" s="60"/>
      <c r="L66" s="60"/>
      <c r="M66" s="60"/>
    </row>
    <row r="67" spans="8:14" ht="15.75" thickBot="1">
      <c r="I67" s="60" t="s">
        <v>203</v>
      </c>
      <c r="J67" s="60"/>
      <c r="K67" s="60"/>
      <c r="L67" s="60"/>
      <c r="M67" s="60"/>
    </row>
    <row r="68" spans="8:14">
      <c r="H68" s="61" t="s">
        <v>44</v>
      </c>
      <c r="I68" s="69" t="s">
        <v>205</v>
      </c>
      <c r="J68" s="70"/>
      <c r="K68" s="70"/>
      <c r="L68" s="71"/>
      <c r="M68" s="72"/>
    </row>
    <row r="69" spans="8:14">
      <c r="I69" s="73"/>
      <c r="J69" s="74"/>
      <c r="K69" s="74"/>
      <c r="L69" s="74"/>
      <c r="M69" s="75"/>
    </row>
    <row r="70" spans="8:14">
      <c r="I70" s="107" t="s">
        <v>6</v>
      </c>
      <c r="J70" s="108"/>
      <c r="K70" s="108"/>
      <c r="L70" s="108"/>
      <c r="M70" s="109"/>
    </row>
    <row r="71" spans="8:14">
      <c r="I71" s="110" t="s">
        <v>50</v>
      </c>
      <c r="J71" s="111"/>
      <c r="K71" s="63" t="s">
        <v>51</v>
      </c>
      <c r="L71" s="64" t="s">
        <v>52</v>
      </c>
      <c r="M71" s="76" t="s">
        <v>53</v>
      </c>
    </row>
    <row r="72" spans="8:14">
      <c r="I72" s="112" t="s">
        <v>206</v>
      </c>
      <c r="J72" s="113"/>
      <c r="K72" s="65">
        <v>44082</v>
      </c>
      <c r="L72" s="66" t="s">
        <v>207</v>
      </c>
      <c r="M72" s="77">
        <v>1500000</v>
      </c>
    </row>
    <row r="73" spans="8:14">
      <c r="I73" s="112" t="s">
        <v>206</v>
      </c>
      <c r="J73" s="113"/>
      <c r="K73" s="67">
        <v>44196</v>
      </c>
      <c r="L73" s="66" t="s">
        <v>208</v>
      </c>
      <c r="M73" s="77">
        <v>3500000</v>
      </c>
    </row>
    <row r="74" spans="8:14" ht="15.75" thickBot="1">
      <c r="I74" s="78"/>
      <c r="J74" s="79"/>
      <c r="K74" s="79"/>
      <c r="L74" s="79"/>
      <c r="M74" s="80">
        <f>M72+M73</f>
        <v>5000000</v>
      </c>
    </row>
    <row r="75" spans="8:14">
      <c r="I75" s="69" t="s">
        <v>209</v>
      </c>
      <c r="J75" s="70"/>
      <c r="K75" s="71"/>
      <c r="L75" s="71"/>
      <c r="M75" s="72"/>
    </row>
    <row r="76" spans="8:14">
      <c r="I76" s="73"/>
      <c r="J76" s="74"/>
      <c r="K76" s="74"/>
      <c r="L76" s="74"/>
      <c r="M76" s="75"/>
    </row>
    <row r="77" spans="8:14">
      <c r="I77" s="107" t="s">
        <v>6</v>
      </c>
      <c r="J77" s="108"/>
      <c r="K77" s="108"/>
      <c r="L77" s="108"/>
      <c r="M77" s="109"/>
    </row>
    <row r="78" spans="8:14">
      <c r="I78" s="110" t="s">
        <v>50</v>
      </c>
      <c r="J78" s="111"/>
      <c r="K78" s="63" t="s">
        <v>51</v>
      </c>
      <c r="L78" s="64" t="s">
        <v>52</v>
      </c>
      <c r="M78" s="76" t="s">
        <v>53</v>
      </c>
    </row>
    <row r="79" spans="8:14">
      <c r="I79" s="81" t="s">
        <v>212</v>
      </c>
      <c r="J79" s="62"/>
      <c r="K79" s="63"/>
      <c r="L79" s="64"/>
      <c r="M79" s="82">
        <f>M74</f>
        <v>5000000</v>
      </c>
    </row>
    <row r="80" spans="8:14">
      <c r="I80" s="81"/>
      <c r="J80" s="62"/>
      <c r="K80" s="63"/>
      <c r="L80" s="64"/>
      <c r="M80" s="82"/>
    </row>
    <row r="81" spans="9:13">
      <c r="I81" s="83" t="s">
        <v>213</v>
      </c>
      <c r="J81" s="68"/>
      <c r="K81" s="67"/>
      <c r="L81" s="66"/>
      <c r="M81" s="84"/>
    </row>
    <row r="82" spans="9:13">
      <c r="I82" s="112" t="s">
        <v>206</v>
      </c>
      <c r="J82" s="113"/>
      <c r="K82" s="67">
        <v>44229</v>
      </c>
      <c r="L82" s="66" t="s">
        <v>210</v>
      </c>
      <c r="M82" s="77">
        <v>450000</v>
      </c>
    </row>
    <row r="83" spans="9:13">
      <c r="I83" s="112" t="s">
        <v>206</v>
      </c>
      <c r="J83" s="113"/>
      <c r="K83" s="67">
        <v>44319</v>
      </c>
      <c r="L83" s="66" t="s">
        <v>211</v>
      </c>
      <c r="M83" s="77">
        <v>650000</v>
      </c>
    </row>
    <row r="84" spans="9:13">
      <c r="I84" s="73"/>
      <c r="J84" s="74"/>
      <c r="K84" s="74"/>
      <c r="L84" s="74"/>
      <c r="M84" s="85">
        <f>M79+M82+M83</f>
        <v>6100000</v>
      </c>
    </row>
    <row r="85" spans="9:13" ht="15.75" thickBot="1">
      <c r="I85" s="46"/>
      <c r="J85" s="42"/>
      <c r="K85" s="42"/>
      <c r="L85" s="42"/>
      <c r="M85" s="43"/>
    </row>
    <row r="86" spans="9:13">
      <c r="I86" s="69" t="s">
        <v>214</v>
      </c>
      <c r="J86" s="70"/>
      <c r="K86" s="71"/>
      <c r="L86" s="71"/>
      <c r="M86" s="72"/>
    </row>
    <row r="87" spans="9:13">
      <c r="I87" s="73"/>
      <c r="J87" s="74"/>
      <c r="K87" s="74"/>
      <c r="L87" s="74"/>
      <c r="M87" s="75"/>
    </row>
    <row r="88" spans="9:13">
      <c r="I88" s="107" t="s">
        <v>6</v>
      </c>
      <c r="J88" s="108"/>
      <c r="K88" s="108"/>
      <c r="L88" s="108"/>
      <c r="M88" s="109"/>
    </row>
    <row r="89" spans="9:13">
      <c r="I89" s="110" t="s">
        <v>50</v>
      </c>
      <c r="J89" s="111"/>
      <c r="K89" s="63" t="s">
        <v>51</v>
      </c>
      <c r="L89" s="64" t="s">
        <v>52</v>
      </c>
      <c r="M89" s="76" t="s">
        <v>53</v>
      </c>
    </row>
    <row r="90" spans="9:13">
      <c r="I90" s="81" t="s">
        <v>212</v>
      </c>
      <c r="J90" s="62"/>
      <c r="K90" s="63"/>
      <c r="L90" s="64"/>
      <c r="M90" s="82">
        <f>M79</f>
        <v>5000000</v>
      </c>
    </row>
    <row r="91" spans="9:13">
      <c r="I91" s="81" t="s">
        <v>213</v>
      </c>
      <c r="J91" s="62"/>
      <c r="K91" s="63"/>
      <c r="L91" s="64"/>
      <c r="M91" s="82">
        <f>M82+M83</f>
        <v>1100000</v>
      </c>
    </row>
    <row r="92" spans="9:13">
      <c r="I92" s="81"/>
      <c r="J92" s="62"/>
      <c r="K92" s="63"/>
      <c r="L92" s="64"/>
      <c r="M92" s="82"/>
    </row>
    <row r="93" spans="9:13">
      <c r="I93" s="83" t="s">
        <v>215</v>
      </c>
      <c r="J93" s="68"/>
      <c r="K93" s="67"/>
      <c r="L93" s="66"/>
      <c r="M93" s="84"/>
    </row>
    <row r="94" spans="9:13">
      <c r="I94" s="112" t="s">
        <v>206</v>
      </c>
      <c r="J94" s="113"/>
      <c r="K94" s="67">
        <v>44594</v>
      </c>
      <c r="L94" s="66" t="s">
        <v>210</v>
      </c>
      <c r="M94" s="77">
        <v>750000</v>
      </c>
    </row>
    <row r="95" spans="9:13">
      <c r="I95" s="112" t="s">
        <v>206</v>
      </c>
      <c r="J95" s="113"/>
      <c r="K95" s="67">
        <v>44684</v>
      </c>
      <c r="L95" s="66" t="s">
        <v>211</v>
      </c>
      <c r="M95" s="77">
        <v>650000</v>
      </c>
    </row>
    <row r="96" spans="9:13" ht="15.75" thickBot="1">
      <c r="I96" s="78"/>
      <c r="J96" s="79"/>
      <c r="K96" s="79"/>
      <c r="L96" s="79"/>
      <c r="M96" s="80">
        <f>M90+M91+M94+M95</f>
        <v>7500000</v>
      </c>
    </row>
  </sheetData>
  <mergeCells count="14">
    <mergeCell ref="I88:M88"/>
    <mergeCell ref="I89:J89"/>
    <mergeCell ref="I94:J94"/>
    <mergeCell ref="I95:J95"/>
    <mergeCell ref="B51:C51"/>
    <mergeCell ref="I83:J83"/>
    <mergeCell ref="B50:F50"/>
    <mergeCell ref="I70:M70"/>
    <mergeCell ref="I71:J71"/>
    <mergeCell ref="I72:J72"/>
    <mergeCell ref="I82:J82"/>
    <mergeCell ref="I73:J73"/>
    <mergeCell ref="I77:M77"/>
    <mergeCell ref="I78:J78"/>
  </mergeCells>
  <hyperlinks>
    <hyperlink ref="A1" location="Calculo!A1" display="Volver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5"/>
  <sheetViews>
    <sheetView topLeftCell="A37" workbookViewId="0">
      <selection activeCell="J60" sqref="J60"/>
    </sheetView>
  </sheetViews>
  <sheetFormatPr defaultColWidth="11.5703125" defaultRowHeight="15"/>
  <cols>
    <col min="1" max="4" width="11.5703125" style="1"/>
    <col min="5" max="5" width="14.7109375" style="1" customWidth="1"/>
    <col min="6" max="16384" width="11.5703125" style="1"/>
  </cols>
  <sheetData>
    <row r="1" spans="1:2">
      <c r="A1" s="6" t="s">
        <v>30</v>
      </c>
    </row>
    <row r="3" spans="1:2">
      <c r="B3" s="4" t="s">
        <v>55</v>
      </c>
    </row>
    <row r="5" spans="1:2">
      <c r="B5" s="1" t="s">
        <v>58</v>
      </c>
    </row>
    <row r="48" spans="2:2">
      <c r="B48" s="1" t="s">
        <v>71</v>
      </c>
    </row>
    <row r="50" spans="1:13">
      <c r="B50" s="96" t="s">
        <v>55</v>
      </c>
      <c r="C50" s="97"/>
      <c r="D50" s="97"/>
      <c r="E50" s="97"/>
      <c r="F50" s="98"/>
    </row>
    <row r="51" spans="1:13">
      <c r="A51" s="4"/>
      <c r="B51" s="114" t="s">
        <v>50</v>
      </c>
      <c r="C51" s="115"/>
      <c r="D51" s="24" t="s">
        <v>51</v>
      </c>
      <c r="E51" s="25" t="s">
        <v>52</v>
      </c>
      <c r="F51" s="26" t="s">
        <v>53</v>
      </c>
      <c r="G51" s="4"/>
      <c r="H51" s="4"/>
      <c r="I51" s="4"/>
      <c r="J51" s="4"/>
      <c r="K51" s="4"/>
      <c r="L51" s="4"/>
      <c r="M51" s="4"/>
    </row>
    <row r="52" spans="1:13">
      <c r="B52" s="20"/>
      <c r="C52" s="22"/>
      <c r="D52" s="21"/>
      <c r="E52" s="27"/>
      <c r="F52" s="22"/>
    </row>
    <row r="54" spans="1:13">
      <c r="B54" s="28" t="s">
        <v>39</v>
      </c>
    </row>
    <row r="55" spans="1:13">
      <c r="B55" s="1" t="s">
        <v>31</v>
      </c>
      <c r="C55" s="1" t="s">
        <v>54</v>
      </c>
    </row>
    <row r="56" spans="1:13" ht="15.75">
      <c r="B56" s="1" t="s">
        <v>32</v>
      </c>
      <c r="C56" s="1" t="s">
        <v>56</v>
      </c>
      <c r="J56" s="58" t="s">
        <v>189</v>
      </c>
    </row>
    <row r="57" spans="1:13">
      <c r="E57" s="1">
        <v>894</v>
      </c>
      <c r="F57" s="1" t="s">
        <v>57</v>
      </c>
    </row>
    <row r="58" spans="1:13">
      <c r="B58" s="1" t="s">
        <v>33</v>
      </c>
      <c r="C58" s="1" t="s">
        <v>106</v>
      </c>
      <c r="J58" s="60" t="s">
        <v>191</v>
      </c>
      <c r="K58" s="60"/>
      <c r="L58" s="60"/>
    </row>
    <row r="59" spans="1:13">
      <c r="B59" s="1" t="s">
        <v>40</v>
      </c>
      <c r="C59" s="1" t="s">
        <v>107</v>
      </c>
      <c r="J59" s="60" t="s">
        <v>204</v>
      </c>
      <c r="K59" s="60"/>
      <c r="L59" s="60"/>
    </row>
    <row r="60" spans="1:13">
      <c r="D60" s="1" t="s">
        <v>130</v>
      </c>
    </row>
    <row r="62" spans="1:13">
      <c r="B62" s="1" t="s">
        <v>44</v>
      </c>
      <c r="C62" s="1" t="s">
        <v>166</v>
      </c>
    </row>
    <row r="63" spans="1:13">
      <c r="C63" s="1" t="s">
        <v>152</v>
      </c>
    </row>
    <row r="64" spans="1:13">
      <c r="C64" s="3" t="s">
        <v>169</v>
      </c>
      <c r="D64" s="1" t="s">
        <v>163</v>
      </c>
      <c r="E64" s="1" t="s">
        <v>167</v>
      </c>
    </row>
    <row r="65" spans="4:5">
      <c r="D65" s="1" t="s">
        <v>164</v>
      </c>
      <c r="E65" s="1" t="s">
        <v>168</v>
      </c>
    </row>
  </sheetData>
  <mergeCells count="2">
    <mergeCell ref="B51:C51"/>
    <mergeCell ref="B50:F50"/>
  </mergeCells>
  <hyperlinks>
    <hyperlink ref="A1" location="Calculo!A1" display="Volver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8"/>
  <sheetViews>
    <sheetView topLeftCell="A43" workbookViewId="0">
      <selection activeCell="C59" sqref="C59"/>
    </sheetView>
  </sheetViews>
  <sheetFormatPr defaultColWidth="11.5703125" defaultRowHeight="15"/>
  <cols>
    <col min="1" max="4" width="11.5703125" style="1"/>
    <col min="5" max="5" width="13.7109375" style="1" customWidth="1"/>
    <col min="6" max="16384" width="11.5703125" style="1"/>
  </cols>
  <sheetData>
    <row r="1" spans="1:2">
      <c r="A1" s="6" t="s">
        <v>30</v>
      </c>
    </row>
    <row r="3" spans="1:2">
      <c r="B3" s="4" t="s">
        <v>59</v>
      </c>
    </row>
    <row r="5" spans="1:2">
      <c r="B5" s="1" t="s">
        <v>110</v>
      </c>
    </row>
    <row r="48" spans="2:2">
      <c r="B48" s="1" t="s">
        <v>71</v>
      </c>
    </row>
    <row r="50" spans="1:13">
      <c r="B50" s="96" t="s">
        <v>81</v>
      </c>
      <c r="C50" s="97"/>
      <c r="D50" s="97"/>
      <c r="E50" s="97"/>
      <c r="F50" s="98"/>
    </row>
    <row r="51" spans="1:13">
      <c r="A51" s="4"/>
      <c r="B51" s="114" t="s">
        <v>50</v>
      </c>
      <c r="C51" s="115"/>
      <c r="D51" s="24" t="s">
        <v>51</v>
      </c>
      <c r="E51" s="25" t="s">
        <v>52</v>
      </c>
      <c r="F51" s="26" t="s">
        <v>53</v>
      </c>
      <c r="G51" s="4"/>
      <c r="H51" s="4"/>
      <c r="I51" s="4"/>
      <c r="J51" s="4"/>
      <c r="K51" s="4"/>
      <c r="L51" s="4"/>
      <c r="M51" s="4"/>
    </row>
    <row r="52" spans="1:13">
      <c r="B52" s="20"/>
      <c r="C52" s="22"/>
      <c r="D52" s="21"/>
      <c r="E52" s="27"/>
      <c r="F52" s="22"/>
    </row>
    <row r="54" spans="1:13">
      <c r="B54" s="28" t="s">
        <v>39</v>
      </c>
    </row>
    <row r="55" spans="1:13">
      <c r="B55" s="1" t="s">
        <v>31</v>
      </c>
      <c r="C55" s="1" t="s">
        <v>54</v>
      </c>
    </row>
    <row r="56" spans="1:13">
      <c r="B56" s="1" t="s">
        <v>32</v>
      </c>
      <c r="C56" s="1" t="s">
        <v>56</v>
      </c>
    </row>
    <row r="57" spans="1:13">
      <c r="E57" s="1">
        <v>990</v>
      </c>
      <c r="F57" s="1" t="s">
        <v>60</v>
      </c>
    </row>
    <row r="58" spans="1:13" ht="15.75">
      <c r="K58" s="58" t="s">
        <v>189</v>
      </c>
    </row>
    <row r="59" spans="1:13">
      <c r="B59" s="1" t="s">
        <v>33</v>
      </c>
      <c r="C59" s="1" t="s">
        <v>108</v>
      </c>
    </row>
    <row r="60" spans="1:13">
      <c r="K60" s="60" t="s">
        <v>191</v>
      </c>
      <c r="L60" s="60"/>
      <c r="M60" s="60"/>
    </row>
    <row r="61" spans="1:13">
      <c r="B61" s="1" t="s">
        <v>40</v>
      </c>
      <c r="C61" s="1" t="s">
        <v>107</v>
      </c>
      <c r="K61" s="60" t="s">
        <v>198</v>
      </c>
      <c r="L61" s="60"/>
      <c r="M61" s="60"/>
    </row>
    <row r="62" spans="1:13">
      <c r="D62" s="1" t="s">
        <v>130</v>
      </c>
    </row>
    <row r="65" spans="2:5">
      <c r="B65" s="1" t="s">
        <v>44</v>
      </c>
      <c r="C65" s="1" t="s">
        <v>166</v>
      </c>
    </row>
    <row r="66" spans="2:5">
      <c r="C66" s="1" t="s">
        <v>152</v>
      </c>
    </row>
    <row r="67" spans="2:5">
      <c r="C67" s="3" t="s">
        <v>169</v>
      </c>
      <c r="D67" s="1" t="s">
        <v>163</v>
      </c>
      <c r="E67" s="1" t="s">
        <v>167</v>
      </c>
    </row>
    <row r="68" spans="2:5">
      <c r="D68" s="1" t="s">
        <v>164</v>
      </c>
      <c r="E68" s="1" t="s">
        <v>168</v>
      </c>
    </row>
  </sheetData>
  <mergeCells count="2">
    <mergeCell ref="B51:C51"/>
    <mergeCell ref="B50:F50"/>
  </mergeCells>
  <hyperlinks>
    <hyperlink ref="A1" location="Calculo!A1" display="Volver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4"/>
  <sheetViews>
    <sheetView zoomScale="160" zoomScaleNormal="160" workbookViewId="0">
      <selection activeCell="C17" sqref="C17"/>
    </sheetView>
  </sheetViews>
  <sheetFormatPr defaultColWidth="11.5703125" defaultRowHeight="15"/>
  <cols>
    <col min="1" max="3" width="11.5703125" style="1"/>
    <col min="4" max="4" width="14.42578125" style="1" customWidth="1"/>
    <col min="5" max="16384" width="11.5703125" style="1"/>
  </cols>
  <sheetData>
    <row r="1" spans="1:6">
      <c r="A1" s="6" t="s">
        <v>30</v>
      </c>
    </row>
    <row r="3" spans="1:6">
      <c r="B3" s="4" t="s">
        <v>11</v>
      </c>
    </row>
    <row r="5" spans="1:6">
      <c r="B5" s="1" t="s">
        <v>72</v>
      </c>
    </row>
    <row r="7" spans="1:6" ht="14.45" customHeight="1">
      <c r="B7" s="116" t="s">
        <v>11</v>
      </c>
      <c r="C7" s="117"/>
      <c r="D7" s="117"/>
      <c r="E7" s="118"/>
      <c r="F7" s="36"/>
    </row>
    <row r="8" spans="1:6" s="4" customFormat="1">
      <c r="B8" s="29" t="s">
        <v>61</v>
      </c>
      <c r="C8" s="25" t="s">
        <v>51</v>
      </c>
      <c r="D8" s="25" t="s">
        <v>52</v>
      </c>
      <c r="E8" s="26" t="s">
        <v>53</v>
      </c>
    </row>
    <row r="9" spans="1:6">
      <c r="B9" s="20"/>
      <c r="C9" s="27"/>
      <c r="D9" s="27"/>
      <c r="E9" s="22"/>
    </row>
    <row r="12" spans="1:6">
      <c r="B12" s="28" t="s">
        <v>39</v>
      </c>
    </row>
    <row r="13" spans="1:6">
      <c r="B13" s="1" t="s">
        <v>31</v>
      </c>
      <c r="C13" s="1" t="s">
        <v>82</v>
      </c>
    </row>
    <row r="14" spans="1:6">
      <c r="B14" s="1" t="s">
        <v>32</v>
      </c>
      <c r="C14" s="1" t="s">
        <v>73</v>
      </c>
    </row>
    <row r="15" spans="1:6">
      <c r="B15" s="1" t="s">
        <v>33</v>
      </c>
      <c r="C15" s="1" t="s">
        <v>83</v>
      </c>
    </row>
    <row r="16" spans="1:6">
      <c r="B16" s="1" t="s">
        <v>40</v>
      </c>
      <c r="C16" s="1" t="s">
        <v>84</v>
      </c>
    </row>
    <row r="17" spans="2:9">
      <c r="B17" s="1" t="s">
        <v>44</v>
      </c>
      <c r="C17" s="1" t="s">
        <v>108</v>
      </c>
    </row>
    <row r="18" spans="2:9">
      <c r="B18" s="1" t="s">
        <v>45</v>
      </c>
      <c r="C18" s="1" t="s">
        <v>107</v>
      </c>
      <c r="G18" s="57" t="s">
        <v>189</v>
      </c>
    </row>
    <row r="19" spans="2:9">
      <c r="D19" s="1" t="s">
        <v>130</v>
      </c>
      <c r="G19" s="60" t="s">
        <v>191</v>
      </c>
      <c r="H19" s="60"/>
      <c r="I19" s="60"/>
    </row>
    <row r="20" spans="2:9">
      <c r="G20" s="60" t="s">
        <v>198</v>
      </c>
      <c r="H20" s="60"/>
      <c r="I20" s="60"/>
    </row>
    <row r="21" spans="2:9">
      <c r="B21" s="1" t="s">
        <v>44</v>
      </c>
      <c r="C21" s="1" t="s">
        <v>166</v>
      </c>
    </row>
    <row r="22" spans="2:9">
      <c r="C22" s="1" t="s">
        <v>152</v>
      </c>
    </row>
    <row r="23" spans="2:9">
      <c r="C23" s="3" t="s">
        <v>169</v>
      </c>
      <c r="D23" s="1" t="s">
        <v>163</v>
      </c>
      <c r="E23" s="1" t="s">
        <v>167</v>
      </c>
    </row>
    <row r="24" spans="2:9">
      <c r="D24" s="1" t="s">
        <v>164</v>
      </c>
      <c r="E24" s="1" t="s">
        <v>168</v>
      </c>
    </row>
  </sheetData>
  <mergeCells count="1">
    <mergeCell ref="B7:E7"/>
  </mergeCells>
  <hyperlinks>
    <hyperlink ref="A1" location="Calculo!A1" display="Volv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Temario</vt:lpstr>
      <vt:lpstr>Pantalla</vt:lpstr>
      <vt:lpstr>Calculo</vt:lpstr>
      <vt:lpstr>A1</vt:lpstr>
      <vt:lpstr>A2 A3</vt:lpstr>
      <vt:lpstr>A4</vt:lpstr>
      <vt:lpstr>A5</vt:lpstr>
      <vt:lpstr>A6</vt:lpstr>
      <vt:lpstr>A7</vt:lpstr>
      <vt:lpstr>Impresion</vt:lpstr>
      <vt:lpstr>Traspaso HR RAD</vt:lpstr>
      <vt:lpstr>Otros 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(Tax&amp;Accounting Prof)</dc:creator>
  <cp:lastModifiedBy>Franca Oppici</cp:lastModifiedBy>
  <dcterms:created xsi:type="dcterms:W3CDTF">2015-06-05T18:17:20Z</dcterms:created>
  <dcterms:modified xsi:type="dcterms:W3CDTF">2020-09-25T02:32:51Z</dcterms:modified>
</cp:coreProperties>
</file>