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631587986ce8df/Documentos/VS Code/Python/"/>
    </mc:Choice>
  </mc:AlternateContent>
  <xr:revisionPtr revIDLastSave="54" documentId="11_3F90D48531477C72EA3E833C73B2AA9EDDB3BCCA" xr6:coauthVersionLast="47" xr6:coauthVersionMax="47" xr10:uidLastSave="{862311F2-F63F-4389-A4B9-1B16848FE1BA}"/>
  <bookViews>
    <workbookView xWindow="-98" yWindow="-98" windowWidth="20715" windowHeight="13155" firstSheet="2" activeTab="5" xr2:uid="{00000000-000D-0000-FFFF-FFFF00000000}"/>
  </bookViews>
  <sheets>
    <sheet name="Especie_count" sheetId="1" r:id="rId1"/>
    <sheet name="by_estacion" sheetId="2" r:id="rId2"/>
    <sheet name="by_Year" sheetId="3" r:id="rId3"/>
    <sheet name="by_ID_CamaraTrampa" sheetId="4" r:id="rId4"/>
    <sheet name="freq_by_estacion" sheetId="5" r:id="rId5"/>
    <sheet name="freq_by_estacion_binary" sheetId="6" r:id="rId6"/>
    <sheet name="PicturesTake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E17" i="6"/>
  <c r="F17" i="6"/>
  <c r="G17" i="6"/>
  <c r="H17" i="6"/>
  <c r="I17" i="6"/>
  <c r="J17" i="6"/>
  <c r="C17" i="6"/>
</calcChain>
</file>

<file path=xl/sharedStrings.xml><?xml version="1.0" encoding="utf-8"?>
<sst xmlns="http://schemas.openxmlformats.org/spreadsheetml/2006/main" count="198" uniqueCount="50">
  <si>
    <t>Especie</t>
  </si>
  <si>
    <t>Count</t>
  </si>
  <si>
    <t>Frequency</t>
  </si>
  <si>
    <t>Carpintero</t>
  </si>
  <si>
    <t>Cometocino</t>
  </si>
  <si>
    <t>Concón</t>
  </si>
  <si>
    <t>Diucón</t>
  </si>
  <si>
    <t>Guiña</t>
  </si>
  <si>
    <t>Hued hued</t>
  </si>
  <si>
    <t>Jabali</t>
  </si>
  <si>
    <t>Liebre</t>
  </si>
  <si>
    <t>Perro</t>
  </si>
  <si>
    <t>Peuquito</t>
  </si>
  <si>
    <t>Puma</t>
  </si>
  <si>
    <t>Rayadito</t>
  </si>
  <si>
    <t>Traro</t>
  </si>
  <si>
    <t>Zorro culpeo</t>
  </si>
  <si>
    <t>Zorzal</t>
  </si>
  <si>
    <t>Araucarias</t>
  </si>
  <si>
    <t>CoRaTe</t>
  </si>
  <si>
    <t>CoRaTe Quebrada</t>
  </si>
  <si>
    <t>Lenga</t>
  </si>
  <si>
    <t>Lenga - Pradera</t>
  </si>
  <si>
    <t>RoRaCo Renoval</t>
  </si>
  <si>
    <t>RoRaCo Río</t>
  </si>
  <si>
    <t>Santuario de anfibios</t>
  </si>
  <si>
    <t>CT_01</t>
  </si>
  <si>
    <t>CT_02</t>
  </si>
  <si>
    <t>CT_03</t>
  </si>
  <si>
    <t>CT_05</t>
  </si>
  <si>
    <t>CT_06</t>
  </si>
  <si>
    <t>CT_07</t>
  </si>
  <si>
    <t>CT_08</t>
  </si>
  <si>
    <t>CT_09</t>
  </si>
  <si>
    <t>CT_10</t>
  </si>
  <si>
    <t>CT_11</t>
  </si>
  <si>
    <t>CT_12</t>
  </si>
  <si>
    <t>CT_13</t>
  </si>
  <si>
    <t>CT_16</t>
  </si>
  <si>
    <t>Percentage</t>
  </si>
  <si>
    <t>X</t>
  </si>
  <si>
    <t>Total_pictures</t>
  </si>
  <si>
    <t>Total_animal_pictures</t>
  </si>
  <si>
    <t>Total_person_pictures</t>
  </si>
  <si>
    <t>Percentage_animal_pictures</t>
  </si>
  <si>
    <t>Percentage_Animal_and_person_pictures</t>
  </si>
  <si>
    <t>ID_CamaraTrampa</t>
  </si>
  <si>
    <t>CT_14</t>
  </si>
  <si>
    <t>CT_17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</si>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</sst>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5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43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3C2A0-8E70-40F7-840C-F44618FBB2C0}" name="Tabla1" displayName="Tabla1" ref="B1:D16" totalsRowShown="0" headerRowDxfId="42" headerRowBorderDxfId="41" tableBorderDxfId="40">
  <autoFilter ref="B1:D16" xr:uid="{2D23C2A0-8E70-40F7-840C-F44618FBB2C0}"/>
  <tableColumns count="3">
    <tableColumn id="1" xr3:uid="{A0C67FFB-EA6B-4479-B43F-B4896375E897}" name="Especie"/>
    <tableColumn id="2" xr3:uid="{B9D5F480-35AD-4F2D-831B-AF9A828F5414}" name="Count"/>
    <tableColumn id="3" xr3:uid="{8B7D49B2-775E-4CF0-8E44-7F1EBB6E3735}" name="Frequency" dataDxfId="3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EE23F-AF6C-4EA9-9315-29614745B527}" name="Tabla2" displayName="Tabla2" ref="B1:J16" totalsRowShown="0" headerRowDxfId="38" headerRowBorderDxfId="37">
  <autoFilter ref="B1:J16" xr:uid="{C52EE23F-AF6C-4EA9-9315-29614745B527}"/>
  <tableColumns count="9">
    <tableColumn id="1" xr3:uid="{73748563-6FC6-4A6C-92FA-0E9E5140F124}" name="Especie"/>
    <tableColumn id="2" xr3:uid="{8DF6BC02-C1CC-49BA-984F-541D635AF244}" name="Araucarias"/>
    <tableColumn id="3" xr3:uid="{5956143F-5921-4EA7-8661-7C59052F4D15}" name="CoRaTe"/>
    <tableColumn id="4" xr3:uid="{62BD44C4-AF8E-47BA-BBF0-FB025C2BC482}" name="CoRaTe Quebrada"/>
    <tableColumn id="5" xr3:uid="{674EB895-E4D4-4B56-AB50-04AEBCC6225A}" name="Lenga"/>
    <tableColumn id="6" xr3:uid="{B891091C-AD37-4A70-B10A-7F801F8D74F6}" name="Lenga - Pradera"/>
    <tableColumn id="7" xr3:uid="{E4EE1D72-BC1B-4A52-A84B-B9F1F4DEF5CF}" name="RoRaCo Renoval"/>
    <tableColumn id="8" xr3:uid="{E882BB5C-16AA-4F5B-B2DD-51DA04E281F7}" name="RoRaCo Río"/>
    <tableColumn id="9" xr3:uid="{3969ED9B-1AEA-45D0-A46C-D8764BA93422}" name="Santuario de anfibi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5BB5BA-7CF7-4FF6-96A0-1EF16F68FCDD}" name="Tabla3" displayName="Tabla3" ref="B1:J16" totalsRowShown="0" headerRowDxfId="33" headerRowBorderDxfId="35" tableBorderDxfId="36" totalsRowBorderDxfId="34">
  <autoFilter ref="B1:J16" xr:uid="{8E5BB5BA-7CF7-4FF6-96A0-1EF16F68FCDD}"/>
  <tableColumns count="9">
    <tableColumn id="1" xr3:uid="{FFAB8D7B-CD61-486B-9DDF-561DDED971A1}" name="Especie" dataDxfId="32"/>
    <tableColumn id="2" xr3:uid="{18AC4F1C-2656-42E7-8C14-CC0F9D5E54A8}" name="Araucarias" dataDxfId="31"/>
    <tableColumn id="3" xr3:uid="{258EF912-596B-406F-AFDA-29EBDF334270}" name="CoRaTe" dataDxfId="30"/>
    <tableColumn id="4" xr3:uid="{08CF94BE-15EF-44C8-AC9D-8A24F7D4949A}" name="CoRaTe Quebrada" dataDxfId="29"/>
    <tableColumn id="5" xr3:uid="{DC2D856E-9C68-4684-AACC-A61CFE6F8096}" name="Lenga" dataDxfId="28"/>
    <tableColumn id="6" xr3:uid="{2DE59C47-E03E-465B-9EC0-5BB2A3E5F558}" name="Lenga - Pradera" dataDxfId="27"/>
    <tableColumn id="7" xr3:uid="{0FBD26DB-DA16-481D-8623-76E5FCD1E540}" name="RoRaCo Renoval" dataDxfId="26"/>
    <tableColumn id="8" xr3:uid="{89438BAC-4CFD-4FBD-BAA2-A822CF72F170}" name="RoRaCo Río" dataDxfId="25"/>
    <tableColumn id="9" xr3:uid="{ADD17D1B-C02F-4360-A1AD-460B2F1D43C7}" name="Santuario de anfibios" dataDxfId="2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B83756-116F-4DEB-AAB4-0492FAF43F84}" name="Tabla4" displayName="Tabla4" ref="B1:K17" totalsRowCount="1" headerRowDxfId="20" headerRowBorderDxfId="22" tableBorderDxfId="23" totalsRowBorderDxfId="21">
  <autoFilter ref="B1:K16" xr:uid="{6DB83756-116F-4DEB-AAB4-0492FAF43F84}"/>
  <tableColumns count="10">
    <tableColumn id="1" xr3:uid="{3D03511F-314E-4A1B-9B15-C1F2B643DEA8}" name="Especie" totalsRowLabel="Total" dataDxfId="19" totalsRowDxfId="9"/>
    <tableColumn id="2" xr3:uid="{19B7D297-5BEA-4893-A549-E3A93DC826F0}" name="Araucarias" totalsRowFunction="custom" dataDxfId="18" totalsRowDxfId="8">
      <totalsRowFormula>COUNTIF(Tabla4[Araucarias],"X")</totalsRowFormula>
    </tableColumn>
    <tableColumn id="3" xr3:uid="{C80609EE-A290-4D8D-A06E-5405F530F391}" name="CoRaTe" totalsRowFunction="custom" dataDxfId="17" totalsRowDxfId="7">
      <totalsRowFormula>COUNTIF(Tabla4[CoRaTe],"X")</totalsRowFormula>
    </tableColumn>
    <tableColumn id="4" xr3:uid="{E5B890CD-1001-43EB-B1E3-B3305876CBFF}" name="CoRaTe Quebrada" totalsRowFunction="custom" dataDxfId="16" totalsRowDxfId="6">
      <totalsRowFormula>COUNTIF(Tabla4[CoRaTe Quebrada],"X")</totalsRowFormula>
    </tableColumn>
    <tableColumn id="5" xr3:uid="{29416D2B-8984-40FA-A43E-9571342459A1}" name="Lenga" totalsRowFunction="custom" dataDxfId="15" totalsRowDxfId="5">
      <totalsRowFormula>COUNTIF(Tabla4[Lenga],"X")</totalsRowFormula>
    </tableColumn>
    <tableColumn id="6" xr3:uid="{4890D7FC-6685-428A-9717-16F8A5BE20C3}" name="Lenga - Pradera" totalsRowFunction="custom" dataDxfId="14" totalsRowDxfId="4">
      <totalsRowFormula>COUNTIF(Tabla4[Lenga - Pradera],"X")</totalsRowFormula>
    </tableColumn>
    <tableColumn id="7" xr3:uid="{BEB74AF9-37AB-461D-91C4-6A89F47B5704}" name="RoRaCo Renoval" totalsRowFunction="custom" dataDxfId="13" totalsRowDxfId="3">
      <totalsRowFormula>COUNTIF(Tabla4[RoRaCo Renoval],"X")</totalsRowFormula>
    </tableColumn>
    <tableColumn id="8" xr3:uid="{01BB4EF8-AF59-43B0-82FB-EFD0F635E4F1}" name="RoRaCo Río" totalsRowFunction="custom" dataDxfId="12" totalsRowDxfId="2">
      <totalsRowFormula>COUNTIF(Tabla4[RoRaCo Río],"X")</totalsRowFormula>
    </tableColumn>
    <tableColumn id="9" xr3:uid="{AD5E3B95-C74C-4FC3-9FED-E74D8CA9DAA6}" name="Santuario de anfibios" totalsRowFunction="custom" dataDxfId="11" totalsRowDxfId="1">
      <totalsRowFormula>COUNTIF(Tabla4[Santuario de anfibios],"X")</totalsRowFormula>
    </tableColumn>
    <tableColumn id="10" xr3:uid="{F99F8685-3568-44BD-AFFB-FE4F385510F5}" name="Percentage" dataDxfId="10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G11" sqref="G11"/>
    </sheetView>
  </sheetViews>
  <sheetFormatPr baseColWidth="10" defaultColWidth="9.06640625" defaultRowHeight="14.25" x14ac:dyDescent="0.45"/>
  <cols>
    <col min="4" max="4" width="11.06640625" customWidth="1"/>
  </cols>
  <sheetData>
    <row r="1" spans="1:4" x14ac:dyDescent="0.45">
      <c r="B1" s="3" t="s">
        <v>0</v>
      </c>
      <c r="C1" s="3" t="s">
        <v>1</v>
      </c>
      <c r="D1" s="3" t="s">
        <v>2</v>
      </c>
    </row>
    <row r="2" spans="1:4" x14ac:dyDescent="0.45">
      <c r="A2" s="1">
        <v>0</v>
      </c>
      <c r="B2" t="s">
        <v>3</v>
      </c>
      <c r="C2">
        <v>2</v>
      </c>
      <c r="D2" s="2">
        <v>0.53908355795148255</v>
      </c>
    </row>
    <row r="3" spans="1:4" x14ac:dyDescent="0.45">
      <c r="A3" s="1">
        <v>1</v>
      </c>
      <c r="B3" t="s">
        <v>4</v>
      </c>
      <c r="C3">
        <v>1</v>
      </c>
      <c r="D3" s="2">
        <v>0.26954177897574128</v>
      </c>
    </row>
    <row r="4" spans="1:4" x14ac:dyDescent="0.45">
      <c r="A4" s="1">
        <v>2</v>
      </c>
      <c r="B4" t="s">
        <v>5</v>
      </c>
      <c r="C4">
        <v>1</v>
      </c>
      <c r="D4" s="2">
        <v>0.26954177897574128</v>
      </c>
    </row>
    <row r="5" spans="1:4" x14ac:dyDescent="0.45">
      <c r="A5" s="1">
        <v>3</v>
      </c>
      <c r="B5" t="s">
        <v>6</v>
      </c>
      <c r="C5">
        <v>1</v>
      </c>
      <c r="D5" s="2">
        <v>0.26954177897574128</v>
      </c>
    </row>
    <row r="6" spans="1:4" x14ac:dyDescent="0.45">
      <c r="A6" s="1">
        <v>4</v>
      </c>
      <c r="B6" t="s">
        <v>7</v>
      </c>
      <c r="C6">
        <v>5</v>
      </c>
      <c r="D6" s="2">
        <v>1.3477088948787059</v>
      </c>
    </row>
    <row r="7" spans="1:4" x14ac:dyDescent="0.45">
      <c r="A7" s="1">
        <v>5</v>
      </c>
      <c r="B7" t="s">
        <v>8</v>
      </c>
      <c r="C7">
        <v>1</v>
      </c>
      <c r="D7" s="2">
        <v>0.26954177897574128</v>
      </c>
    </row>
    <row r="8" spans="1:4" x14ac:dyDescent="0.45">
      <c r="A8" s="1">
        <v>6</v>
      </c>
      <c r="B8" t="s">
        <v>9</v>
      </c>
      <c r="C8">
        <v>86</v>
      </c>
      <c r="D8" s="2">
        <v>23.180592991913741</v>
      </c>
    </row>
    <row r="9" spans="1:4" x14ac:dyDescent="0.45">
      <c r="A9" s="1">
        <v>7</v>
      </c>
      <c r="B9" t="s">
        <v>10</v>
      </c>
      <c r="C9">
        <v>59</v>
      </c>
      <c r="D9" s="2">
        <v>15.902964959568729</v>
      </c>
    </row>
    <row r="10" spans="1:4" x14ac:dyDescent="0.45">
      <c r="A10" s="1">
        <v>8</v>
      </c>
      <c r="B10" t="s">
        <v>11</v>
      </c>
      <c r="C10">
        <v>89</v>
      </c>
      <c r="D10" s="2">
        <v>23.98921832884097</v>
      </c>
    </row>
    <row r="11" spans="1:4" x14ac:dyDescent="0.45">
      <c r="A11" s="1">
        <v>9</v>
      </c>
      <c r="B11" t="s">
        <v>12</v>
      </c>
      <c r="C11">
        <v>2</v>
      </c>
      <c r="D11" s="2">
        <v>0.53908355795148255</v>
      </c>
    </row>
    <row r="12" spans="1:4" x14ac:dyDescent="0.45">
      <c r="A12" s="1">
        <v>10</v>
      </c>
      <c r="B12" t="s">
        <v>13</v>
      </c>
      <c r="C12">
        <v>17</v>
      </c>
      <c r="D12" s="2">
        <v>4.5822102425876006</v>
      </c>
    </row>
    <row r="13" spans="1:4" x14ac:dyDescent="0.45">
      <c r="A13" s="1">
        <v>11</v>
      </c>
      <c r="B13" t="s">
        <v>14</v>
      </c>
      <c r="C13">
        <v>1</v>
      </c>
      <c r="D13" s="2">
        <v>0.26954177897574128</v>
      </c>
    </row>
    <row r="14" spans="1:4" x14ac:dyDescent="0.45">
      <c r="A14" s="1">
        <v>12</v>
      </c>
      <c r="B14" t="s">
        <v>15</v>
      </c>
      <c r="C14">
        <v>1</v>
      </c>
      <c r="D14" s="2">
        <v>0.26954177897574128</v>
      </c>
    </row>
    <row r="15" spans="1:4" x14ac:dyDescent="0.45">
      <c r="A15" s="1">
        <v>13</v>
      </c>
      <c r="B15" t="s">
        <v>16</v>
      </c>
      <c r="C15">
        <v>103</v>
      </c>
      <c r="D15" s="2">
        <v>27.762803234501352</v>
      </c>
    </row>
    <row r="16" spans="1:4" x14ac:dyDescent="0.45">
      <c r="A16" s="1">
        <v>14</v>
      </c>
      <c r="B16" t="s">
        <v>17</v>
      </c>
      <c r="C16">
        <v>2</v>
      </c>
      <c r="D16" s="2">
        <v>0.53908355795148255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" sqref="B1:J16"/>
    </sheetView>
  </sheetViews>
  <sheetFormatPr baseColWidth="10" defaultColWidth="9.06640625" defaultRowHeight="14.25" x14ac:dyDescent="0.45"/>
  <cols>
    <col min="3" max="3" width="11.06640625" customWidth="1"/>
    <col min="5" max="5" width="17.1328125" customWidth="1"/>
    <col min="7" max="7" width="15.1328125" customWidth="1"/>
    <col min="8" max="8" width="15.796875" customWidth="1"/>
    <col min="9" max="9" width="11.86328125" customWidth="1"/>
    <col min="10" max="10" width="19.86328125" customWidth="1"/>
  </cols>
  <sheetData>
    <row r="1" spans="1:10" x14ac:dyDescent="0.45">
      <c r="B1" s="3" t="s">
        <v>0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</row>
    <row r="2" spans="1:10" x14ac:dyDescent="0.45">
      <c r="A2" s="1">
        <v>0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</row>
    <row r="3" spans="1:10" x14ac:dyDescent="0.45">
      <c r="A3" s="1">
        <v>1</v>
      </c>
      <c r="B3" t="s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45">
      <c r="A4" s="1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45">
      <c r="A5" s="1">
        <v>3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 x14ac:dyDescent="0.45">
      <c r="A6" s="1">
        <v>4</v>
      </c>
      <c r="B6" t="s">
        <v>7</v>
      </c>
      <c r="C6">
        <v>0</v>
      </c>
      <c r="D6">
        <v>2</v>
      </c>
      <c r="E6">
        <v>0</v>
      </c>
      <c r="F6">
        <v>0</v>
      </c>
      <c r="G6">
        <v>0</v>
      </c>
      <c r="H6">
        <v>1</v>
      </c>
      <c r="I6">
        <v>0</v>
      </c>
      <c r="J6">
        <v>2</v>
      </c>
    </row>
    <row r="7" spans="1:10" x14ac:dyDescent="0.45">
      <c r="A7" s="1">
        <v>5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45">
      <c r="A8" s="1">
        <v>6</v>
      </c>
      <c r="B8" t="s">
        <v>9</v>
      </c>
      <c r="C8">
        <v>4</v>
      </c>
      <c r="D8">
        <v>6</v>
      </c>
      <c r="E8">
        <v>0</v>
      </c>
      <c r="F8">
        <v>4</v>
      </c>
      <c r="G8">
        <v>0</v>
      </c>
      <c r="H8">
        <v>35</v>
      </c>
      <c r="I8">
        <v>0</v>
      </c>
      <c r="J8">
        <v>37</v>
      </c>
    </row>
    <row r="9" spans="1:10" x14ac:dyDescent="0.45">
      <c r="A9" s="1">
        <v>7</v>
      </c>
      <c r="B9" t="s">
        <v>10</v>
      </c>
      <c r="C9">
        <v>9</v>
      </c>
      <c r="D9">
        <v>6</v>
      </c>
      <c r="E9">
        <v>0</v>
      </c>
      <c r="F9">
        <v>19</v>
      </c>
      <c r="G9">
        <v>1</v>
      </c>
      <c r="H9">
        <v>20</v>
      </c>
      <c r="I9">
        <v>0</v>
      </c>
      <c r="J9">
        <v>4</v>
      </c>
    </row>
    <row r="10" spans="1:10" x14ac:dyDescent="0.45">
      <c r="A10" s="1">
        <v>8</v>
      </c>
      <c r="B10" t="s">
        <v>11</v>
      </c>
      <c r="C10">
        <v>0</v>
      </c>
      <c r="D10">
        <v>5</v>
      </c>
      <c r="E10">
        <v>1</v>
      </c>
      <c r="F10">
        <v>4</v>
      </c>
      <c r="G10">
        <v>1</v>
      </c>
      <c r="H10">
        <v>36</v>
      </c>
      <c r="I10">
        <v>5</v>
      </c>
      <c r="J10">
        <v>37</v>
      </c>
    </row>
    <row r="11" spans="1:10" x14ac:dyDescent="0.45">
      <c r="A11" s="1">
        <v>9</v>
      </c>
      <c r="B11" t="s">
        <v>12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 s="1">
        <v>10</v>
      </c>
      <c r="B12" t="s">
        <v>13</v>
      </c>
      <c r="C12">
        <v>5</v>
      </c>
      <c r="D12">
        <v>3</v>
      </c>
      <c r="E12">
        <v>0</v>
      </c>
      <c r="F12">
        <v>4</v>
      </c>
      <c r="G12">
        <v>0</v>
      </c>
      <c r="H12">
        <v>3</v>
      </c>
      <c r="I12">
        <v>0</v>
      </c>
      <c r="J12">
        <v>2</v>
      </c>
    </row>
    <row r="13" spans="1:10" x14ac:dyDescent="0.45">
      <c r="A13" s="1">
        <v>11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45">
      <c r="A14" s="1">
        <v>12</v>
      </c>
      <c r="B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</row>
    <row r="15" spans="1:10" x14ac:dyDescent="0.45">
      <c r="A15" s="1">
        <v>13</v>
      </c>
      <c r="B15" t="s">
        <v>16</v>
      </c>
      <c r="C15">
        <v>22</v>
      </c>
      <c r="D15">
        <v>11</v>
      </c>
      <c r="E15">
        <v>0</v>
      </c>
      <c r="F15">
        <v>13</v>
      </c>
      <c r="G15">
        <v>0</v>
      </c>
      <c r="H15">
        <v>34</v>
      </c>
      <c r="I15">
        <v>0</v>
      </c>
      <c r="J15">
        <v>23</v>
      </c>
    </row>
    <row r="16" spans="1:10" x14ac:dyDescent="0.45">
      <c r="A16" s="1">
        <v>14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J19" sqref="J19"/>
    </sheetView>
  </sheetViews>
  <sheetFormatPr baseColWidth="10" defaultColWidth="9.06640625" defaultRowHeight="14.25" x14ac:dyDescent="0.45"/>
  <sheetData>
    <row r="1" spans="1:7" x14ac:dyDescent="0.45">
      <c r="B1" s="1" t="s">
        <v>0</v>
      </c>
      <c r="C1" s="1">
        <v>1970</v>
      </c>
      <c r="D1" s="1">
        <v>2017</v>
      </c>
      <c r="E1" s="1">
        <v>2022</v>
      </c>
      <c r="F1" s="1">
        <v>2023</v>
      </c>
      <c r="G1" s="1">
        <v>2024</v>
      </c>
    </row>
    <row r="2" spans="1:7" x14ac:dyDescent="0.45">
      <c r="A2" s="1">
        <v>0</v>
      </c>
      <c r="B2" t="s">
        <v>3</v>
      </c>
      <c r="C2">
        <v>0</v>
      </c>
      <c r="D2">
        <v>0</v>
      </c>
      <c r="E2">
        <v>0</v>
      </c>
      <c r="F2">
        <v>2</v>
      </c>
      <c r="G2">
        <v>0</v>
      </c>
    </row>
    <row r="3" spans="1:7" x14ac:dyDescent="0.45">
      <c r="A3" s="1">
        <v>1</v>
      </c>
      <c r="B3" t="s">
        <v>4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45">
      <c r="A4" s="1">
        <v>2</v>
      </c>
      <c r="B4" t="s">
        <v>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45">
      <c r="A5" s="1">
        <v>3</v>
      </c>
      <c r="B5" t="s">
        <v>6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45">
      <c r="A6" s="1">
        <v>4</v>
      </c>
      <c r="B6" t="s">
        <v>7</v>
      </c>
      <c r="C6">
        <v>0</v>
      </c>
      <c r="D6">
        <v>0</v>
      </c>
      <c r="E6">
        <v>4</v>
      </c>
      <c r="F6">
        <v>1</v>
      </c>
      <c r="G6">
        <v>0</v>
      </c>
    </row>
    <row r="7" spans="1:7" x14ac:dyDescent="0.45">
      <c r="A7" s="1">
        <v>5</v>
      </c>
      <c r="B7" t="s">
        <v>8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45">
      <c r="A8" s="1">
        <v>6</v>
      </c>
      <c r="B8" t="s">
        <v>9</v>
      </c>
      <c r="C8">
        <v>1</v>
      </c>
      <c r="D8">
        <v>5</v>
      </c>
      <c r="E8">
        <v>8</v>
      </c>
      <c r="F8">
        <v>68</v>
      </c>
      <c r="G8">
        <v>4</v>
      </c>
    </row>
    <row r="9" spans="1:7" x14ac:dyDescent="0.45">
      <c r="A9" s="1">
        <v>7</v>
      </c>
      <c r="B9" t="s">
        <v>10</v>
      </c>
      <c r="C9">
        <v>0</v>
      </c>
      <c r="D9">
        <v>0</v>
      </c>
      <c r="E9">
        <v>41</v>
      </c>
      <c r="F9">
        <v>18</v>
      </c>
      <c r="G9">
        <v>0</v>
      </c>
    </row>
    <row r="10" spans="1:7" x14ac:dyDescent="0.45">
      <c r="A10" s="1">
        <v>8</v>
      </c>
      <c r="B10" t="s">
        <v>11</v>
      </c>
      <c r="C10">
        <v>0</v>
      </c>
      <c r="D10">
        <v>2</v>
      </c>
      <c r="E10">
        <v>34</v>
      </c>
      <c r="F10">
        <v>50</v>
      </c>
      <c r="G10">
        <v>3</v>
      </c>
    </row>
    <row r="11" spans="1:7" x14ac:dyDescent="0.45">
      <c r="A11" s="1">
        <v>9</v>
      </c>
      <c r="B11" t="s">
        <v>12</v>
      </c>
      <c r="C11">
        <v>0</v>
      </c>
      <c r="D11">
        <v>0</v>
      </c>
      <c r="E11">
        <v>0</v>
      </c>
      <c r="F11">
        <v>2</v>
      </c>
      <c r="G11">
        <v>0</v>
      </c>
    </row>
    <row r="12" spans="1:7" x14ac:dyDescent="0.45">
      <c r="A12" s="1">
        <v>10</v>
      </c>
      <c r="B12" t="s">
        <v>13</v>
      </c>
      <c r="C12">
        <v>0</v>
      </c>
      <c r="D12">
        <v>0</v>
      </c>
      <c r="E12">
        <v>11</v>
      </c>
      <c r="F12">
        <v>5</v>
      </c>
      <c r="G12">
        <v>1</v>
      </c>
    </row>
    <row r="13" spans="1:7" x14ac:dyDescent="0.45">
      <c r="A13" s="1">
        <v>11</v>
      </c>
      <c r="B13" t="s">
        <v>14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45">
      <c r="A14" s="1">
        <v>12</v>
      </c>
      <c r="B14" t="s">
        <v>15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45">
      <c r="A15" s="1">
        <v>13</v>
      </c>
      <c r="B15" t="s">
        <v>16</v>
      </c>
      <c r="C15">
        <v>1</v>
      </c>
      <c r="D15">
        <v>1</v>
      </c>
      <c r="E15">
        <v>37</v>
      </c>
      <c r="F15">
        <v>62</v>
      </c>
      <c r="G15">
        <v>2</v>
      </c>
    </row>
    <row r="16" spans="1:7" x14ac:dyDescent="0.45">
      <c r="A16" s="1">
        <v>14</v>
      </c>
      <c r="B16" t="s">
        <v>17</v>
      </c>
      <c r="C16">
        <v>0</v>
      </c>
      <c r="D16">
        <v>0</v>
      </c>
      <c r="E16">
        <v>2</v>
      </c>
      <c r="F16">
        <v>0</v>
      </c>
      <c r="G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C22" sqref="C22"/>
    </sheetView>
  </sheetViews>
  <sheetFormatPr baseColWidth="10" defaultColWidth="9.06640625" defaultRowHeight="14.25" x14ac:dyDescent="0.45"/>
  <sheetData>
    <row r="1" spans="1:15" x14ac:dyDescent="0.45">
      <c r="B1" s="1" t="s">
        <v>0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</row>
    <row r="2" spans="1:15" x14ac:dyDescent="0.45">
      <c r="A2" s="1">
        <v>0</v>
      </c>
      <c r="B2" t="s">
        <v>3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45">
      <c r="A3" s="1">
        <v>1</v>
      </c>
      <c r="B3" t="s">
        <v>4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5">
      <c r="A4" s="1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5">
      <c r="A5" s="1">
        <v>3</v>
      </c>
      <c r="B5" t="s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5">
      <c r="A6" s="1">
        <v>4</v>
      </c>
      <c r="B6" t="s">
        <v>7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</row>
    <row r="7" spans="1:15" x14ac:dyDescent="0.45">
      <c r="A7" s="1">
        <v>5</v>
      </c>
      <c r="B7" t="s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5">
      <c r="A8" s="1">
        <v>6</v>
      </c>
      <c r="B8" t="s">
        <v>9</v>
      </c>
      <c r="C8">
        <v>4</v>
      </c>
      <c r="D8">
        <v>0</v>
      </c>
      <c r="E8">
        <v>0</v>
      </c>
      <c r="F8">
        <v>15</v>
      </c>
      <c r="G8">
        <v>20</v>
      </c>
      <c r="H8">
        <v>17</v>
      </c>
      <c r="I8">
        <v>20</v>
      </c>
      <c r="J8">
        <v>4</v>
      </c>
      <c r="K8">
        <v>0</v>
      </c>
      <c r="L8">
        <v>3</v>
      </c>
      <c r="M8">
        <v>3</v>
      </c>
      <c r="N8">
        <v>0</v>
      </c>
      <c r="O8">
        <v>0</v>
      </c>
    </row>
    <row r="9" spans="1:15" x14ac:dyDescent="0.45">
      <c r="A9" s="1">
        <v>7</v>
      </c>
      <c r="B9" t="s">
        <v>10</v>
      </c>
      <c r="C9">
        <v>16</v>
      </c>
      <c r="D9">
        <v>3</v>
      </c>
      <c r="E9">
        <v>0</v>
      </c>
      <c r="F9">
        <v>20</v>
      </c>
      <c r="G9">
        <v>0</v>
      </c>
      <c r="H9">
        <v>3</v>
      </c>
      <c r="I9">
        <v>1</v>
      </c>
      <c r="J9">
        <v>0</v>
      </c>
      <c r="K9">
        <v>9</v>
      </c>
      <c r="L9">
        <v>6</v>
      </c>
      <c r="M9">
        <v>0</v>
      </c>
      <c r="N9">
        <v>0</v>
      </c>
      <c r="O9">
        <v>1</v>
      </c>
    </row>
    <row r="10" spans="1:15" x14ac:dyDescent="0.45">
      <c r="A10" s="1">
        <v>8</v>
      </c>
      <c r="B10" t="s">
        <v>11</v>
      </c>
      <c r="C10">
        <v>1</v>
      </c>
      <c r="D10">
        <v>3</v>
      </c>
      <c r="E10">
        <v>5</v>
      </c>
      <c r="F10">
        <v>28</v>
      </c>
      <c r="G10">
        <v>8</v>
      </c>
      <c r="H10">
        <v>13</v>
      </c>
      <c r="I10">
        <v>24</v>
      </c>
      <c r="J10">
        <v>0</v>
      </c>
      <c r="K10">
        <v>0</v>
      </c>
      <c r="L10">
        <v>5</v>
      </c>
      <c r="M10">
        <v>0</v>
      </c>
      <c r="N10">
        <v>1</v>
      </c>
      <c r="O10">
        <v>1</v>
      </c>
    </row>
    <row r="11" spans="1:15" x14ac:dyDescent="0.45">
      <c r="A11" s="1">
        <v>9</v>
      </c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</row>
    <row r="12" spans="1:15" x14ac:dyDescent="0.45">
      <c r="A12" s="1">
        <v>10</v>
      </c>
      <c r="B12" t="s">
        <v>13</v>
      </c>
      <c r="C12">
        <v>1</v>
      </c>
      <c r="D12">
        <v>3</v>
      </c>
      <c r="E12">
        <v>0</v>
      </c>
      <c r="F12">
        <v>2</v>
      </c>
      <c r="G12">
        <v>1</v>
      </c>
      <c r="H12">
        <v>0</v>
      </c>
      <c r="I12">
        <v>2</v>
      </c>
      <c r="J12">
        <v>0</v>
      </c>
      <c r="K12">
        <v>5</v>
      </c>
      <c r="L12">
        <v>3</v>
      </c>
      <c r="M12">
        <v>0</v>
      </c>
      <c r="N12">
        <v>0</v>
      </c>
      <c r="O12">
        <v>0</v>
      </c>
    </row>
    <row r="13" spans="1:15" x14ac:dyDescent="0.45">
      <c r="A13" s="1">
        <v>11</v>
      </c>
      <c r="B13" t="s">
        <v>14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45">
      <c r="A14" s="1">
        <v>12</v>
      </c>
      <c r="B14" t="s">
        <v>15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45">
      <c r="A15" s="1">
        <v>13</v>
      </c>
      <c r="B15" t="s">
        <v>16</v>
      </c>
      <c r="C15">
        <v>5</v>
      </c>
      <c r="D15">
        <v>8</v>
      </c>
      <c r="E15">
        <v>0</v>
      </c>
      <c r="F15">
        <v>31</v>
      </c>
      <c r="G15">
        <v>3</v>
      </c>
      <c r="H15">
        <v>6</v>
      </c>
      <c r="I15">
        <v>17</v>
      </c>
      <c r="J15">
        <v>3</v>
      </c>
      <c r="K15">
        <v>19</v>
      </c>
      <c r="L15">
        <v>5</v>
      </c>
      <c r="M15">
        <v>6</v>
      </c>
      <c r="N15">
        <v>0</v>
      </c>
      <c r="O15">
        <v>0</v>
      </c>
    </row>
    <row r="16" spans="1:15" x14ac:dyDescent="0.45">
      <c r="A16" s="1">
        <v>14</v>
      </c>
      <c r="B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H27" sqref="H27"/>
    </sheetView>
  </sheetViews>
  <sheetFormatPr baseColWidth="10" defaultColWidth="9.06640625" defaultRowHeight="14.25" x14ac:dyDescent="0.45"/>
  <cols>
    <col min="3" max="3" width="11.06640625" customWidth="1"/>
    <col min="4" max="4" width="10.19921875" bestFit="1" customWidth="1"/>
    <col min="5" max="5" width="17.1328125" customWidth="1"/>
    <col min="6" max="6" width="10.19921875" bestFit="1" customWidth="1"/>
    <col min="7" max="7" width="15.1328125" customWidth="1"/>
    <col min="8" max="8" width="15.796875" customWidth="1"/>
    <col min="9" max="9" width="11.86328125" customWidth="1"/>
    <col min="10" max="10" width="19.86328125" customWidth="1"/>
  </cols>
  <sheetData>
    <row r="1" spans="1:10" x14ac:dyDescent="0.45">
      <c r="B1" s="4" t="s">
        <v>0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8" t="s">
        <v>25</v>
      </c>
    </row>
    <row r="2" spans="1:10" x14ac:dyDescent="0.45">
      <c r="A2" s="1">
        <v>0</v>
      </c>
      <c r="B2" s="5" t="s">
        <v>3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1.4925373134328359</v>
      </c>
      <c r="I2" s="9">
        <v>0</v>
      </c>
      <c r="J2" s="10">
        <v>0</v>
      </c>
    </row>
    <row r="3" spans="1:10" x14ac:dyDescent="0.45">
      <c r="A3" s="1">
        <v>1</v>
      </c>
      <c r="B3" s="5" t="s">
        <v>4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0.74626865671641784</v>
      </c>
      <c r="I3" s="9">
        <v>0</v>
      </c>
      <c r="J3" s="10">
        <v>0</v>
      </c>
    </row>
    <row r="4" spans="1:10" x14ac:dyDescent="0.45">
      <c r="A4" s="1">
        <v>2</v>
      </c>
      <c r="B4" s="5" t="s">
        <v>5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0">
        <v>0.90909090909090906</v>
      </c>
    </row>
    <row r="5" spans="1:10" x14ac:dyDescent="0.45">
      <c r="A5" s="1">
        <v>3</v>
      </c>
      <c r="B5" s="5" t="s">
        <v>6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0">
        <v>0.90909090909090906</v>
      </c>
    </row>
    <row r="6" spans="1:10" x14ac:dyDescent="0.45">
      <c r="A6" s="1">
        <v>4</v>
      </c>
      <c r="B6" s="5" t="s">
        <v>7</v>
      </c>
      <c r="C6" s="9">
        <v>0</v>
      </c>
      <c r="D6" s="9">
        <v>6.0606060606060614</v>
      </c>
      <c r="E6" s="9">
        <v>0</v>
      </c>
      <c r="F6" s="9">
        <v>0</v>
      </c>
      <c r="G6" s="9">
        <v>0</v>
      </c>
      <c r="H6" s="9">
        <v>0.74626865671641784</v>
      </c>
      <c r="I6" s="9">
        <v>0</v>
      </c>
      <c r="J6" s="10">
        <v>1.8181818181818179</v>
      </c>
    </row>
    <row r="7" spans="1:10" x14ac:dyDescent="0.45">
      <c r="A7" s="1">
        <v>5</v>
      </c>
      <c r="B7" s="5" t="s">
        <v>8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10">
        <v>0.90909090909090906</v>
      </c>
    </row>
    <row r="8" spans="1:10" x14ac:dyDescent="0.45">
      <c r="A8" s="1">
        <v>6</v>
      </c>
      <c r="B8" s="5" t="s">
        <v>9</v>
      </c>
      <c r="C8" s="9">
        <v>9.5238095238095237</v>
      </c>
      <c r="D8" s="9">
        <v>18.18181818181818</v>
      </c>
      <c r="E8" s="9">
        <v>0</v>
      </c>
      <c r="F8" s="9">
        <v>9.0909090909090917</v>
      </c>
      <c r="G8" s="9">
        <v>0</v>
      </c>
      <c r="H8" s="9">
        <v>26.119402985074629</v>
      </c>
      <c r="I8" s="9">
        <v>0</v>
      </c>
      <c r="J8" s="10">
        <v>33.636363636363633</v>
      </c>
    </row>
    <row r="9" spans="1:10" x14ac:dyDescent="0.45">
      <c r="A9" s="1">
        <v>7</v>
      </c>
      <c r="B9" s="5" t="s">
        <v>10</v>
      </c>
      <c r="C9" s="9">
        <v>21.428571428571431</v>
      </c>
      <c r="D9" s="9">
        <v>18.18181818181818</v>
      </c>
      <c r="E9" s="9">
        <v>0</v>
      </c>
      <c r="F9" s="9">
        <v>43.18181818181818</v>
      </c>
      <c r="G9" s="9">
        <v>50</v>
      </c>
      <c r="H9" s="9">
        <v>14.92537313432836</v>
      </c>
      <c r="I9" s="9">
        <v>0</v>
      </c>
      <c r="J9" s="10">
        <v>3.6363636363636358</v>
      </c>
    </row>
    <row r="10" spans="1:10" x14ac:dyDescent="0.45">
      <c r="A10" s="1">
        <v>8</v>
      </c>
      <c r="B10" s="5" t="s">
        <v>11</v>
      </c>
      <c r="C10" s="9">
        <v>0</v>
      </c>
      <c r="D10" s="9">
        <v>15.15151515151515</v>
      </c>
      <c r="E10" s="9">
        <v>100</v>
      </c>
      <c r="F10" s="9">
        <v>9.0909090909090917</v>
      </c>
      <c r="G10" s="9">
        <v>50</v>
      </c>
      <c r="H10" s="9">
        <v>26.865671641791049</v>
      </c>
      <c r="I10" s="9">
        <v>100</v>
      </c>
      <c r="J10" s="10">
        <v>33.636363636363633</v>
      </c>
    </row>
    <row r="11" spans="1:10" x14ac:dyDescent="0.45">
      <c r="A11" s="1">
        <v>9</v>
      </c>
      <c r="B11" s="5" t="s">
        <v>12</v>
      </c>
      <c r="C11" s="9">
        <v>4.7619047619047619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10">
        <v>0</v>
      </c>
    </row>
    <row r="12" spans="1:10" x14ac:dyDescent="0.45">
      <c r="A12" s="1">
        <v>10</v>
      </c>
      <c r="B12" s="5" t="s">
        <v>13</v>
      </c>
      <c r="C12" s="9">
        <v>11.9047619047619</v>
      </c>
      <c r="D12" s="9">
        <v>9.0909090909090917</v>
      </c>
      <c r="E12" s="9">
        <v>0</v>
      </c>
      <c r="F12" s="9">
        <v>9.0909090909090917</v>
      </c>
      <c r="G12" s="9">
        <v>0</v>
      </c>
      <c r="H12" s="9">
        <v>2.238805970149254</v>
      </c>
      <c r="I12" s="9">
        <v>0</v>
      </c>
      <c r="J12" s="10">
        <v>1.8181818181818179</v>
      </c>
    </row>
    <row r="13" spans="1:10" x14ac:dyDescent="0.45">
      <c r="A13" s="1">
        <v>11</v>
      </c>
      <c r="B13" s="5" t="s">
        <v>14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0.74626865671641784</v>
      </c>
      <c r="I13" s="9">
        <v>0</v>
      </c>
      <c r="J13" s="10">
        <v>0</v>
      </c>
    </row>
    <row r="14" spans="1:10" x14ac:dyDescent="0.45">
      <c r="A14" s="1">
        <v>12</v>
      </c>
      <c r="B14" s="5" t="s">
        <v>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0.74626865671641784</v>
      </c>
      <c r="I14" s="9">
        <v>0</v>
      </c>
      <c r="J14" s="10">
        <v>0</v>
      </c>
    </row>
    <row r="15" spans="1:10" x14ac:dyDescent="0.45">
      <c r="A15" s="1">
        <v>13</v>
      </c>
      <c r="B15" s="5" t="s">
        <v>16</v>
      </c>
      <c r="C15" s="9">
        <v>52.380952380952387</v>
      </c>
      <c r="D15" s="9">
        <v>33.333333333333329</v>
      </c>
      <c r="E15" s="9">
        <v>0</v>
      </c>
      <c r="F15" s="9">
        <v>29.54545454545455</v>
      </c>
      <c r="G15" s="9">
        <v>0</v>
      </c>
      <c r="H15" s="9">
        <v>25.373134328358208</v>
      </c>
      <c r="I15" s="9">
        <v>0</v>
      </c>
      <c r="J15" s="10">
        <v>20.90909090909091</v>
      </c>
    </row>
    <row r="16" spans="1:10" x14ac:dyDescent="0.45">
      <c r="A16" s="1">
        <v>14</v>
      </c>
      <c r="B16" s="6" t="s">
        <v>17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v>1.8181818181818179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tabSelected="1" workbookViewId="0">
      <selection activeCell="K17" sqref="B1:K17"/>
    </sheetView>
  </sheetViews>
  <sheetFormatPr baseColWidth="10" defaultColWidth="9.06640625" defaultRowHeight="14.25" x14ac:dyDescent="0.45"/>
  <cols>
    <col min="3" max="3" width="11.06640625" customWidth="1"/>
    <col min="5" max="5" width="17.1328125" customWidth="1"/>
    <col min="7" max="7" width="15.1328125" customWidth="1"/>
    <col min="8" max="8" width="15.796875" customWidth="1"/>
    <col min="9" max="9" width="11.86328125" customWidth="1"/>
    <col min="10" max="10" width="19.86328125" customWidth="1"/>
    <col min="11" max="11" width="11.6640625" customWidth="1"/>
  </cols>
  <sheetData>
    <row r="1" spans="1:11" x14ac:dyDescent="0.45">
      <c r="B1" s="4" t="s">
        <v>0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39</v>
      </c>
    </row>
    <row r="2" spans="1:11" x14ac:dyDescent="0.45">
      <c r="A2" s="1">
        <v>0</v>
      </c>
      <c r="B2" s="5" t="s">
        <v>3</v>
      </c>
      <c r="C2" s="14"/>
      <c r="D2" s="14"/>
      <c r="E2" s="14"/>
      <c r="F2" s="14"/>
      <c r="G2" s="14"/>
      <c r="H2" s="14" t="s">
        <v>40</v>
      </c>
      <c r="I2" s="14"/>
      <c r="J2" s="14"/>
      <c r="K2" s="14">
        <v>12.5</v>
      </c>
    </row>
    <row r="3" spans="1:11" x14ac:dyDescent="0.45">
      <c r="A3" s="1">
        <v>1</v>
      </c>
      <c r="B3" s="5" t="s">
        <v>4</v>
      </c>
      <c r="C3" s="14"/>
      <c r="D3" s="14"/>
      <c r="E3" s="14"/>
      <c r="F3" s="14"/>
      <c r="G3" s="14"/>
      <c r="H3" s="14" t="s">
        <v>40</v>
      </c>
      <c r="I3" s="14"/>
      <c r="J3" s="14"/>
      <c r="K3" s="14">
        <v>12.5</v>
      </c>
    </row>
    <row r="4" spans="1:11" x14ac:dyDescent="0.45">
      <c r="A4" s="1">
        <v>2</v>
      </c>
      <c r="B4" s="5" t="s">
        <v>5</v>
      </c>
      <c r="C4" s="14"/>
      <c r="D4" s="14"/>
      <c r="E4" s="14"/>
      <c r="F4" s="14"/>
      <c r="G4" s="14"/>
      <c r="H4" s="14"/>
      <c r="I4" s="14"/>
      <c r="J4" s="14" t="s">
        <v>40</v>
      </c>
      <c r="K4" s="14">
        <v>12.5</v>
      </c>
    </row>
    <row r="5" spans="1:11" x14ac:dyDescent="0.45">
      <c r="A5" s="1">
        <v>3</v>
      </c>
      <c r="B5" s="5" t="s">
        <v>6</v>
      </c>
      <c r="C5" s="14"/>
      <c r="D5" s="14"/>
      <c r="E5" s="14"/>
      <c r="F5" s="14"/>
      <c r="G5" s="14"/>
      <c r="H5" s="14"/>
      <c r="I5" s="14"/>
      <c r="J5" s="14" t="s">
        <v>40</v>
      </c>
      <c r="K5" s="14">
        <v>12.5</v>
      </c>
    </row>
    <row r="6" spans="1:11" x14ac:dyDescent="0.45">
      <c r="A6" s="1">
        <v>4</v>
      </c>
      <c r="B6" s="5" t="s">
        <v>7</v>
      </c>
      <c r="C6" s="14"/>
      <c r="D6" s="14" t="s">
        <v>40</v>
      </c>
      <c r="E6" s="14"/>
      <c r="F6" s="14"/>
      <c r="G6" s="14"/>
      <c r="H6" s="14" t="s">
        <v>40</v>
      </c>
      <c r="I6" s="14"/>
      <c r="J6" s="14" t="s">
        <v>40</v>
      </c>
      <c r="K6" s="14">
        <v>37.5</v>
      </c>
    </row>
    <row r="7" spans="1:11" x14ac:dyDescent="0.45">
      <c r="A7" s="1">
        <v>5</v>
      </c>
      <c r="B7" s="5" t="s">
        <v>8</v>
      </c>
      <c r="C7" s="14"/>
      <c r="D7" s="14"/>
      <c r="E7" s="14"/>
      <c r="F7" s="14"/>
      <c r="G7" s="14"/>
      <c r="H7" s="14"/>
      <c r="I7" s="14"/>
      <c r="J7" s="14" t="s">
        <v>40</v>
      </c>
      <c r="K7" s="14">
        <v>12.5</v>
      </c>
    </row>
    <row r="8" spans="1:11" x14ac:dyDescent="0.45">
      <c r="A8" s="1">
        <v>6</v>
      </c>
      <c r="B8" s="5" t="s">
        <v>9</v>
      </c>
      <c r="C8" s="14" t="s">
        <v>40</v>
      </c>
      <c r="D8" s="14" t="s">
        <v>40</v>
      </c>
      <c r="E8" s="14"/>
      <c r="F8" s="14" t="s">
        <v>40</v>
      </c>
      <c r="G8" s="14"/>
      <c r="H8" s="14" t="s">
        <v>40</v>
      </c>
      <c r="I8" s="14"/>
      <c r="J8" s="14" t="s">
        <v>40</v>
      </c>
      <c r="K8" s="14">
        <v>62.5</v>
      </c>
    </row>
    <row r="9" spans="1:11" x14ac:dyDescent="0.45">
      <c r="A9" s="1">
        <v>7</v>
      </c>
      <c r="B9" s="5" t="s">
        <v>10</v>
      </c>
      <c r="C9" s="14" t="s">
        <v>40</v>
      </c>
      <c r="D9" s="14" t="s">
        <v>40</v>
      </c>
      <c r="E9" s="14"/>
      <c r="F9" s="14" t="s">
        <v>40</v>
      </c>
      <c r="G9" s="14" t="s">
        <v>40</v>
      </c>
      <c r="H9" s="14" t="s">
        <v>40</v>
      </c>
      <c r="I9" s="14"/>
      <c r="J9" s="14" t="s">
        <v>40</v>
      </c>
      <c r="K9" s="14">
        <v>75</v>
      </c>
    </row>
    <row r="10" spans="1:11" x14ac:dyDescent="0.45">
      <c r="A10" s="1">
        <v>8</v>
      </c>
      <c r="B10" s="5" t="s">
        <v>11</v>
      </c>
      <c r="C10" s="14"/>
      <c r="D10" s="14" t="s">
        <v>40</v>
      </c>
      <c r="E10" s="14" t="s">
        <v>40</v>
      </c>
      <c r="F10" s="14" t="s">
        <v>40</v>
      </c>
      <c r="G10" s="14" t="s">
        <v>40</v>
      </c>
      <c r="H10" s="14" t="s">
        <v>40</v>
      </c>
      <c r="I10" s="14" t="s">
        <v>40</v>
      </c>
      <c r="J10" s="14" t="s">
        <v>40</v>
      </c>
      <c r="K10" s="14">
        <v>87.5</v>
      </c>
    </row>
    <row r="11" spans="1:11" x14ac:dyDescent="0.45">
      <c r="A11" s="1">
        <v>9</v>
      </c>
      <c r="B11" s="5" t="s">
        <v>12</v>
      </c>
      <c r="C11" s="14" t="s">
        <v>40</v>
      </c>
      <c r="D11" s="14"/>
      <c r="E11" s="14"/>
      <c r="F11" s="14"/>
      <c r="G11" s="14"/>
      <c r="H11" s="14"/>
      <c r="I11" s="14"/>
      <c r="J11" s="14"/>
      <c r="K11" s="14">
        <v>12.5</v>
      </c>
    </row>
    <row r="12" spans="1:11" x14ac:dyDescent="0.45">
      <c r="A12" s="1">
        <v>10</v>
      </c>
      <c r="B12" s="5" t="s">
        <v>13</v>
      </c>
      <c r="C12" s="14" t="s">
        <v>40</v>
      </c>
      <c r="D12" s="14" t="s">
        <v>40</v>
      </c>
      <c r="E12" s="14"/>
      <c r="F12" s="14" t="s">
        <v>40</v>
      </c>
      <c r="G12" s="14"/>
      <c r="H12" s="14" t="s">
        <v>40</v>
      </c>
      <c r="I12" s="14"/>
      <c r="J12" s="14" t="s">
        <v>40</v>
      </c>
      <c r="K12" s="14">
        <v>62.5</v>
      </c>
    </row>
    <row r="13" spans="1:11" x14ac:dyDescent="0.45">
      <c r="A13" s="1">
        <v>11</v>
      </c>
      <c r="B13" s="5" t="s">
        <v>14</v>
      </c>
      <c r="C13" s="14"/>
      <c r="D13" s="14"/>
      <c r="E13" s="14"/>
      <c r="F13" s="14"/>
      <c r="G13" s="14"/>
      <c r="H13" s="14" t="s">
        <v>40</v>
      </c>
      <c r="I13" s="14"/>
      <c r="J13" s="14"/>
      <c r="K13" s="14">
        <v>12.5</v>
      </c>
    </row>
    <row r="14" spans="1:11" x14ac:dyDescent="0.45">
      <c r="A14" s="1">
        <v>12</v>
      </c>
      <c r="B14" s="5" t="s">
        <v>15</v>
      </c>
      <c r="C14" s="14"/>
      <c r="D14" s="14"/>
      <c r="E14" s="14"/>
      <c r="F14" s="14"/>
      <c r="G14" s="14"/>
      <c r="H14" s="14" t="s">
        <v>40</v>
      </c>
      <c r="I14" s="14"/>
      <c r="J14" s="14"/>
      <c r="K14" s="14">
        <v>12.5</v>
      </c>
    </row>
    <row r="15" spans="1:11" x14ac:dyDescent="0.45">
      <c r="A15" s="1">
        <v>13</v>
      </c>
      <c r="B15" s="5" t="s">
        <v>16</v>
      </c>
      <c r="C15" s="14" t="s">
        <v>40</v>
      </c>
      <c r="D15" s="14" t="s">
        <v>40</v>
      </c>
      <c r="E15" s="14"/>
      <c r="F15" s="14" t="s">
        <v>40</v>
      </c>
      <c r="G15" s="14"/>
      <c r="H15" s="14" t="s">
        <v>40</v>
      </c>
      <c r="I15" s="14"/>
      <c r="J15" s="14" t="s">
        <v>40</v>
      </c>
      <c r="K15" s="14">
        <v>62.5</v>
      </c>
    </row>
    <row r="16" spans="1:11" x14ac:dyDescent="0.45">
      <c r="A16" s="1">
        <v>14</v>
      </c>
      <c r="B16" s="6" t="s">
        <v>17</v>
      </c>
      <c r="C16" s="14"/>
      <c r="D16" s="14"/>
      <c r="E16" s="14"/>
      <c r="F16" s="14"/>
      <c r="G16" s="14"/>
      <c r="H16" s="14"/>
      <c r="I16" s="14"/>
      <c r="J16" s="14" t="s">
        <v>40</v>
      </c>
      <c r="K16" s="14">
        <v>12.5</v>
      </c>
    </row>
    <row r="17" spans="2:11" x14ac:dyDescent="0.45">
      <c r="B17" s="6" t="s">
        <v>49</v>
      </c>
      <c r="C17" s="15">
        <f>COUNTIF(Tabla4[Araucarias],"X")</f>
        <v>5</v>
      </c>
      <c r="D17" s="15">
        <f>COUNTIF(Tabla4[CoRaTe],"X")</f>
        <v>6</v>
      </c>
      <c r="E17" s="15">
        <f>COUNTIF(Tabla4[CoRaTe Quebrada],"X")</f>
        <v>1</v>
      </c>
      <c r="F17" s="15">
        <f>COUNTIF(Tabla4[Lenga],"X")</f>
        <v>5</v>
      </c>
      <c r="G17" s="15">
        <f>COUNTIF(Tabla4[Lenga - Pradera],"X")</f>
        <v>2</v>
      </c>
      <c r="H17" s="15">
        <f>COUNTIF(Tabla4[RoRaCo Renoval],"X")</f>
        <v>10</v>
      </c>
      <c r="I17" s="15">
        <f>COUNTIF(Tabla4[RoRaCo Río],"X")</f>
        <v>1</v>
      </c>
      <c r="J17" s="15">
        <f>COUNTIF(Tabla4[Santuario de anfibios],"X")</f>
        <v>10</v>
      </c>
      <c r="K17" s="1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B21" sqref="B21:B22"/>
    </sheetView>
  </sheetViews>
  <sheetFormatPr baseColWidth="10" defaultColWidth="9.06640625" defaultRowHeight="14.25" x14ac:dyDescent="0.45"/>
  <cols>
    <col min="2" max="2" width="11.73046875" customWidth="1"/>
    <col min="3" max="3" width="11.1328125" customWidth="1"/>
    <col min="4" max="4" width="10.73046875" customWidth="1"/>
    <col min="5" max="5" width="12.06640625" customWidth="1"/>
    <col min="6" max="6" width="14.19921875" customWidth="1"/>
  </cols>
  <sheetData>
    <row r="1" spans="1:6" x14ac:dyDescent="0.45">
      <c r="A1" s="1" t="s">
        <v>46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 x14ac:dyDescent="0.45">
      <c r="A2" s="1" t="s">
        <v>26</v>
      </c>
      <c r="B2">
        <v>144</v>
      </c>
      <c r="C2">
        <v>55</v>
      </c>
      <c r="D2">
        <v>47</v>
      </c>
      <c r="E2" s="2">
        <v>38.194444444444443</v>
      </c>
      <c r="F2" s="2">
        <v>70.833333333333343</v>
      </c>
    </row>
    <row r="3" spans="1:6" x14ac:dyDescent="0.45">
      <c r="A3" s="1" t="s">
        <v>27</v>
      </c>
      <c r="B3">
        <v>412</v>
      </c>
      <c r="C3">
        <v>39</v>
      </c>
      <c r="D3">
        <v>77</v>
      </c>
      <c r="E3" s="2">
        <v>9.4660194174757279</v>
      </c>
      <c r="F3" s="2">
        <v>28.155339805825239</v>
      </c>
    </row>
    <row r="4" spans="1:6" x14ac:dyDescent="0.45">
      <c r="A4" s="1" t="s">
        <v>28</v>
      </c>
      <c r="B4">
        <v>123</v>
      </c>
      <c r="C4">
        <v>13</v>
      </c>
      <c r="D4">
        <v>91</v>
      </c>
      <c r="E4" s="2">
        <v>10.56910569105691</v>
      </c>
      <c r="F4" s="2">
        <v>84.552845528455293</v>
      </c>
    </row>
    <row r="5" spans="1:6" x14ac:dyDescent="0.45">
      <c r="A5" s="1" t="s">
        <v>29</v>
      </c>
      <c r="B5">
        <v>446</v>
      </c>
      <c r="C5">
        <v>233</v>
      </c>
      <c r="D5">
        <v>91</v>
      </c>
      <c r="E5" s="2">
        <v>52.242152466367713</v>
      </c>
      <c r="F5" s="2">
        <v>70.852017937219742</v>
      </c>
    </row>
    <row r="6" spans="1:6" x14ac:dyDescent="0.45">
      <c r="A6" s="1" t="s">
        <v>30</v>
      </c>
      <c r="B6">
        <v>4113</v>
      </c>
      <c r="C6">
        <v>112</v>
      </c>
      <c r="D6">
        <v>151</v>
      </c>
      <c r="E6" s="2">
        <v>2.723073182591782</v>
      </c>
      <c r="F6" s="2">
        <v>6.2484804279114998</v>
      </c>
    </row>
    <row r="7" spans="1:6" x14ac:dyDescent="0.45">
      <c r="A7" s="1" t="s">
        <v>31</v>
      </c>
      <c r="B7">
        <v>473</v>
      </c>
      <c r="C7">
        <v>271</v>
      </c>
      <c r="D7">
        <v>60</v>
      </c>
      <c r="E7" s="2">
        <v>57.293868921775903</v>
      </c>
      <c r="F7" s="2">
        <v>69.556025369978855</v>
      </c>
    </row>
    <row r="8" spans="1:6" x14ac:dyDescent="0.45">
      <c r="A8" s="1" t="s">
        <v>32</v>
      </c>
      <c r="B8">
        <v>1330</v>
      </c>
      <c r="C8">
        <v>309</v>
      </c>
      <c r="D8">
        <v>395</v>
      </c>
      <c r="E8" s="2">
        <v>23.233082706766911</v>
      </c>
      <c r="F8" s="2">
        <v>50.902255639097753</v>
      </c>
    </row>
    <row r="9" spans="1:6" x14ac:dyDescent="0.45">
      <c r="A9" s="1" t="s">
        <v>33</v>
      </c>
      <c r="B9">
        <v>2190</v>
      </c>
      <c r="C9">
        <v>36</v>
      </c>
      <c r="D9">
        <v>50</v>
      </c>
      <c r="E9" s="2">
        <v>1.6438356164383561</v>
      </c>
      <c r="F9" s="2">
        <v>3.926940639269406</v>
      </c>
    </row>
    <row r="10" spans="1:6" x14ac:dyDescent="0.45">
      <c r="A10" s="1" t="s">
        <v>34</v>
      </c>
      <c r="B10">
        <v>316</v>
      </c>
      <c r="C10">
        <v>70</v>
      </c>
      <c r="D10">
        <v>160</v>
      </c>
      <c r="E10" s="2">
        <v>22.151898734177209</v>
      </c>
      <c r="F10" s="2">
        <v>72.784810126582272</v>
      </c>
    </row>
    <row r="11" spans="1:6" x14ac:dyDescent="0.45">
      <c r="A11" s="1" t="s">
        <v>35</v>
      </c>
      <c r="B11">
        <v>386</v>
      </c>
      <c r="C11">
        <v>57</v>
      </c>
      <c r="D11">
        <v>121</v>
      </c>
      <c r="E11" s="2">
        <v>14.766839378238339</v>
      </c>
      <c r="F11" s="2">
        <v>46.1139896373057</v>
      </c>
    </row>
    <row r="12" spans="1:6" x14ac:dyDescent="0.45">
      <c r="A12" s="1" t="s">
        <v>36</v>
      </c>
      <c r="B12">
        <v>50</v>
      </c>
      <c r="C12">
        <v>19</v>
      </c>
      <c r="D12">
        <v>22</v>
      </c>
      <c r="E12" s="2">
        <v>38</v>
      </c>
      <c r="F12" s="2">
        <v>82</v>
      </c>
    </row>
    <row r="13" spans="1:6" x14ac:dyDescent="0.45">
      <c r="A13" s="1" t="s">
        <v>37</v>
      </c>
      <c r="B13">
        <v>24</v>
      </c>
      <c r="C13">
        <v>6</v>
      </c>
      <c r="D13">
        <v>18</v>
      </c>
      <c r="E13" s="2">
        <v>25</v>
      </c>
      <c r="F13" s="2">
        <v>100</v>
      </c>
    </row>
    <row r="14" spans="1:6" x14ac:dyDescent="0.45">
      <c r="A14" s="1" t="s">
        <v>47</v>
      </c>
      <c r="B14">
        <v>9</v>
      </c>
      <c r="E14" s="2"/>
      <c r="F14" s="2"/>
    </row>
    <row r="15" spans="1:6" x14ac:dyDescent="0.45">
      <c r="A15" s="1" t="s">
        <v>38</v>
      </c>
      <c r="B15">
        <v>400</v>
      </c>
      <c r="C15">
        <v>11</v>
      </c>
      <c r="D15">
        <v>47</v>
      </c>
      <c r="E15" s="2">
        <v>2.75</v>
      </c>
      <c r="F15" s="2">
        <v>14.5</v>
      </c>
    </row>
    <row r="16" spans="1:6" x14ac:dyDescent="0.45">
      <c r="A16" s="1" t="s">
        <v>48</v>
      </c>
      <c r="B16">
        <v>1760</v>
      </c>
      <c r="D16">
        <v>352</v>
      </c>
      <c r="E16" s="2"/>
      <c r="F16" s="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Especie_count</vt:lpstr>
      <vt:lpstr>by_estacion</vt:lpstr>
      <vt:lpstr>by_Year</vt:lpstr>
      <vt:lpstr>by_ID_CamaraTrampa</vt:lpstr>
      <vt:lpstr>freq_by_estacion</vt:lpstr>
      <vt:lpstr>freq_by_estacion_binary</vt:lpstr>
      <vt:lpstr>PicturesTaken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Guarda</cp:lastModifiedBy>
  <dcterms:created xsi:type="dcterms:W3CDTF">2024-04-24T19:47:17Z</dcterms:created>
  <dcterms:modified xsi:type="dcterms:W3CDTF">2024-04-24T21:39:38Z</dcterms:modified>
</cp:coreProperties>
</file>